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P:\land\02_projects\EU-RECARE\WP07_CostsBenefits&amp;AdoptionOfMeasures\Task1\ContributionsCaseStudies\Round 3\"/>
    </mc:Choice>
  </mc:AlternateContent>
  <bookViews>
    <workbookView xWindow="330" yWindow="120" windowWidth="27855" windowHeight="12390" tabRatio="850"/>
  </bookViews>
  <sheets>
    <sheet name="Step 1&amp;2. Properties" sheetId="1" r:id="rId1"/>
    <sheet name="Step 3 || ProvisioningServices_" sheetId="3" r:id="rId2"/>
    <sheet name="Step 3 || RegulatingServices_" sheetId="5" r:id="rId3"/>
    <sheet name="Step 3 || CulturalServices_" sheetId="7" r:id="rId4"/>
    <sheet name="Step 3 || Visualisation" sheetId="10" r:id="rId5"/>
    <sheet name="Step 4 || Scenario" sheetId="14" r:id="rId6"/>
    <sheet name="Step 4 || Visualisation" sheetId="17" r:id="rId7"/>
    <sheet name="Benefits&amp;Drawbacks" sheetId="18" r:id="rId8"/>
  </sheets>
  <externalReferences>
    <externalReference r:id="rId9"/>
    <externalReference r:id="rId10"/>
    <externalReference r:id="rId11"/>
  </externalReferences>
  <definedNames>
    <definedName name="_100condition" localSheetId="6">#REF!</definedName>
    <definedName name="_100condition">#REF!</definedName>
    <definedName name="Categories" localSheetId="6">#REF!</definedName>
    <definedName name="Categories">#REF!</definedName>
    <definedName name="Change_list" localSheetId="6">#REF!</definedName>
    <definedName name="Change_list">#REF!</definedName>
    <definedName name="Changes_lst" localSheetId="6">#REF!</definedName>
    <definedName name="Changes_lst">#REF!</definedName>
    <definedName name="criterion_" localSheetId="6">#REF!</definedName>
    <definedName name="criterion_">#REF!</definedName>
    <definedName name="diffmax">OFFSET([1]Overall_Graphodd!$G$15,0,0,COUNTA([1]Overall_Graphodd!$G:$G)-1,1)</definedName>
    <definedName name="diffmaxcultural">OFFSET('[2]Overview graph -- Step 4'!$AD$2,0,0,COUNTA('[2]Overview graph -- Step 4'!$AD:$AD)-1,1)</definedName>
    <definedName name="diffmaxecological">OFFSET('[2]Overview graph -- Step 4'!$W$2,0,0,COUNTA('[2]Overview graph -- Step 4'!$W:$W)-1,1)</definedName>
    <definedName name="diffmaxeconomic">OFFSET('[2]Overview graph -- Step 4'!$P$2,0,0,COUNTA('[2]Overview graph -- Step 4'!$P:$P)-1,1)</definedName>
    <definedName name="diffmaxmean2">[1]Overall_Graphodd!$G$15</definedName>
    <definedName name="diffmin">OFFSET([1]Overall_Graphodd!$F$15,0,0,COUNTA([1]Overall_Graphodd!$F:$F)-1,1)</definedName>
    <definedName name="diffmin2">[1]Overall_Graphodd!$F$15</definedName>
    <definedName name="diffmincultural">OFFSET('[2]Overview graph -- Step 4'!$AC$2,0,0,COUNTA('[2]Overview graph -- Step 4'!$AC:$AC)-1,1)</definedName>
    <definedName name="diffminecological">OFFSET('[2]Overview graph -- Step 4'!$V$2,0,0,COUNTA('[2]Overview graph -- Step 4'!$V:$V)-1,1)</definedName>
    <definedName name="diffmineconomic">OFFSET('[2]Overview graph -- Step 4'!$O$2,0,0,COUNTA('[2]Overview graph -- Step 4'!$O:$O)-1,1)</definedName>
    <definedName name="Direction_list" localSheetId="6">#REF!</definedName>
    <definedName name="Direction_list">#REF!</definedName>
    <definedName name="dum">OFFSET([1]Overall_Graphodd!$F$10,0,0,COUNTA([1]Overall_Graphodd!$F:$F)-1,1)</definedName>
    <definedName name="dumm">[1]Overall_Graphodd!$B13</definedName>
    <definedName name="Impact_list" localSheetId="6">#REF!</definedName>
    <definedName name="Impact_list">#REF!</definedName>
    <definedName name="label">OFFSET([1]Overall_Graphodd!$F$15,0,0,COUNTA([1]Overall_Graphodd!$F:$F)-1,1)</definedName>
    <definedName name="label2">[1]Overall_Graphodd!$H$15</definedName>
    <definedName name="labels_numeric">OFFSET('[2]Overview graph -- Step 4'!$Q$2,0,0,COUNTA('[2]Overview graph -- Step 4'!$Q:$Q)-1,1)</definedName>
    <definedName name="labels_slm">OFFSET('[2]Overview graph -- Step 4'!$H$2,0,0,COUNTA('[2]Overview graph -- Step 4'!$H:$H)-1,1)</definedName>
    <definedName name="max">OFFSET([1]Overall_Graphodd!$G$15,0,0,COUNTA([1]Overall_Graphodd!$G:$G)-1,1)</definedName>
    <definedName name="meancultural">OFFSET('[2]Overview graph -- Step 4'!$AB$2,0,0,COUNTA('[2]Overview graph -- Step 4'!$AB:$AB)-1,1)</definedName>
    <definedName name="meanecological">OFFSET('[2]Overview graph -- Step 4'!$U$2,0,0,COUNTA('[2]Overview graph -- Step 4'!$U:$U)-1,1)</definedName>
    <definedName name="meaneconomic">OFFSET('[2]Overview graph -- Step 4'!$N$2,0,0,COUNTA('[2]Overview graph -- Step 4'!$N:$N)-1,1)</definedName>
    <definedName name="min">OFFSET([1]Overall_Graphodd!$F$15,0,0,COUNTA([1]Overall_Graphodd!$F:$F)-1,1)</definedName>
    <definedName name="min__sequence">OFFSET([1]Overall_Graphodd!$C$15,0,0,COUNTA([1]Overall_Graphodd!$C:$C)-1,1)</definedName>
    <definedName name="minseq">OFFSET([1]Overall_Graphodd!$C$15,0,0,COUNTA([1]Overall_Graphodd!$C:$C)-1,1)</definedName>
    <definedName name="seqcultural">OFFSET('[2]Overview graph -- Step 4'!$Z$2,0,0,COUNTA('[2]Overview graph -- Step 4'!$Z:$Z)-1,1)</definedName>
    <definedName name="seqecological">OFFSET('[2]Overview graph -- Step 4'!$S$2,0,0,COUNTA('[2]Overview graph -- Step 4'!$S:$S)-1,1)</definedName>
    <definedName name="seqeconomic">OFFSET('[2]Overview graph -- Step 4'!$L$2,0,0,COUNTA('[2]Overview graph -- Step 4'!$L:$L)-1,1)</definedName>
    <definedName name="SLM_selected_" localSheetId="6">#REF!</definedName>
    <definedName name="SLM_selected_">#REF!</definedName>
    <definedName name="slmslm">[1]Overall_Graphodd!$B$15</definedName>
    <definedName name="Table1" localSheetId="6">#REF!</definedName>
    <definedName name="Table1">#REF!</definedName>
    <definedName name="typeLst" localSheetId="6">#REF!</definedName>
    <definedName name="typeLst">#REF!</definedName>
    <definedName name="v">[3]Data!$B$2:INDEX([3]Data!$B$2:$B$100,COUNTA([3]Data!$B$2:$B$100))</definedName>
  </definedNames>
  <calcPr calcId="162913"/>
</workbook>
</file>

<file path=xl/calcChain.xml><?xml version="1.0" encoding="utf-8"?>
<calcChain xmlns="http://schemas.openxmlformats.org/spreadsheetml/2006/main">
  <c r="CX68" i="1" l="1"/>
  <c r="CU68" i="1"/>
  <c r="CR68" i="1"/>
  <c r="CO68" i="1"/>
  <c r="CH68" i="1"/>
  <c r="CB68" i="1"/>
  <c r="BY68" i="1"/>
  <c r="BV68" i="1"/>
  <c r="BS68" i="1"/>
  <c r="BP68" i="1"/>
  <c r="BM68" i="1"/>
  <c r="BJ68" i="1"/>
  <c r="BG68" i="1"/>
  <c r="BD68" i="1"/>
  <c r="BA68" i="1"/>
  <c r="AX68" i="1"/>
  <c r="AU68" i="1"/>
  <c r="AQ68" i="1"/>
  <c r="AN68" i="1"/>
  <c r="AK68" i="1"/>
  <c r="AH68" i="1"/>
  <c r="AE68" i="1"/>
  <c r="AB68" i="1"/>
  <c r="Y68" i="1"/>
  <c r="V68" i="1"/>
  <c r="S68" i="1"/>
  <c r="P68" i="1"/>
  <c r="CX67" i="1"/>
  <c r="CU67" i="1"/>
  <c r="CR67" i="1"/>
  <c r="CO67" i="1"/>
  <c r="CH67" i="1"/>
  <c r="CB67" i="1"/>
  <c r="BY67" i="1"/>
  <c r="BV67" i="1"/>
  <c r="BS67" i="1"/>
  <c r="BP67" i="1"/>
  <c r="BM67" i="1"/>
  <c r="BJ67" i="1"/>
  <c r="BG67" i="1"/>
  <c r="BD67" i="1"/>
  <c r="BA67" i="1"/>
  <c r="AX67" i="1"/>
  <c r="AU67" i="1"/>
  <c r="AQ67" i="1"/>
  <c r="AN67" i="1"/>
  <c r="AK67" i="1"/>
  <c r="AH67" i="1"/>
  <c r="AE67" i="1"/>
  <c r="AB67" i="1"/>
  <c r="Y67" i="1"/>
  <c r="V67" i="1"/>
  <c r="S67" i="1"/>
  <c r="P67" i="1"/>
  <c r="CX66" i="1"/>
  <c r="CU66" i="1"/>
  <c r="CR66" i="1"/>
  <c r="CO66" i="1"/>
  <c r="CH66" i="1"/>
  <c r="CB66" i="1"/>
  <c r="BY66" i="1"/>
  <c r="BV66" i="1"/>
  <c r="BS66" i="1"/>
  <c r="BP66" i="1"/>
  <c r="BM66" i="1"/>
  <c r="BJ66" i="1"/>
  <c r="BG66" i="1"/>
  <c r="BD66" i="1"/>
  <c r="BA66" i="1"/>
  <c r="AX66" i="1"/>
  <c r="AU66" i="1"/>
  <c r="AQ66" i="1"/>
  <c r="AN66" i="1"/>
  <c r="AK66" i="1"/>
  <c r="AH66" i="1"/>
  <c r="AE66" i="1"/>
  <c r="AB66" i="1"/>
  <c r="Y66" i="1"/>
  <c r="V66" i="1"/>
  <c r="S66" i="1"/>
  <c r="P66" i="1"/>
  <c r="CX65" i="1"/>
  <c r="CU65" i="1"/>
  <c r="CR65" i="1"/>
  <c r="CO65" i="1"/>
  <c r="CH65" i="1"/>
  <c r="CE65" i="1"/>
  <c r="CB65" i="1"/>
  <c r="BY65" i="1"/>
  <c r="BV65" i="1"/>
  <c r="BS65" i="1"/>
  <c r="BP65" i="1"/>
  <c r="BM65" i="1"/>
  <c r="BJ65" i="1"/>
  <c r="BG65" i="1"/>
  <c r="BD65" i="1"/>
  <c r="BA65" i="1"/>
  <c r="AX65" i="1"/>
  <c r="AU65" i="1"/>
  <c r="AQ65" i="1"/>
  <c r="AN65" i="1"/>
  <c r="AK65" i="1"/>
  <c r="AH65" i="1"/>
  <c r="AE65" i="1"/>
  <c r="AB65" i="1"/>
  <c r="Y65" i="1"/>
  <c r="V65" i="1"/>
  <c r="S65" i="1"/>
  <c r="P65" i="1"/>
  <c r="CX64" i="1"/>
  <c r="CU64" i="1"/>
  <c r="CR64" i="1"/>
  <c r="CO64" i="1"/>
  <c r="CH64" i="1"/>
  <c r="CE64" i="1"/>
  <c r="CB64" i="1"/>
  <c r="BY64" i="1"/>
  <c r="BV64" i="1"/>
  <c r="BS64" i="1"/>
  <c r="BP64" i="1"/>
  <c r="BM64" i="1"/>
  <c r="BJ64" i="1"/>
  <c r="BG64" i="1"/>
  <c r="BD64" i="1"/>
  <c r="BA64" i="1"/>
  <c r="AX64" i="1"/>
  <c r="AU64" i="1"/>
  <c r="AQ64" i="1"/>
  <c r="AN64" i="1"/>
  <c r="AK64" i="1"/>
  <c r="AH64" i="1"/>
  <c r="AE64" i="1"/>
  <c r="AB64" i="1"/>
  <c r="Y64" i="1"/>
  <c r="V64" i="1"/>
  <c r="S64" i="1"/>
  <c r="P64" i="1"/>
  <c r="CX63" i="1"/>
  <c r="CU63" i="1"/>
  <c r="CR63" i="1"/>
  <c r="CO63" i="1"/>
  <c r="CH63" i="1"/>
  <c r="CE63" i="1"/>
  <c r="CB63" i="1"/>
  <c r="BY63" i="1"/>
  <c r="BV63" i="1"/>
  <c r="BS63" i="1"/>
  <c r="BP63" i="1"/>
  <c r="BM63" i="1"/>
  <c r="BJ63" i="1"/>
  <c r="BG63" i="1"/>
  <c r="BD63" i="1"/>
  <c r="BA63" i="1"/>
  <c r="AX63" i="1"/>
  <c r="AU63" i="1"/>
  <c r="AQ63" i="1"/>
  <c r="AN63" i="1"/>
  <c r="AK63" i="1"/>
  <c r="AH63" i="1"/>
  <c r="AE63" i="1"/>
  <c r="AB63" i="1"/>
  <c r="Y63" i="1"/>
  <c r="V63" i="1"/>
  <c r="S63" i="1"/>
  <c r="P63" i="1"/>
  <c r="CX62" i="1"/>
  <c r="CU62" i="1"/>
  <c r="CR62" i="1"/>
  <c r="CO62" i="1"/>
  <c r="CH62" i="1"/>
  <c r="CE62" i="1"/>
  <c r="CB62" i="1"/>
  <c r="BY62" i="1"/>
  <c r="BV62" i="1"/>
  <c r="BS62" i="1"/>
  <c r="BP62" i="1"/>
  <c r="BM62" i="1"/>
  <c r="BJ62" i="1"/>
  <c r="BG62" i="1"/>
  <c r="BD62" i="1"/>
  <c r="BA62" i="1"/>
  <c r="AX62" i="1"/>
  <c r="AU62" i="1"/>
  <c r="AQ62" i="1"/>
  <c r="AN62" i="1"/>
  <c r="AK62" i="1"/>
  <c r="AH62" i="1"/>
  <c r="AE62" i="1"/>
  <c r="AB62" i="1"/>
  <c r="Y62" i="1"/>
  <c r="V62" i="1"/>
  <c r="S62" i="1"/>
  <c r="P62" i="1"/>
  <c r="CX61" i="1"/>
  <c r="CU61" i="1"/>
  <c r="CR61" i="1"/>
  <c r="CO61" i="1"/>
  <c r="CL61" i="1"/>
  <c r="CH61" i="1"/>
  <c r="CE61" i="1"/>
  <c r="CB61" i="1"/>
  <c r="BY61" i="1"/>
  <c r="BV61" i="1"/>
  <c r="BS61" i="1"/>
  <c r="BP61" i="1"/>
  <c r="BM61" i="1"/>
  <c r="BJ61" i="1"/>
  <c r="BG61" i="1"/>
  <c r="BD61" i="1"/>
  <c r="BA61" i="1"/>
  <c r="AX61" i="1"/>
  <c r="AU61" i="1"/>
  <c r="AQ61" i="1"/>
  <c r="AN61" i="1"/>
  <c r="AK61" i="1"/>
  <c r="AH61" i="1"/>
  <c r="AE61" i="1"/>
  <c r="AB61" i="1"/>
  <c r="Y61" i="1"/>
  <c r="V61" i="1"/>
  <c r="S61" i="1"/>
  <c r="P61" i="1"/>
  <c r="CX60" i="1"/>
  <c r="CU60" i="1"/>
  <c r="CR60" i="1"/>
  <c r="CO60" i="1"/>
  <c r="CL60" i="1"/>
  <c r="CH60" i="1"/>
  <c r="CE60" i="1"/>
  <c r="CB60" i="1"/>
  <c r="BY60" i="1"/>
  <c r="BV60" i="1"/>
  <c r="BS60" i="1"/>
  <c r="BP60" i="1"/>
  <c r="BM60" i="1"/>
  <c r="BJ60" i="1"/>
  <c r="BG60" i="1"/>
  <c r="BD60" i="1"/>
  <c r="BA60" i="1"/>
  <c r="AX60" i="1"/>
  <c r="AU60" i="1"/>
  <c r="AQ60" i="1"/>
  <c r="AN60" i="1"/>
  <c r="AK60" i="1"/>
  <c r="AH60" i="1"/>
  <c r="AE60" i="1"/>
  <c r="AB60" i="1"/>
  <c r="Y60" i="1"/>
  <c r="V60" i="1"/>
  <c r="S60" i="1"/>
  <c r="P60" i="1"/>
  <c r="CX59" i="1"/>
  <c r="CU59" i="1"/>
  <c r="CR59" i="1"/>
  <c r="CO59" i="1"/>
  <c r="CL59" i="1"/>
  <c r="CH59" i="1"/>
  <c r="CE59" i="1"/>
  <c r="CB59" i="1"/>
  <c r="BY59" i="1"/>
  <c r="BV59" i="1"/>
  <c r="BS59" i="1"/>
  <c r="BP59" i="1"/>
  <c r="BM59" i="1"/>
  <c r="BJ59" i="1"/>
  <c r="BG59" i="1"/>
  <c r="BD59" i="1"/>
  <c r="AX59" i="1"/>
  <c r="AU59" i="1"/>
  <c r="AQ59" i="1"/>
  <c r="AN59" i="1"/>
  <c r="AK59" i="1"/>
  <c r="AH59" i="1"/>
  <c r="AE59" i="1"/>
  <c r="AB59" i="1"/>
  <c r="Y59" i="1"/>
  <c r="V59" i="1"/>
  <c r="S59" i="1"/>
  <c r="P59" i="1"/>
  <c r="CX58" i="1"/>
  <c r="CU58" i="1"/>
  <c r="CR58" i="1"/>
  <c r="CO58" i="1"/>
  <c r="CL58" i="1"/>
  <c r="CH58" i="1"/>
  <c r="CE58" i="1"/>
  <c r="CB58" i="1"/>
  <c r="BY58" i="1"/>
  <c r="BV58" i="1"/>
  <c r="BS58" i="1"/>
  <c r="BP58" i="1"/>
  <c r="BM58" i="1"/>
  <c r="BJ58" i="1"/>
  <c r="BG58" i="1"/>
  <c r="BD58" i="1"/>
  <c r="BA58" i="1"/>
  <c r="AX58" i="1"/>
  <c r="AU58" i="1"/>
  <c r="AQ58" i="1"/>
  <c r="AN58" i="1"/>
  <c r="AK58" i="1"/>
  <c r="AH58" i="1"/>
  <c r="AE58" i="1"/>
  <c r="AB58" i="1"/>
  <c r="Y58" i="1"/>
  <c r="V58" i="1"/>
  <c r="S58" i="1"/>
  <c r="P58" i="1"/>
  <c r="CX57" i="1"/>
  <c r="CU57" i="1"/>
  <c r="CR57" i="1"/>
  <c r="CO57" i="1"/>
  <c r="CL57" i="1"/>
  <c r="CH57" i="1"/>
  <c r="CE57" i="1"/>
  <c r="CB57" i="1"/>
  <c r="BY57" i="1"/>
  <c r="BV57" i="1"/>
  <c r="BS57" i="1"/>
  <c r="BP57" i="1"/>
  <c r="BM57" i="1"/>
  <c r="BJ57" i="1"/>
  <c r="BG57" i="1"/>
  <c r="BD57" i="1"/>
  <c r="BA57" i="1"/>
  <c r="AX57" i="1"/>
  <c r="AU57" i="1"/>
  <c r="AQ57" i="1"/>
  <c r="AN57" i="1"/>
  <c r="AK57" i="1"/>
  <c r="AH57" i="1"/>
  <c r="AE57" i="1"/>
  <c r="AB57" i="1"/>
  <c r="Y57" i="1"/>
  <c r="V57" i="1"/>
  <c r="S57" i="1"/>
  <c r="P57" i="1"/>
  <c r="CX56" i="1"/>
  <c r="CU56" i="1"/>
  <c r="CR56" i="1"/>
  <c r="CO56" i="1"/>
  <c r="CL56" i="1"/>
  <c r="CH56" i="1"/>
  <c r="CE56" i="1"/>
  <c r="CB56" i="1"/>
  <c r="BY56" i="1"/>
  <c r="BV56" i="1"/>
  <c r="BS56" i="1"/>
  <c r="BP56" i="1"/>
  <c r="BM56" i="1"/>
  <c r="BJ56" i="1"/>
  <c r="BG56" i="1"/>
  <c r="BD56" i="1"/>
  <c r="BA56" i="1"/>
  <c r="AX56" i="1"/>
  <c r="AU56" i="1"/>
  <c r="AQ56" i="1"/>
  <c r="AN56" i="1"/>
  <c r="AK56" i="1"/>
  <c r="AH56" i="1"/>
  <c r="AE56" i="1"/>
  <c r="AB56" i="1"/>
  <c r="Y56" i="1"/>
  <c r="V56" i="1"/>
  <c r="S56" i="1"/>
  <c r="P56" i="1"/>
  <c r="CX55" i="1"/>
  <c r="CU55" i="1"/>
  <c r="CR55" i="1"/>
  <c r="CO55" i="1"/>
  <c r="CL55" i="1"/>
  <c r="CH55" i="1"/>
  <c r="CE55" i="1"/>
  <c r="CB55" i="1"/>
  <c r="BY55" i="1"/>
  <c r="BV55" i="1"/>
  <c r="BS55" i="1"/>
  <c r="BP55" i="1"/>
  <c r="BM55" i="1"/>
  <c r="BJ55" i="1"/>
  <c r="BG55" i="1"/>
  <c r="BD55" i="1"/>
  <c r="AX55" i="1"/>
  <c r="AU55" i="1"/>
  <c r="AQ55" i="1"/>
  <c r="AN55" i="1"/>
  <c r="AK55" i="1"/>
  <c r="AH55" i="1"/>
  <c r="AE55" i="1"/>
  <c r="AB55" i="1"/>
  <c r="Y55" i="1"/>
  <c r="V55" i="1"/>
  <c r="S55" i="1"/>
  <c r="P55" i="1"/>
  <c r="CX54" i="1"/>
  <c r="CU54" i="1"/>
  <c r="CR54" i="1"/>
  <c r="CO54" i="1"/>
  <c r="CL54" i="1"/>
  <c r="CH54" i="1"/>
  <c r="CE54" i="1"/>
  <c r="CB54" i="1"/>
  <c r="BY54" i="1"/>
  <c r="BV54" i="1"/>
  <c r="BS54" i="1"/>
  <c r="BP54" i="1"/>
  <c r="BM54" i="1"/>
  <c r="BJ54" i="1"/>
  <c r="BG54" i="1"/>
  <c r="BD54" i="1"/>
  <c r="AX54" i="1"/>
  <c r="AU54" i="1"/>
  <c r="AQ54" i="1"/>
  <c r="AN54" i="1"/>
  <c r="AK54" i="1"/>
  <c r="AH54" i="1"/>
  <c r="AE54" i="1"/>
  <c r="AB54" i="1"/>
  <c r="Y54" i="1"/>
  <c r="V54" i="1"/>
  <c r="S54" i="1"/>
  <c r="P54" i="1"/>
  <c r="CX53" i="1"/>
  <c r="CU53" i="1"/>
  <c r="CR53" i="1"/>
  <c r="CO53" i="1"/>
  <c r="CL53" i="1"/>
  <c r="CH53" i="1"/>
  <c r="CE53" i="1"/>
  <c r="CB53" i="1"/>
  <c r="BY53" i="1"/>
  <c r="BV53" i="1"/>
  <c r="BS53" i="1"/>
  <c r="BP53" i="1"/>
  <c r="BM53" i="1"/>
  <c r="BJ53" i="1"/>
  <c r="BG53" i="1"/>
  <c r="BD53" i="1"/>
  <c r="BA53" i="1"/>
  <c r="AX53" i="1"/>
  <c r="AU53" i="1"/>
  <c r="AQ53" i="1"/>
  <c r="AN53" i="1"/>
  <c r="AK53" i="1"/>
  <c r="AH53" i="1"/>
  <c r="AE53" i="1"/>
  <c r="AB53" i="1"/>
  <c r="Y53" i="1"/>
  <c r="V53" i="1"/>
  <c r="S53" i="1"/>
  <c r="P53" i="1"/>
  <c r="CX52" i="1"/>
  <c r="CU52" i="1"/>
  <c r="CR52" i="1"/>
  <c r="CO52" i="1"/>
  <c r="CL52" i="1"/>
  <c r="CH52" i="1"/>
  <c r="CE52" i="1"/>
  <c r="CB52" i="1"/>
  <c r="BY52" i="1"/>
  <c r="BV52" i="1"/>
  <c r="BS52" i="1"/>
  <c r="BP52" i="1"/>
  <c r="BM52" i="1"/>
  <c r="BJ52" i="1"/>
  <c r="BG52" i="1"/>
  <c r="BD52" i="1"/>
  <c r="BA52" i="1"/>
  <c r="AX52" i="1"/>
  <c r="AU52" i="1"/>
  <c r="AQ52" i="1"/>
  <c r="AN52" i="1"/>
  <c r="AK52" i="1"/>
  <c r="AH52" i="1"/>
  <c r="AE52" i="1"/>
  <c r="AB52" i="1"/>
  <c r="Y52" i="1"/>
  <c r="V52" i="1"/>
  <c r="S52" i="1"/>
  <c r="P52" i="1"/>
  <c r="CX51" i="1"/>
  <c r="CU51" i="1"/>
  <c r="CR51" i="1"/>
  <c r="CO51" i="1"/>
  <c r="CL51" i="1"/>
  <c r="CH51" i="1"/>
  <c r="CE51" i="1"/>
  <c r="CB51" i="1"/>
  <c r="BY51" i="1"/>
  <c r="BV51" i="1"/>
  <c r="BS51" i="1"/>
  <c r="BP51" i="1"/>
  <c r="BM51" i="1"/>
  <c r="BJ51" i="1"/>
  <c r="BG51" i="1"/>
  <c r="BD51" i="1"/>
  <c r="BA51" i="1"/>
  <c r="AX51" i="1"/>
  <c r="AU51" i="1"/>
  <c r="AQ51" i="1"/>
  <c r="AN51" i="1"/>
  <c r="AK51" i="1"/>
  <c r="AH51" i="1"/>
  <c r="AE51" i="1"/>
  <c r="AB51" i="1"/>
  <c r="Y51" i="1"/>
  <c r="V51" i="1"/>
  <c r="S51" i="1"/>
  <c r="P51" i="1"/>
  <c r="CX50" i="1"/>
  <c r="CU50" i="1"/>
  <c r="CR50" i="1"/>
  <c r="CO50" i="1"/>
  <c r="CL50" i="1"/>
  <c r="CH50" i="1"/>
  <c r="CE50" i="1"/>
  <c r="CB50" i="1"/>
  <c r="BY50" i="1"/>
  <c r="BV50" i="1"/>
  <c r="BS50" i="1"/>
  <c r="BP50" i="1"/>
  <c r="BM50" i="1"/>
  <c r="BJ50" i="1"/>
  <c r="BG50" i="1"/>
  <c r="BD50" i="1"/>
  <c r="BA50" i="1"/>
  <c r="AX50" i="1"/>
  <c r="AU50" i="1"/>
  <c r="AQ50" i="1"/>
  <c r="AN50" i="1"/>
  <c r="AK50" i="1"/>
  <c r="AH50" i="1"/>
  <c r="AE50" i="1"/>
  <c r="AB50" i="1"/>
  <c r="Y50" i="1"/>
  <c r="V50" i="1"/>
  <c r="S50" i="1"/>
  <c r="P50" i="1"/>
  <c r="CX49" i="1"/>
  <c r="CU49" i="1"/>
  <c r="CR49" i="1"/>
  <c r="CO49" i="1"/>
  <c r="CL49" i="1"/>
  <c r="CH49" i="1"/>
  <c r="CE49" i="1"/>
  <c r="CB49" i="1"/>
  <c r="BV49" i="1"/>
  <c r="BS49" i="1"/>
  <c r="BP49" i="1"/>
  <c r="BM49" i="1"/>
  <c r="BJ49" i="1"/>
  <c r="BG49" i="1"/>
  <c r="BD49" i="1"/>
  <c r="AX49" i="1"/>
  <c r="AU49" i="1"/>
  <c r="AQ49" i="1"/>
  <c r="AN49" i="1"/>
  <c r="AK49" i="1"/>
  <c r="AH49" i="1"/>
  <c r="AE49" i="1"/>
  <c r="AB49" i="1"/>
  <c r="Y49" i="1"/>
  <c r="V49" i="1"/>
  <c r="S49" i="1"/>
  <c r="P49" i="1"/>
  <c r="CX48" i="1"/>
  <c r="CU48" i="1"/>
  <c r="CR48" i="1"/>
  <c r="CO48" i="1"/>
  <c r="CL48" i="1"/>
  <c r="CH48" i="1"/>
  <c r="CE48" i="1"/>
  <c r="CB48" i="1"/>
  <c r="BV48" i="1"/>
  <c r="BS48" i="1"/>
  <c r="BP48" i="1"/>
  <c r="BM48" i="1"/>
  <c r="BJ48" i="1"/>
  <c r="BG48" i="1"/>
  <c r="BD48" i="1"/>
  <c r="AX48" i="1"/>
  <c r="AU48" i="1"/>
  <c r="AQ48" i="1"/>
  <c r="AN48" i="1"/>
  <c r="AK48" i="1"/>
  <c r="AH48" i="1"/>
  <c r="AE48" i="1"/>
  <c r="S48" i="1"/>
  <c r="CX47" i="1"/>
  <c r="CU47" i="1"/>
  <c r="CR47" i="1"/>
  <c r="CO47" i="1"/>
  <c r="CL47" i="1"/>
  <c r="CH47" i="1"/>
  <c r="CE47" i="1"/>
  <c r="CB47" i="1"/>
  <c r="BV47" i="1"/>
  <c r="BS47" i="1"/>
  <c r="BP47" i="1"/>
  <c r="BM47" i="1"/>
  <c r="BJ47" i="1"/>
  <c r="BG47" i="1"/>
  <c r="BD47" i="1"/>
  <c r="AX47" i="1"/>
  <c r="AU47" i="1"/>
  <c r="AQ47" i="1"/>
  <c r="AN47" i="1"/>
  <c r="AK47" i="1"/>
  <c r="AH47" i="1"/>
  <c r="AE47" i="1"/>
  <c r="S47" i="1"/>
  <c r="CX46" i="1"/>
  <c r="CU46" i="1"/>
  <c r="CR46" i="1"/>
  <c r="CO46" i="1"/>
  <c r="CL46" i="1"/>
  <c r="CH46" i="1"/>
  <c r="CE46" i="1"/>
  <c r="CB46" i="1"/>
  <c r="BY46" i="1"/>
  <c r="BV46" i="1"/>
  <c r="BS46" i="1"/>
  <c r="BP46" i="1"/>
  <c r="BM46" i="1"/>
  <c r="BJ46" i="1"/>
  <c r="BG46" i="1"/>
  <c r="BD46" i="1"/>
  <c r="BA46" i="1"/>
  <c r="AX46" i="1"/>
  <c r="AU46" i="1"/>
  <c r="AQ46" i="1"/>
  <c r="AN46" i="1"/>
  <c r="AK46" i="1"/>
  <c r="AH46" i="1"/>
  <c r="AE46" i="1"/>
  <c r="Y46" i="1"/>
  <c r="V46" i="1"/>
  <c r="S46" i="1"/>
  <c r="P46" i="1"/>
  <c r="CX45" i="1"/>
  <c r="CU45" i="1"/>
  <c r="CR45" i="1"/>
  <c r="CO45" i="1"/>
  <c r="CL45" i="1"/>
  <c r="CH45" i="1"/>
  <c r="CE45" i="1"/>
  <c r="CB45" i="1"/>
  <c r="BV45" i="1"/>
  <c r="BS45" i="1"/>
  <c r="BP45" i="1"/>
  <c r="BM45" i="1"/>
  <c r="BJ45" i="1"/>
  <c r="BG45" i="1"/>
  <c r="BD45" i="1"/>
  <c r="AX45" i="1"/>
  <c r="AU45" i="1"/>
  <c r="AQ45" i="1"/>
  <c r="AN45" i="1"/>
  <c r="AK45" i="1"/>
  <c r="AH45" i="1"/>
  <c r="AE45" i="1"/>
  <c r="Y45" i="1"/>
  <c r="V45" i="1"/>
  <c r="S45" i="1"/>
  <c r="P45" i="1"/>
  <c r="CX44" i="1"/>
  <c r="CU44" i="1"/>
  <c r="CR44" i="1"/>
  <c r="CO44" i="1"/>
  <c r="CL44" i="1"/>
  <c r="CH44" i="1"/>
  <c r="CE44" i="1"/>
  <c r="CB44" i="1"/>
  <c r="BV44" i="1"/>
  <c r="BS44" i="1"/>
  <c r="BP44" i="1"/>
  <c r="BM44" i="1"/>
  <c r="BJ44" i="1"/>
  <c r="BG44" i="1"/>
  <c r="BD44" i="1"/>
  <c r="BA44" i="1"/>
  <c r="AX44" i="1"/>
  <c r="AU44" i="1"/>
  <c r="AQ44" i="1"/>
  <c r="AN44" i="1"/>
  <c r="AK44" i="1"/>
  <c r="AH44" i="1"/>
  <c r="AE44" i="1"/>
  <c r="AB44" i="1"/>
  <c r="Y44" i="1"/>
  <c r="V44" i="1"/>
  <c r="S44" i="1"/>
  <c r="P44" i="1"/>
  <c r="CX43" i="1"/>
  <c r="CU43" i="1"/>
  <c r="CR43" i="1"/>
  <c r="CO43" i="1"/>
  <c r="CL43" i="1"/>
  <c r="CH43" i="1"/>
  <c r="CE43" i="1"/>
  <c r="CB43" i="1"/>
  <c r="BV43" i="1"/>
  <c r="BS43" i="1"/>
  <c r="BP43" i="1"/>
  <c r="BM43" i="1"/>
  <c r="BJ43" i="1"/>
  <c r="BG43" i="1"/>
  <c r="BD43" i="1"/>
  <c r="BA43" i="1"/>
  <c r="AX43" i="1"/>
  <c r="AU43" i="1"/>
  <c r="AQ43" i="1"/>
  <c r="AN43" i="1"/>
  <c r="AK43" i="1"/>
  <c r="AH43" i="1"/>
  <c r="AE43" i="1"/>
  <c r="AB43" i="1"/>
  <c r="Y43" i="1"/>
  <c r="V43" i="1"/>
  <c r="S43" i="1"/>
  <c r="P43" i="1"/>
  <c r="CX42" i="1"/>
  <c r="CU42" i="1"/>
  <c r="CR42" i="1"/>
  <c r="CO42" i="1"/>
  <c r="CL42" i="1"/>
  <c r="CH42" i="1"/>
  <c r="CE42" i="1"/>
  <c r="CB42" i="1"/>
  <c r="BV42" i="1"/>
  <c r="BS42" i="1"/>
  <c r="BP42" i="1"/>
  <c r="BM42" i="1"/>
  <c r="BJ42" i="1"/>
  <c r="BG42" i="1"/>
  <c r="BD42" i="1"/>
  <c r="BA42" i="1"/>
  <c r="AX42" i="1"/>
  <c r="AU42" i="1"/>
  <c r="AQ42" i="1"/>
  <c r="AN42" i="1"/>
  <c r="AK42" i="1"/>
  <c r="AH42" i="1"/>
  <c r="AE42" i="1"/>
  <c r="AB42" i="1"/>
  <c r="Y42" i="1"/>
  <c r="V42" i="1"/>
  <c r="S42" i="1"/>
  <c r="P42" i="1"/>
  <c r="CX41" i="1"/>
  <c r="CU41" i="1"/>
  <c r="CR41" i="1"/>
  <c r="CO41" i="1"/>
  <c r="CL41" i="1"/>
  <c r="CH41" i="1"/>
  <c r="CE41" i="1"/>
  <c r="CB41" i="1"/>
  <c r="BY41" i="1"/>
  <c r="BV41" i="1"/>
  <c r="BS41" i="1"/>
  <c r="BP41" i="1"/>
  <c r="BM41" i="1"/>
  <c r="BJ41" i="1"/>
  <c r="BG41" i="1"/>
  <c r="BD41" i="1"/>
  <c r="BA41" i="1"/>
  <c r="AX41" i="1"/>
  <c r="AU41" i="1"/>
  <c r="AQ41" i="1"/>
  <c r="AN41" i="1"/>
  <c r="AK41" i="1"/>
  <c r="AH41" i="1"/>
  <c r="AE41" i="1"/>
  <c r="AB41" i="1"/>
  <c r="Y41" i="1"/>
  <c r="V41" i="1"/>
  <c r="S41" i="1"/>
  <c r="P41" i="1"/>
  <c r="CX40" i="1"/>
  <c r="CU40" i="1"/>
  <c r="CR40" i="1"/>
  <c r="CO40" i="1"/>
  <c r="CL40" i="1"/>
  <c r="CH40" i="1"/>
  <c r="CE40" i="1"/>
  <c r="CB40" i="1"/>
  <c r="BY40" i="1"/>
  <c r="BV40" i="1"/>
  <c r="BS40" i="1"/>
  <c r="BP40" i="1"/>
  <c r="BM40" i="1"/>
  <c r="BJ40" i="1"/>
  <c r="BG40" i="1"/>
  <c r="BD40" i="1"/>
  <c r="BA40" i="1"/>
  <c r="AX40" i="1"/>
  <c r="AU40" i="1"/>
  <c r="AQ40" i="1"/>
  <c r="AN40" i="1"/>
  <c r="AK40" i="1"/>
  <c r="AH40" i="1"/>
  <c r="AE40" i="1"/>
  <c r="AB40" i="1"/>
  <c r="Y40" i="1"/>
  <c r="V40" i="1"/>
  <c r="S40" i="1"/>
  <c r="P40" i="1"/>
  <c r="CX39" i="1"/>
  <c r="CU39" i="1"/>
  <c r="CR39" i="1"/>
  <c r="CO39" i="1"/>
  <c r="CL39" i="1"/>
  <c r="CH39" i="1"/>
  <c r="CE39" i="1"/>
  <c r="CB39" i="1"/>
  <c r="BY39" i="1"/>
  <c r="BV39" i="1"/>
  <c r="BS39" i="1"/>
  <c r="BP39" i="1"/>
  <c r="BM39" i="1"/>
  <c r="BJ39" i="1"/>
  <c r="BG39" i="1"/>
  <c r="BD39" i="1"/>
  <c r="BA39" i="1"/>
  <c r="AX39" i="1"/>
  <c r="AU39" i="1"/>
  <c r="AQ39" i="1"/>
  <c r="AN39" i="1"/>
  <c r="AK39" i="1"/>
  <c r="AH39" i="1"/>
  <c r="AE39" i="1"/>
  <c r="AB39" i="1"/>
  <c r="Y39" i="1"/>
  <c r="V39" i="1"/>
  <c r="S39" i="1"/>
  <c r="P39" i="1"/>
  <c r="CX38" i="1"/>
  <c r="CU38" i="1"/>
  <c r="CR38" i="1"/>
  <c r="CO38" i="1"/>
  <c r="CL38" i="1"/>
  <c r="CH38" i="1"/>
  <c r="CE38" i="1"/>
  <c r="CB38" i="1"/>
  <c r="BY38" i="1"/>
  <c r="BV38" i="1"/>
  <c r="BS38" i="1"/>
  <c r="BP38" i="1"/>
  <c r="BM38" i="1"/>
  <c r="BJ38" i="1"/>
  <c r="BG38" i="1"/>
  <c r="BD38" i="1"/>
  <c r="BA38" i="1"/>
  <c r="AX38" i="1"/>
  <c r="AU38" i="1"/>
  <c r="AQ38" i="1"/>
  <c r="AN38" i="1"/>
  <c r="AK38" i="1"/>
  <c r="AH38" i="1"/>
  <c r="AE38" i="1"/>
  <c r="AB38" i="1"/>
  <c r="Y38" i="1"/>
  <c r="V38" i="1"/>
  <c r="S38" i="1"/>
  <c r="P38" i="1"/>
  <c r="CX37" i="1"/>
  <c r="CU37" i="1"/>
  <c r="CR37" i="1"/>
  <c r="CO37" i="1"/>
  <c r="CL37" i="1"/>
  <c r="CH37" i="1"/>
  <c r="CE37" i="1"/>
  <c r="CB37" i="1"/>
  <c r="BY37" i="1"/>
  <c r="BV37" i="1"/>
  <c r="BS37" i="1"/>
  <c r="BP37" i="1"/>
  <c r="BM37" i="1"/>
  <c r="BJ37" i="1"/>
  <c r="BG37" i="1"/>
  <c r="BD37" i="1"/>
  <c r="BA37" i="1"/>
  <c r="AX37" i="1"/>
  <c r="AU37" i="1"/>
  <c r="AQ37" i="1"/>
  <c r="AN37" i="1"/>
  <c r="AK37" i="1"/>
  <c r="AH37" i="1"/>
  <c r="AE37" i="1"/>
  <c r="AB37" i="1"/>
  <c r="Y37" i="1"/>
  <c r="V37" i="1"/>
  <c r="S37" i="1"/>
  <c r="P37" i="1"/>
  <c r="CX36" i="1"/>
  <c r="CU36" i="1"/>
  <c r="CR36" i="1"/>
  <c r="CO36" i="1"/>
  <c r="CL36" i="1"/>
  <c r="CH36" i="1"/>
  <c r="CE36" i="1"/>
  <c r="CB36" i="1"/>
  <c r="BY36" i="1"/>
  <c r="BV36" i="1"/>
  <c r="BS36" i="1"/>
  <c r="BP36" i="1"/>
  <c r="BM36" i="1"/>
  <c r="BJ36" i="1"/>
  <c r="BG36" i="1"/>
  <c r="BD36" i="1"/>
  <c r="BA36" i="1"/>
  <c r="AX36" i="1"/>
  <c r="AU36" i="1"/>
  <c r="AQ36" i="1"/>
  <c r="AN36" i="1"/>
  <c r="AK36" i="1"/>
  <c r="AH36" i="1"/>
  <c r="AE36" i="1"/>
  <c r="AB36" i="1"/>
  <c r="Y36" i="1"/>
  <c r="V36" i="1"/>
  <c r="S36" i="1"/>
  <c r="P36" i="1"/>
  <c r="CX35" i="1"/>
  <c r="CU35" i="1"/>
  <c r="CR35" i="1"/>
  <c r="CO35" i="1"/>
  <c r="CL35" i="1"/>
  <c r="CH35" i="1"/>
  <c r="CE35" i="1"/>
  <c r="CB35" i="1"/>
  <c r="BY35" i="1"/>
  <c r="BV35" i="1"/>
  <c r="BS35" i="1"/>
  <c r="BP35" i="1"/>
  <c r="BM35" i="1"/>
  <c r="BJ35" i="1"/>
  <c r="BG35" i="1"/>
  <c r="BD35" i="1"/>
  <c r="BA35" i="1"/>
  <c r="AX35" i="1"/>
  <c r="AU35" i="1"/>
  <c r="AQ35" i="1"/>
  <c r="AN35" i="1"/>
  <c r="AK35" i="1"/>
  <c r="AH35" i="1"/>
  <c r="AE35" i="1"/>
  <c r="AB35" i="1"/>
  <c r="Y35" i="1"/>
  <c r="V35" i="1"/>
  <c r="S35" i="1"/>
  <c r="P35" i="1"/>
  <c r="CX34" i="1"/>
  <c r="CU34" i="1"/>
  <c r="CR34" i="1"/>
  <c r="CO34" i="1"/>
  <c r="CL34" i="1"/>
  <c r="CH34" i="1"/>
  <c r="CE34" i="1"/>
  <c r="CB34" i="1"/>
  <c r="BY34" i="1"/>
  <c r="BV34" i="1"/>
  <c r="BS34" i="1"/>
  <c r="BP34" i="1"/>
  <c r="BM34" i="1"/>
  <c r="BJ34" i="1"/>
  <c r="BG34" i="1"/>
  <c r="BD34" i="1"/>
  <c r="BA34" i="1"/>
  <c r="AX34" i="1"/>
  <c r="AU34" i="1"/>
  <c r="AQ34" i="1"/>
  <c r="AN34" i="1"/>
  <c r="AK34" i="1"/>
  <c r="AH34" i="1"/>
  <c r="AE34" i="1"/>
  <c r="AB34" i="1"/>
  <c r="Y34" i="1"/>
  <c r="V34" i="1"/>
  <c r="S34" i="1"/>
  <c r="P34" i="1"/>
  <c r="CX33" i="1"/>
  <c r="CU33" i="1"/>
  <c r="CR33" i="1"/>
  <c r="CO33" i="1"/>
  <c r="CL33" i="1"/>
  <c r="CH33" i="1"/>
  <c r="CE33" i="1"/>
  <c r="CB33" i="1"/>
  <c r="BY33" i="1"/>
  <c r="BV33" i="1"/>
  <c r="BS33" i="1"/>
  <c r="BP33" i="1"/>
  <c r="BM33" i="1"/>
  <c r="BJ33" i="1"/>
  <c r="BG33" i="1"/>
  <c r="BD33" i="1"/>
  <c r="BA33" i="1"/>
  <c r="AX33" i="1"/>
  <c r="AU33" i="1"/>
  <c r="AQ33" i="1"/>
  <c r="AN33" i="1"/>
  <c r="AK33" i="1"/>
  <c r="AH33" i="1"/>
  <c r="AE33" i="1"/>
  <c r="AB33" i="1"/>
  <c r="Y33" i="1"/>
  <c r="V33" i="1"/>
  <c r="S33" i="1"/>
  <c r="P33" i="1"/>
  <c r="CX32" i="1"/>
  <c r="CU32" i="1"/>
  <c r="CR32" i="1"/>
  <c r="CO32" i="1"/>
  <c r="CL32" i="1"/>
  <c r="CH32" i="1"/>
  <c r="CE32" i="1"/>
  <c r="CB32" i="1"/>
  <c r="BY32" i="1"/>
  <c r="BV32" i="1"/>
  <c r="BS32" i="1"/>
  <c r="BP32" i="1"/>
  <c r="BM32" i="1"/>
  <c r="BJ32" i="1"/>
  <c r="BG32" i="1"/>
  <c r="BD32" i="1"/>
  <c r="BA32" i="1"/>
  <c r="AX32" i="1"/>
  <c r="AU32" i="1"/>
  <c r="AQ32" i="1"/>
  <c r="AN32" i="1"/>
  <c r="AK32" i="1"/>
  <c r="AH32" i="1"/>
  <c r="AE32" i="1"/>
  <c r="AB32" i="1"/>
  <c r="Y32" i="1"/>
  <c r="V32" i="1"/>
  <c r="S32" i="1"/>
  <c r="P32" i="1"/>
  <c r="CX31" i="1"/>
  <c r="CU31" i="1"/>
  <c r="CR31" i="1"/>
  <c r="CO31" i="1"/>
  <c r="CL31" i="1"/>
  <c r="CH31" i="1"/>
  <c r="CE31" i="1"/>
  <c r="CB31" i="1"/>
  <c r="BY31" i="1"/>
  <c r="BV31" i="1"/>
  <c r="BS31" i="1"/>
  <c r="BP31" i="1"/>
  <c r="BM31" i="1"/>
  <c r="BJ31" i="1"/>
  <c r="BG31" i="1"/>
  <c r="BD31" i="1"/>
  <c r="BA31" i="1"/>
  <c r="AX31" i="1"/>
  <c r="AU31" i="1"/>
  <c r="AQ31" i="1"/>
  <c r="AN31" i="1"/>
  <c r="AK31" i="1"/>
  <c r="AH31" i="1"/>
  <c r="AE31" i="1"/>
  <c r="AB31" i="1"/>
  <c r="Y31" i="1"/>
  <c r="V31" i="1"/>
  <c r="S31" i="1"/>
  <c r="P31" i="1"/>
  <c r="CX30" i="1"/>
  <c r="CU30" i="1"/>
  <c r="CR30" i="1"/>
  <c r="CO30" i="1"/>
  <c r="CL30" i="1"/>
  <c r="CH30" i="1"/>
  <c r="CE30" i="1"/>
  <c r="CB30" i="1"/>
  <c r="BV30" i="1"/>
  <c r="BP30" i="1"/>
  <c r="BM30" i="1"/>
  <c r="BJ30" i="1"/>
  <c r="BG30" i="1"/>
  <c r="BD30" i="1"/>
  <c r="BA30" i="1"/>
  <c r="AX30" i="1"/>
  <c r="AU30" i="1"/>
  <c r="AQ30" i="1"/>
  <c r="AN30" i="1"/>
  <c r="AK30" i="1"/>
  <c r="AH30" i="1"/>
  <c r="AE30" i="1"/>
  <c r="AB30" i="1"/>
  <c r="Y30" i="1"/>
  <c r="V30" i="1"/>
  <c r="S30" i="1"/>
  <c r="P30" i="1"/>
  <c r="CX29" i="1"/>
  <c r="CU29" i="1"/>
  <c r="CR29" i="1"/>
  <c r="CO29" i="1"/>
  <c r="CL29" i="1"/>
  <c r="CH29" i="1"/>
  <c r="CE29" i="1"/>
  <c r="CB29" i="1"/>
  <c r="BV29" i="1"/>
  <c r="BP29" i="1"/>
  <c r="BM29" i="1"/>
  <c r="BJ29" i="1"/>
  <c r="BG29" i="1"/>
  <c r="BD29" i="1"/>
  <c r="BA29" i="1"/>
  <c r="AX29" i="1"/>
  <c r="AU29" i="1"/>
  <c r="AQ29" i="1"/>
  <c r="AN29" i="1"/>
  <c r="AK29" i="1"/>
  <c r="AH29" i="1"/>
  <c r="AE29" i="1"/>
  <c r="AB29" i="1"/>
  <c r="Y29" i="1"/>
  <c r="V29" i="1"/>
  <c r="S29" i="1"/>
  <c r="P29" i="1"/>
  <c r="CX28" i="1"/>
  <c r="CU28" i="1"/>
  <c r="CR28" i="1"/>
  <c r="CO28" i="1"/>
  <c r="CL28" i="1"/>
  <c r="CH28" i="1"/>
  <c r="CE28" i="1"/>
  <c r="CB28" i="1"/>
  <c r="BY28" i="1"/>
  <c r="BV28" i="1"/>
  <c r="BS28" i="1"/>
  <c r="BP28" i="1"/>
  <c r="BM28" i="1"/>
  <c r="BJ28" i="1"/>
  <c r="BG28" i="1"/>
  <c r="BD28" i="1"/>
  <c r="BA28" i="1"/>
  <c r="AX28" i="1"/>
  <c r="AU28" i="1"/>
  <c r="AQ28" i="1"/>
  <c r="AN28" i="1"/>
  <c r="AK28" i="1"/>
  <c r="AH28" i="1"/>
  <c r="AE28" i="1"/>
  <c r="AB28" i="1"/>
  <c r="Y28" i="1"/>
  <c r="V28" i="1"/>
  <c r="S28" i="1"/>
  <c r="P28" i="1"/>
  <c r="CX27" i="1"/>
  <c r="CU27" i="1"/>
  <c r="CR27" i="1"/>
  <c r="CO27" i="1"/>
  <c r="CL27" i="1"/>
  <c r="CH27" i="1"/>
  <c r="CE27" i="1"/>
  <c r="CB27" i="1"/>
  <c r="BY27" i="1"/>
  <c r="BV27" i="1"/>
  <c r="BS27" i="1"/>
  <c r="BP27" i="1"/>
  <c r="BM27" i="1"/>
  <c r="BJ27" i="1"/>
  <c r="BG27" i="1"/>
  <c r="BD27" i="1"/>
  <c r="BA27" i="1"/>
  <c r="AX27" i="1"/>
  <c r="AU27" i="1"/>
  <c r="AQ27" i="1"/>
  <c r="AN27" i="1"/>
  <c r="AK27" i="1"/>
  <c r="AH27" i="1"/>
  <c r="AE27" i="1"/>
  <c r="AB27" i="1"/>
  <c r="Y27" i="1"/>
  <c r="V27" i="1"/>
  <c r="S27" i="1"/>
  <c r="P27" i="1"/>
  <c r="CX26" i="1"/>
  <c r="CU26" i="1"/>
  <c r="CR26" i="1"/>
  <c r="CO26" i="1"/>
  <c r="CL26" i="1"/>
  <c r="CH26" i="1"/>
  <c r="CE26" i="1"/>
  <c r="CB26" i="1"/>
  <c r="BY26" i="1"/>
  <c r="BV26" i="1"/>
  <c r="BS26" i="1"/>
  <c r="BP26" i="1"/>
  <c r="BM26" i="1"/>
  <c r="BJ26" i="1"/>
  <c r="BG26" i="1"/>
  <c r="BD26" i="1"/>
  <c r="BA26" i="1"/>
  <c r="AX26" i="1"/>
  <c r="AU26" i="1"/>
  <c r="AQ26" i="1"/>
  <c r="AN26" i="1"/>
  <c r="AK26" i="1"/>
  <c r="AH26" i="1"/>
  <c r="AE26" i="1"/>
  <c r="AB26" i="1"/>
  <c r="Y26" i="1"/>
  <c r="V26" i="1"/>
  <c r="S26" i="1"/>
  <c r="P26" i="1"/>
  <c r="CX25" i="1"/>
  <c r="CU25" i="1"/>
  <c r="CR25" i="1"/>
  <c r="CO25" i="1"/>
  <c r="CL25" i="1"/>
  <c r="CH25" i="1"/>
  <c r="CB25" i="1"/>
  <c r="BY25" i="1"/>
  <c r="BV25" i="1"/>
  <c r="BS25" i="1"/>
  <c r="BP25" i="1"/>
  <c r="BM25" i="1"/>
  <c r="BJ25" i="1"/>
  <c r="BG25" i="1"/>
  <c r="BD25" i="1"/>
  <c r="BA25" i="1"/>
  <c r="AX25" i="1"/>
  <c r="AU25" i="1"/>
  <c r="AQ25" i="1"/>
  <c r="AN25" i="1"/>
  <c r="AK25" i="1"/>
  <c r="AH25" i="1"/>
  <c r="AE25" i="1"/>
  <c r="AB25" i="1"/>
  <c r="Y25" i="1"/>
  <c r="V25" i="1"/>
  <c r="S25" i="1"/>
  <c r="P25" i="1"/>
  <c r="CX24" i="1"/>
  <c r="CU24" i="1"/>
  <c r="CR24" i="1"/>
  <c r="CO24" i="1"/>
  <c r="CL24" i="1"/>
  <c r="CH24" i="1"/>
  <c r="CB24" i="1"/>
  <c r="BY24" i="1"/>
  <c r="BV24" i="1"/>
  <c r="BS24" i="1"/>
  <c r="BP24" i="1"/>
  <c r="BM24" i="1"/>
  <c r="BJ24" i="1"/>
  <c r="BG24" i="1"/>
  <c r="BD24" i="1"/>
  <c r="BA24" i="1"/>
  <c r="AX24" i="1"/>
  <c r="AU24" i="1"/>
  <c r="AQ24" i="1"/>
  <c r="AN24" i="1"/>
  <c r="AK24" i="1"/>
  <c r="AH24" i="1"/>
  <c r="AE24" i="1"/>
  <c r="AB24" i="1"/>
  <c r="Y24" i="1"/>
  <c r="V24" i="1"/>
  <c r="S24" i="1"/>
  <c r="P24" i="1"/>
  <c r="CX23" i="1"/>
  <c r="CU23" i="1"/>
  <c r="CR23" i="1"/>
  <c r="CO23" i="1"/>
  <c r="CL23" i="1"/>
  <c r="CH23" i="1"/>
  <c r="CE23" i="1"/>
  <c r="CB23" i="1"/>
  <c r="BY23" i="1"/>
  <c r="BV23" i="1"/>
  <c r="BS23" i="1"/>
  <c r="BP23" i="1"/>
  <c r="BM23" i="1"/>
  <c r="BJ23" i="1"/>
  <c r="BG23" i="1"/>
  <c r="BD23" i="1"/>
  <c r="BA23" i="1"/>
  <c r="AX23" i="1"/>
  <c r="AU23" i="1"/>
  <c r="AQ23" i="1"/>
  <c r="AN23" i="1"/>
  <c r="AK23" i="1"/>
  <c r="AH23" i="1"/>
  <c r="AE23" i="1"/>
  <c r="AB23" i="1"/>
  <c r="Y23" i="1"/>
  <c r="V23" i="1"/>
  <c r="S23" i="1"/>
  <c r="P23" i="1"/>
  <c r="CX22" i="1"/>
  <c r="CU22" i="1"/>
  <c r="CR22" i="1"/>
  <c r="CO22" i="1"/>
  <c r="CL22" i="1"/>
  <c r="CH22" i="1"/>
  <c r="CE22" i="1"/>
  <c r="CB22" i="1"/>
  <c r="BY22" i="1"/>
  <c r="BV22" i="1"/>
  <c r="BS22" i="1"/>
  <c r="BP22" i="1"/>
  <c r="BM22" i="1"/>
  <c r="BJ22" i="1"/>
  <c r="BG22" i="1"/>
  <c r="BD22" i="1"/>
  <c r="BA22" i="1"/>
  <c r="AX22" i="1"/>
  <c r="AU22" i="1"/>
  <c r="AQ22" i="1"/>
  <c r="AN22" i="1"/>
  <c r="AK22" i="1"/>
  <c r="AH22" i="1"/>
  <c r="AE22" i="1"/>
  <c r="AB22" i="1"/>
  <c r="Y22" i="1"/>
  <c r="V22" i="1"/>
  <c r="S22" i="1"/>
  <c r="CX21" i="1"/>
  <c r="CU21" i="1"/>
  <c r="CR21" i="1"/>
  <c r="CO21" i="1"/>
  <c r="CL21" i="1"/>
  <c r="CH21" i="1"/>
  <c r="CE21" i="1"/>
  <c r="CB21" i="1"/>
  <c r="BY21" i="1"/>
  <c r="BV21" i="1"/>
  <c r="BS21" i="1"/>
  <c r="BP21" i="1"/>
  <c r="BM21" i="1"/>
  <c r="BJ21" i="1"/>
  <c r="BG21" i="1"/>
  <c r="BD21" i="1"/>
  <c r="BA21" i="1"/>
  <c r="AX21" i="1"/>
  <c r="AU21" i="1"/>
  <c r="AQ21" i="1"/>
  <c r="AN21" i="1"/>
  <c r="AK21" i="1"/>
  <c r="AH21" i="1"/>
  <c r="AE21" i="1"/>
  <c r="AB21" i="1"/>
  <c r="Y21" i="1"/>
  <c r="V21" i="1"/>
  <c r="S21" i="1"/>
  <c r="CX20" i="1"/>
  <c r="CU20" i="1"/>
  <c r="CR20" i="1"/>
  <c r="CO20" i="1"/>
  <c r="CL20" i="1"/>
  <c r="CH20" i="1"/>
  <c r="CE20" i="1"/>
  <c r="CB20" i="1"/>
  <c r="BY20" i="1"/>
  <c r="BV20" i="1"/>
  <c r="BS20" i="1"/>
  <c r="BP20" i="1"/>
  <c r="BM20" i="1"/>
  <c r="BJ20" i="1"/>
  <c r="BG20" i="1"/>
  <c r="BD20" i="1"/>
  <c r="BA20" i="1"/>
  <c r="AX20" i="1"/>
  <c r="AU20" i="1"/>
  <c r="AQ20" i="1"/>
  <c r="AN20" i="1"/>
  <c r="AK20" i="1"/>
  <c r="AH20" i="1"/>
  <c r="AE20" i="1"/>
  <c r="AB20" i="1"/>
  <c r="Y20" i="1"/>
  <c r="V20" i="1"/>
  <c r="S20" i="1"/>
  <c r="CX19" i="1"/>
  <c r="CU19" i="1"/>
  <c r="CR19" i="1"/>
  <c r="CO19" i="1"/>
  <c r="CL19" i="1"/>
  <c r="CH19" i="1"/>
  <c r="CB19" i="1"/>
  <c r="BY19" i="1"/>
  <c r="BV19" i="1"/>
  <c r="BS19" i="1"/>
  <c r="BP19" i="1"/>
  <c r="BM19" i="1"/>
  <c r="BJ19" i="1"/>
  <c r="BG19" i="1"/>
  <c r="BD19" i="1"/>
  <c r="BA19" i="1"/>
  <c r="AX19" i="1"/>
  <c r="AU19" i="1"/>
  <c r="AQ19" i="1"/>
  <c r="AN19" i="1"/>
  <c r="AK19" i="1"/>
  <c r="AH19" i="1"/>
  <c r="AE19" i="1"/>
  <c r="AB19" i="1"/>
  <c r="Y19" i="1"/>
  <c r="V19" i="1"/>
  <c r="S19" i="1"/>
  <c r="CX18" i="1"/>
  <c r="CU18" i="1"/>
  <c r="CR18" i="1"/>
  <c r="CO18" i="1"/>
  <c r="CL18" i="1"/>
  <c r="CH18" i="1"/>
  <c r="CE18" i="1"/>
  <c r="CB18" i="1"/>
  <c r="BY18" i="1"/>
  <c r="BV18" i="1"/>
  <c r="BS18" i="1"/>
  <c r="BP18" i="1"/>
  <c r="BM18" i="1"/>
  <c r="BJ18" i="1"/>
  <c r="BG18" i="1"/>
  <c r="BD18" i="1"/>
  <c r="AX18" i="1"/>
  <c r="AU18" i="1"/>
  <c r="AQ18" i="1"/>
  <c r="AN18" i="1"/>
  <c r="AK18" i="1"/>
  <c r="AH18" i="1"/>
  <c r="AE18" i="1"/>
  <c r="AB18" i="1"/>
  <c r="Y18" i="1"/>
  <c r="V18" i="1"/>
  <c r="S18" i="1"/>
  <c r="P18" i="1"/>
  <c r="CX17" i="1"/>
  <c r="CU17" i="1"/>
  <c r="CR17" i="1"/>
  <c r="CO17" i="1"/>
  <c r="CL17" i="1"/>
  <c r="CH17" i="1"/>
  <c r="CE17" i="1"/>
  <c r="CB17" i="1"/>
  <c r="BY17" i="1"/>
  <c r="BV17" i="1"/>
  <c r="BS17" i="1"/>
  <c r="BP17" i="1"/>
  <c r="BM17" i="1"/>
  <c r="BJ17" i="1"/>
  <c r="BG17" i="1"/>
  <c r="BD17" i="1"/>
  <c r="BA17" i="1"/>
  <c r="AX17" i="1"/>
  <c r="AU17" i="1"/>
  <c r="AQ17" i="1"/>
  <c r="AN17" i="1"/>
  <c r="AK17" i="1"/>
  <c r="AH17" i="1"/>
  <c r="AE17" i="1"/>
  <c r="AB17" i="1"/>
  <c r="Y17" i="1"/>
  <c r="V17" i="1"/>
  <c r="S17" i="1"/>
  <c r="P17" i="1"/>
  <c r="CX16" i="1"/>
  <c r="CU16" i="1"/>
  <c r="CR16" i="1"/>
  <c r="CO16" i="1"/>
  <c r="CL16" i="1"/>
  <c r="CH16" i="1"/>
  <c r="CE16" i="1"/>
  <c r="CB16" i="1"/>
  <c r="BY16" i="1"/>
  <c r="BV16" i="1"/>
  <c r="BS16" i="1"/>
  <c r="BP16" i="1"/>
  <c r="BM16" i="1"/>
  <c r="BJ16" i="1"/>
  <c r="BG16" i="1"/>
  <c r="BD16" i="1"/>
  <c r="BA16" i="1"/>
  <c r="AX16" i="1"/>
  <c r="AU16" i="1"/>
  <c r="AQ16" i="1"/>
  <c r="AN16" i="1"/>
  <c r="AK16" i="1"/>
  <c r="AH16" i="1"/>
  <c r="AE16" i="1"/>
  <c r="AB16" i="1"/>
  <c r="Y16" i="1"/>
  <c r="V16" i="1"/>
  <c r="S16" i="1"/>
  <c r="P16" i="1"/>
  <c r="CX15" i="1"/>
  <c r="CU15" i="1"/>
  <c r="CR15" i="1"/>
  <c r="CO15" i="1"/>
  <c r="CL15" i="1"/>
  <c r="CH15" i="1"/>
  <c r="CE15" i="1"/>
  <c r="CB15" i="1"/>
  <c r="BY15" i="1"/>
  <c r="BV15" i="1"/>
  <c r="BS15" i="1"/>
  <c r="BP15" i="1"/>
  <c r="BM15" i="1"/>
  <c r="BJ15" i="1"/>
  <c r="BG15" i="1"/>
  <c r="BD15" i="1"/>
  <c r="BA15" i="1"/>
  <c r="AX15" i="1"/>
  <c r="AU15" i="1"/>
  <c r="AQ15" i="1"/>
  <c r="AN15" i="1"/>
  <c r="AK15" i="1"/>
  <c r="AH15" i="1"/>
  <c r="AE15" i="1"/>
  <c r="AB15" i="1"/>
  <c r="Y15" i="1"/>
  <c r="V15" i="1"/>
  <c r="S15" i="1"/>
  <c r="P15" i="1"/>
  <c r="CX14" i="1"/>
  <c r="CU14" i="1"/>
  <c r="CR14" i="1"/>
  <c r="CO14" i="1"/>
  <c r="CL14" i="1"/>
  <c r="CH14" i="1"/>
  <c r="CE14" i="1"/>
  <c r="CB14" i="1"/>
  <c r="BY14" i="1"/>
  <c r="BV14" i="1"/>
  <c r="BS14" i="1"/>
  <c r="BP14" i="1"/>
  <c r="BM14" i="1"/>
  <c r="BJ14" i="1"/>
  <c r="BG14" i="1"/>
  <c r="BD14" i="1"/>
  <c r="BA14" i="1"/>
  <c r="AX14" i="1"/>
  <c r="AU14" i="1"/>
  <c r="AQ14" i="1"/>
  <c r="AN14" i="1"/>
  <c r="AK14" i="1"/>
  <c r="AH14" i="1"/>
  <c r="AE14" i="1"/>
  <c r="AB14" i="1"/>
  <c r="Y14" i="1"/>
  <c r="V14" i="1"/>
  <c r="S14" i="1"/>
  <c r="P14" i="1"/>
  <c r="DA14" i="1"/>
  <c r="DA15" i="1"/>
  <c r="DA16" i="1"/>
  <c r="DA17" i="1"/>
  <c r="DA18" i="1"/>
  <c r="DA19" i="1"/>
  <c r="DA20" i="1"/>
  <c r="DA21" i="1"/>
  <c r="DA22" i="1"/>
  <c r="DA23" i="1"/>
  <c r="DA24" i="1"/>
  <c r="DA25" i="1"/>
  <c r="DA26" i="1"/>
  <c r="DA27" i="1"/>
  <c r="DA28" i="1"/>
  <c r="DA29" i="1"/>
  <c r="DA30" i="1"/>
  <c r="DA31" i="1"/>
  <c r="DA32" i="1"/>
  <c r="DA33" i="1"/>
  <c r="DA34" i="1"/>
  <c r="DA35" i="1"/>
  <c r="DA36" i="1"/>
  <c r="DA37" i="1"/>
  <c r="DA38" i="1"/>
  <c r="DA39" i="1"/>
  <c r="DA40" i="1"/>
  <c r="DA41" i="1"/>
  <c r="DA42" i="1"/>
  <c r="DA43" i="1"/>
  <c r="DA44" i="1"/>
  <c r="DA45" i="1"/>
  <c r="DA46" i="1"/>
  <c r="DA47" i="1"/>
  <c r="DA48" i="1"/>
  <c r="DA49" i="1"/>
  <c r="DA50" i="1"/>
  <c r="DA51" i="1"/>
  <c r="DA52" i="1"/>
  <c r="DA53" i="1"/>
  <c r="DA54" i="1"/>
  <c r="DA55" i="1"/>
  <c r="DA56" i="1"/>
  <c r="DA57" i="1"/>
  <c r="DA58" i="1"/>
  <c r="DA59" i="1"/>
  <c r="DA60" i="1"/>
  <c r="DA61" i="1"/>
  <c r="DA62" i="1"/>
  <c r="DA63" i="1"/>
  <c r="DA64" i="1"/>
  <c r="DA65" i="1"/>
  <c r="DA66" i="1"/>
  <c r="DA67" i="1"/>
  <c r="DA68" i="1"/>
  <c r="D19" i="18" l="1"/>
  <c r="D18" i="18"/>
  <c r="D16" i="18"/>
  <c r="D15" i="18"/>
  <c r="D14" i="18"/>
  <c r="C14" i="18"/>
  <c r="C15" i="18"/>
  <c r="C16" i="18"/>
  <c r="C18" i="18"/>
  <c r="N15" i="18"/>
  <c r="N16" i="18"/>
  <c r="N17" i="18"/>
  <c r="N18" i="18"/>
  <c r="N19" i="18"/>
  <c r="N20" i="18"/>
  <c r="N21" i="18"/>
  <c r="N22" i="18"/>
  <c r="N23" i="18"/>
  <c r="N24" i="18"/>
  <c r="N25" i="18"/>
  <c r="N26" i="18"/>
  <c r="N27" i="18"/>
  <c r="N28" i="18"/>
  <c r="M15" i="18"/>
  <c r="M16" i="18"/>
  <c r="M17" i="18"/>
  <c r="M18" i="18"/>
  <c r="M19" i="18"/>
  <c r="M20" i="18"/>
  <c r="M21" i="18"/>
  <c r="M22" i="18"/>
  <c r="M23" i="18"/>
  <c r="M24" i="18"/>
  <c r="M25" i="18"/>
  <c r="M26" i="18"/>
  <c r="M27" i="18"/>
  <c r="M28" i="18"/>
  <c r="N14" i="18"/>
  <c r="M14" i="18"/>
  <c r="L15" i="18"/>
  <c r="L16" i="18"/>
  <c r="L17" i="18"/>
  <c r="L18" i="18"/>
  <c r="L19" i="18"/>
  <c r="L20" i="18"/>
  <c r="L21" i="18"/>
  <c r="L22" i="18"/>
  <c r="L23" i="18"/>
  <c r="L24" i="18"/>
  <c r="L25" i="18"/>
  <c r="L26" i="18"/>
  <c r="L27" i="18"/>
  <c r="L28" i="18"/>
  <c r="L14" i="18"/>
  <c r="K14" i="18"/>
  <c r="K15" i="18"/>
  <c r="K16" i="18"/>
  <c r="K17" i="18"/>
  <c r="K18" i="18"/>
  <c r="K19" i="18"/>
  <c r="K20" i="18"/>
  <c r="K21" i="18"/>
  <c r="K22" i="18"/>
  <c r="K23" i="18"/>
  <c r="K24" i="18"/>
  <c r="K25" i="18"/>
  <c r="K26" i="18"/>
  <c r="K27" i="18"/>
  <c r="K28" i="18"/>
  <c r="J14" i="18"/>
  <c r="J15" i="18"/>
  <c r="J16" i="18"/>
  <c r="J17" i="18"/>
  <c r="J18" i="18"/>
  <c r="J19" i="18"/>
  <c r="J20" i="18"/>
  <c r="J21" i="18"/>
  <c r="J22" i="18"/>
  <c r="J23" i="18"/>
  <c r="J24" i="18"/>
  <c r="J25" i="18"/>
  <c r="J26" i="18"/>
  <c r="J27" i="18"/>
  <c r="J28" i="18"/>
  <c r="I28" i="18"/>
  <c r="I27" i="18"/>
  <c r="I26" i="18"/>
  <c r="I25" i="18"/>
  <c r="I23" i="18"/>
  <c r="I22" i="18"/>
  <c r="I20" i="18"/>
  <c r="I19" i="18"/>
  <c r="I18" i="18"/>
  <c r="I16" i="18"/>
  <c r="I15" i="18"/>
  <c r="I14" i="18"/>
  <c r="I24" i="18"/>
  <c r="I21" i="18"/>
  <c r="I17" i="18"/>
  <c r="E19" i="18"/>
  <c r="E20" i="18"/>
  <c r="E21" i="18"/>
  <c r="E22" i="18"/>
  <c r="E23" i="18"/>
  <c r="E24" i="18"/>
  <c r="E25" i="18"/>
  <c r="E26" i="18"/>
  <c r="E27" i="18"/>
  <c r="E28" i="18"/>
  <c r="D26" i="18"/>
  <c r="D27" i="18"/>
  <c r="D28" i="18"/>
  <c r="C28" i="18"/>
  <c r="C27" i="18"/>
  <c r="C26" i="18"/>
  <c r="D20" i="18"/>
  <c r="D21" i="18"/>
  <c r="D22" i="18"/>
  <c r="D23" i="18"/>
  <c r="D24" i="18"/>
  <c r="D25" i="18"/>
  <c r="C25" i="18"/>
  <c r="C23" i="18"/>
  <c r="C22" i="18"/>
  <c r="C20" i="18"/>
  <c r="C19" i="18"/>
  <c r="C24" i="18"/>
  <c r="C21" i="18"/>
  <c r="E18" i="18" l="1"/>
  <c r="E16" i="18"/>
  <c r="E15" i="18"/>
  <c r="E14" i="18"/>
  <c r="H15" i="18"/>
  <c r="H16" i="18"/>
  <c r="H17" i="18"/>
  <c r="H18" i="18"/>
  <c r="H19" i="18"/>
  <c r="H20" i="18"/>
  <c r="H21" i="18"/>
  <c r="H22" i="18"/>
  <c r="H23" i="18"/>
  <c r="H24" i="18"/>
  <c r="H25" i="18"/>
  <c r="H26" i="18"/>
  <c r="H27" i="18"/>
  <c r="H28" i="18"/>
  <c r="H14" i="18"/>
  <c r="G15" i="18"/>
  <c r="G16" i="18"/>
  <c r="G17" i="18"/>
  <c r="G18" i="18"/>
  <c r="G19" i="18"/>
  <c r="G20" i="18"/>
  <c r="G21" i="18"/>
  <c r="G22" i="18"/>
  <c r="G23" i="18"/>
  <c r="G24" i="18"/>
  <c r="G25" i="18"/>
  <c r="G26" i="18"/>
  <c r="G27" i="18"/>
  <c r="G28" i="18"/>
  <c r="G14" i="18"/>
  <c r="F15" i="18"/>
  <c r="F16" i="18"/>
  <c r="F17" i="18"/>
  <c r="F18" i="18"/>
  <c r="F19" i="18"/>
  <c r="F20" i="18"/>
  <c r="F21" i="18"/>
  <c r="F22" i="18"/>
  <c r="F23" i="18"/>
  <c r="F24" i="18"/>
  <c r="F25" i="18"/>
  <c r="F26" i="18"/>
  <c r="F27" i="18"/>
  <c r="F28" i="18"/>
  <c r="F14" i="18"/>
  <c r="E17" i="18"/>
  <c r="D17" i="18"/>
  <c r="C17" i="18"/>
  <c r="B12" i="18"/>
  <c r="B11" i="18"/>
  <c r="B14" i="18"/>
  <c r="B15" i="18"/>
  <c r="B16" i="18"/>
  <c r="B17" i="18"/>
  <c r="B18" i="18"/>
  <c r="B19" i="18"/>
  <c r="B20" i="18"/>
  <c r="B21" i="18"/>
  <c r="B22" i="18"/>
  <c r="B23" i="18"/>
  <c r="B24" i="18"/>
  <c r="B25" i="18"/>
  <c r="B26" i="18"/>
  <c r="B27" i="18"/>
  <c r="B28" i="18"/>
  <c r="J15" i="3" l="1"/>
  <c r="J15" i="5"/>
  <c r="I16" i="1"/>
  <c r="I17" i="1"/>
  <c r="I18" i="1"/>
  <c r="J18" i="1" s="1"/>
  <c r="I19" i="1"/>
  <c r="I20" i="1"/>
  <c r="I21" i="1"/>
  <c r="I22" i="1"/>
  <c r="I23" i="1"/>
  <c r="I24" i="1"/>
  <c r="I25" i="1"/>
  <c r="I26" i="1"/>
  <c r="I27" i="1"/>
  <c r="I28" i="1"/>
  <c r="I29" i="1"/>
  <c r="I30" i="1"/>
  <c r="I31" i="1"/>
  <c r="I32" i="1"/>
  <c r="I33" i="1"/>
  <c r="I34" i="1"/>
  <c r="I35" i="1"/>
  <c r="J35" i="1" s="1"/>
  <c r="I36" i="1"/>
  <c r="I37" i="1"/>
  <c r="I38" i="1"/>
  <c r="I39" i="1"/>
  <c r="J39" i="1" s="1"/>
  <c r="I40" i="1"/>
  <c r="I41" i="1"/>
  <c r="I42" i="1"/>
  <c r="I43" i="1"/>
  <c r="I44" i="1"/>
  <c r="I45" i="1"/>
  <c r="I46" i="1"/>
  <c r="I47" i="1"/>
  <c r="I48" i="1"/>
  <c r="I49" i="1"/>
  <c r="I50" i="1"/>
  <c r="I51" i="1"/>
  <c r="I52" i="1"/>
  <c r="I53" i="1"/>
  <c r="I54" i="1"/>
  <c r="I55" i="1"/>
  <c r="I56" i="1"/>
  <c r="J56" i="1" s="1"/>
  <c r="I57" i="1"/>
  <c r="I58" i="1"/>
  <c r="I59" i="1"/>
  <c r="I60" i="1"/>
  <c r="I61" i="1"/>
  <c r="I62" i="1"/>
  <c r="I63" i="1"/>
  <c r="I64" i="1"/>
  <c r="I65" i="1"/>
  <c r="I66" i="1"/>
  <c r="I67" i="1"/>
  <c r="I68" i="1"/>
  <c r="J16" i="1"/>
  <c r="J17" i="1"/>
  <c r="J19" i="1"/>
  <c r="J20" i="1"/>
  <c r="J21" i="1"/>
  <c r="J22" i="1"/>
  <c r="J23" i="1"/>
  <c r="J24" i="1"/>
  <c r="J25" i="1"/>
  <c r="J26" i="1"/>
  <c r="J27" i="1"/>
  <c r="J28" i="1"/>
  <c r="J29" i="1"/>
  <c r="J30" i="1"/>
  <c r="J31" i="1"/>
  <c r="J32" i="1"/>
  <c r="J33" i="1"/>
  <c r="J34" i="1"/>
  <c r="J36" i="1"/>
  <c r="J37" i="1"/>
  <c r="J38" i="1"/>
  <c r="J40" i="1"/>
  <c r="J41" i="1"/>
  <c r="J42" i="1"/>
  <c r="J43" i="1"/>
  <c r="J44" i="1"/>
  <c r="J45" i="1"/>
  <c r="J46" i="1"/>
  <c r="J47" i="1"/>
  <c r="J48" i="1"/>
  <c r="J49" i="1"/>
  <c r="J50" i="1"/>
  <c r="J51" i="1"/>
  <c r="J52" i="1"/>
  <c r="J53" i="1"/>
  <c r="J54" i="1"/>
  <c r="J55" i="1"/>
  <c r="J57" i="1"/>
  <c r="J58" i="1"/>
  <c r="J59" i="1"/>
  <c r="J60" i="1"/>
  <c r="J61" i="1"/>
  <c r="J62" i="1"/>
  <c r="J63" i="1"/>
  <c r="J64" i="1"/>
  <c r="J65" i="1"/>
  <c r="J66" i="1"/>
  <c r="J67" i="1"/>
  <c r="I15" i="1"/>
  <c r="J15" i="1" s="1"/>
  <c r="I14" i="1"/>
  <c r="J14" i="1" s="1"/>
  <c r="U26" i="7" l="1"/>
  <c r="V26" i="7" s="1"/>
  <c r="U15" i="5"/>
  <c r="V15" i="5" s="1"/>
  <c r="K15" i="5"/>
  <c r="U29" i="5"/>
  <c r="V29" i="5" s="1"/>
  <c r="U28" i="5"/>
  <c r="V28" i="5" s="1"/>
  <c r="U15" i="3"/>
  <c r="V15" i="3" s="1"/>
  <c r="U16" i="3"/>
  <c r="V16" i="3" s="1"/>
  <c r="U17" i="3"/>
  <c r="U18" i="3"/>
  <c r="U19" i="3"/>
  <c r="V19" i="3" s="1"/>
  <c r="U20" i="3"/>
  <c r="V20" i="3" s="1"/>
  <c r="U21" i="3"/>
  <c r="V21" i="3" s="1"/>
  <c r="U22" i="3"/>
  <c r="V22" i="3" s="1"/>
  <c r="U23" i="3"/>
  <c r="V23" i="3" s="1"/>
  <c r="U24" i="3"/>
  <c r="V24" i="3" s="1"/>
  <c r="U25" i="3"/>
  <c r="V17" i="3"/>
  <c r="V18" i="3"/>
  <c r="V25" i="3"/>
  <c r="J17" i="5" l="1"/>
  <c r="J25" i="3"/>
  <c r="K25" i="3" s="1"/>
  <c r="J24" i="3"/>
  <c r="K24" i="3" s="1"/>
  <c r="J23" i="3"/>
  <c r="K23" i="3" s="1"/>
  <c r="J22" i="3"/>
  <c r="K22" i="3" s="1"/>
  <c r="J21" i="3"/>
  <c r="K21" i="3" s="1"/>
  <c r="J20" i="3"/>
  <c r="K20" i="3" s="1"/>
  <c r="J19" i="3"/>
  <c r="K19" i="3" s="1"/>
  <c r="J18" i="3"/>
  <c r="K18" i="3" s="1"/>
  <c r="J17" i="3"/>
  <c r="K17" i="3" s="1"/>
  <c r="J16" i="3"/>
  <c r="K16" i="3" s="1"/>
  <c r="K15" i="3"/>
  <c r="B27" i="14" l="1"/>
  <c r="B26" i="14"/>
  <c r="B25" i="14"/>
  <c r="B24" i="14"/>
  <c r="B23" i="14"/>
  <c r="B22" i="14"/>
  <c r="B21" i="14"/>
  <c r="B20" i="14"/>
  <c r="B19" i="14"/>
  <c r="B18" i="14"/>
  <c r="L10" i="10" l="1"/>
  <c r="P13" i="17"/>
  <c r="O13" i="17"/>
  <c r="N13" i="17"/>
  <c r="M12" i="17"/>
  <c r="L12" i="17"/>
  <c r="K12" i="17"/>
  <c r="J12" i="17"/>
  <c r="I12" i="17"/>
  <c r="H12" i="17"/>
  <c r="G12" i="17"/>
  <c r="F11" i="17"/>
  <c r="E11" i="17"/>
  <c r="D11" i="17"/>
  <c r="C11" i="17"/>
  <c r="B11" i="17"/>
  <c r="P7" i="17"/>
  <c r="O7" i="17"/>
  <c r="N7" i="17"/>
  <c r="M6" i="17"/>
  <c r="L6" i="17"/>
  <c r="K6" i="17"/>
  <c r="J6" i="17"/>
  <c r="I6" i="17"/>
  <c r="H6" i="17"/>
  <c r="G6" i="17"/>
  <c r="F5" i="17"/>
  <c r="E5" i="17"/>
  <c r="D5" i="17"/>
  <c r="C5" i="17"/>
  <c r="B5" i="17"/>
  <c r="P10" i="17"/>
  <c r="O10" i="17"/>
  <c r="N10" i="17"/>
  <c r="M10" i="17"/>
  <c r="L10" i="17"/>
  <c r="K10" i="17"/>
  <c r="I10" i="17"/>
  <c r="H10" i="17"/>
  <c r="G10" i="17"/>
  <c r="F10" i="17"/>
  <c r="E10" i="17"/>
  <c r="D10" i="17"/>
  <c r="C10" i="17"/>
  <c r="B10" i="17"/>
  <c r="B10" i="10"/>
  <c r="P10" i="10"/>
  <c r="O10" i="10"/>
  <c r="N10" i="10"/>
  <c r="M10" i="10"/>
  <c r="K10" i="10"/>
  <c r="J10" i="10"/>
  <c r="I10" i="10"/>
  <c r="H10" i="10"/>
  <c r="G10" i="10"/>
  <c r="F10" i="10"/>
  <c r="E10" i="10"/>
  <c r="D10" i="10"/>
  <c r="C10" i="10"/>
  <c r="J10" i="17"/>
  <c r="U35" i="7"/>
  <c r="V35" i="7" s="1"/>
  <c r="J35" i="7"/>
  <c r="K35" i="7" s="1"/>
  <c r="U34" i="7"/>
  <c r="V34" i="7" s="1"/>
  <c r="J34" i="7"/>
  <c r="K34" i="7" s="1"/>
  <c r="U33" i="7"/>
  <c r="V33" i="7" s="1"/>
  <c r="J33" i="7"/>
  <c r="K33" i="7" s="1"/>
  <c r="U32" i="7"/>
  <c r="V32" i="7" s="1"/>
  <c r="J32" i="7"/>
  <c r="K32" i="7" s="1"/>
  <c r="U31" i="7"/>
  <c r="V31" i="7" s="1"/>
  <c r="J31" i="7"/>
  <c r="K31" i="7" s="1"/>
  <c r="U30" i="7"/>
  <c r="V30" i="7" s="1"/>
  <c r="J30" i="7"/>
  <c r="K30" i="7" s="1"/>
  <c r="U29" i="7"/>
  <c r="V29" i="7" s="1"/>
  <c r="J29" i="7"/>
  <c r="K29" i="7" s="1"/>
  <c r="U28" i="7"/>
  <c r="V28" i="7" s="1"/>
  <c r="J28" i="7"/>
  <c r="K28" i="7" s="1"/>
  <c r="U27" i="7"/>
  <c r="V27" i="7" s="1"/>
  <c r="J27" i="7"/>
  <c r="K27" i="7" s="1"/>
  <c r="J26" i="7"/>
  <c r="K26" i="7" s="1"/>
  <c r="J29" i="5"/>
  <c r="K29" i="5" s="1"/>
  <c r="J28" i="5"/>
  <c r="K28" i="5" s="1"/>
  <c r="U27" i="5"/>
  <c r="V27" i="5" s="1"/>
  <c r="J27" i="5"/>
  <c r="K27" i="5" s="1"/>
  <c r="U26" i="5"/>
  <c r="V26" i="5" s="1"/>
  <c r="J26" i="5"/>
  <c r="K26" i="5" s="1"/>
  <c r="U25" i="5"/>
  <c r="V25" i="5" s="1"/>
  <c r="J25" i="5"/>
  <c r="K25" i="5" s="1"/>
  <c r="U24" i="5"/>
  <c r="V24" i="5" s="1"/>
  <c r="J24" i="5"/>
  <c r="K24" i="5" s="1"/>
  <c r="U23" i="5"/>
  <c r="V23" i="5" s="1"/>
  <c r="J23" i="5"/>
  <c r="K23" i="5" s="1"/>
  <c r="U22" i="5"/>
  <c r="V22" i="5" s="1"/>
  <c r="J22" i="5"/>
  <c r="K22" i="5" s="1"/>
  <c r="U21" i="5"/>
  <c r="V21" i="5" s="1"/>
  <c r="J21" i="5"/>
  <c r="K21" i="5" s="1"/>
  <c r="U20" i="5"/>
  <c r="V20" i="5" s="1"/>
  <c r="J20" i="5"/>
  <c r="K20" i="5" s="1"/>
  <c r="U19" i="5"/>
  <c r="V19" i="5" s="1"/>
  <c r="J19" i="5"/>
  <c r="K19" i="5" s="1"/>
  <c r="U18" i="5"/>
  <c r="V18" i="5" s="1"/>
  <c r="J18" i="5"/>
  <c r="K18" i="5" s="1"/>
  <c r="U17" i="5"/>
  <c r="V17" i="5" s="1"/>
  <c r="K17" i="5"/>
  <c r="U16" i="5"/>
  <c r="V16" i="5" s="1"/>
  <c r="J16" i="5"/>
  <c r="K16" i="5" s="1"/>
  <c r="CZ69" i="1"/>
  <c r="CW69" i="1"/>
  <c r="CT69" i="1"/>
  <c r="CQ69" i="1"/>
  <c r="CN69" i="1"/>
  <c r="CK69" i="1"/>
  <c r="CG69" i="1"/>
  <c r="CD69" i="1"/>
  <c r="CA69" i="1"/>
  <c r="BX69" i="1"/>
  <c r="BU69" i="1"/>
  <c r="BR69" i="1"/>
  <c r="BO69" i="1"/>
  <c r="BL69" i="1"/>
  <c r="BI69" i="1"/>
  <c r="BF69" i="1"/>
  <c r="BC69" i="1"/>
  <c r="AZ69" i="1"/>
  <c r="AW69" i="1"/>
  <c r="AT69" i="1"/>
  <c r="AP69" i="1"/>
  <c r="AM69" i="1"/>
  <c r="AJ69" i="1"/>
  <c r="AG69" i="1"/>
  <c r="AD69" i="1"/>
  <c r="AA69" i="1"/>
  <c r="X69" i="1"/>
  <c r="U69" i="1"/>
  <c r="R69" i="1"/>
  <c r="O69" i="1"/>
  <c r="J69" i="1"/>
  <c r="J68" i="1"/>
  <c r="BV69" i="1" l="1"/>
  <c r="CR69" i="1"/>
  <c r="V69" i="1"/>
  <c r="AU69" i="1"/>
  <c r="AB69" i="1"/>
  <c r="P69" i="1"/>
  <c r="S69" i="1"/>
  <c r="AQ69" i="1"/>
  <c r="AP12" i="1" s="1"/>
  <c r="Y24" i="3" s="1"/>
  <c r="Z24" i="3" s="1"/>
  <c r="BP69" i="1"/>
  <c r="CO69" i="1"/>
  <c r="Y69" i="1"/>
  <c r="AX69" i="1"/>
  <c r="CU69" i="1"/>
  <c r="BY69" i="1"/>
  <c r="BA69" i="1"/>
  <c r="CX69" i="1"/>
  <c r="CW12" i="1" s="1"/>
  <c r="N33" i="7" s="1"/>
  <c r="O33" i="7" s="1"/>
  <c r="BS69" i="1"/>
  <c r="AE69" i="1"/>
  <c r="BD69" i="1"/>
  <c r="CB69" i="1"/>
  <c r="AH69" i="1"/>
  <c r="BG69" i="1"/>
  <c r="BF12" i="1" s="1"/>
  <c r="N22" i="5" s="1"/>
  <c r="O22" i="5" s="1"/>
  <c r="CE69" i="1"/>
  <c r="AK69" i="1"/>
  <c r="BJ69" i="1"/>
  <c r="BI12" i="1" s="1"/>
  <c r="Y22" i="5" s="1"/>
  <c r="Z22" i="5" s="1"/>
  <c r="CH69" i="1"/>
  <c r="AN69" i="1"/>
  <c r="AM12" i="1" s="1"/>
  <c r="N24" i="3" s="1"/>
  <c r="O24" i="3" s="1"/>
  <c r="BM69" i="1"/>
  <c r="CL69" i="1"/>
  <c r="CK12" i="1" s="1"/>
  <c r="N26" i="7" s="1"/>
  <c r="O26" i="7" s="1"/>
  <c r="B12" i="14" l="1"/>
  <c r="B11" i="14"/>
  <c r="B23" i="7"/>
  <c r="B22" i="7"/>
  <c r="B12" i="5"/>
  <c r="B11" i="5"/>
  <c r="B12" i="3"/>
  <c r="B11" i="3"/>
  <c r="B17" i="14" l="1"/>
  <c r="B16" i="14"/>
  <c r="B15" i="14"/>
  <c r="B14" i="14"/>
  <c r="B13" i="14"/>
  <c r="F5" i="10"/>
  <c r="P7" i="10"/>
  <c r="N7" i="10"/>
  <c r="I12" i="10"/>
  <c r="I6" i="10"/>
  <c r="C20" i="14" s="1"/>
  <c r="F11" i="10"/>
  <c r="CT12" i="1"/>
  <c r="CQ12" i="1"/>
  <c r="CN12" i="1"/>
  <c r="CG12" i="1"/>
  <c r="Y28" i="5" s="1"/>
  <c r="CD12" i="1"/>
  <c r="CA12" i="1"/>
  <c r="BX12" i="1"/>
  <c r="N27" i="5" s="1"/>
  <c r="BU12" i="1"/>
  <c r="BR12" i="1"/>
  <c r="BO12" i="1"/>
  <c r="Y23" i="5" s="1"/>
  <c r="BL12" i="1"/>
  <c r="BC12" i="1"/>
  <c r="AZ12" i="1"/>
  <c r="AW12" i="1"/>
  <c r="AT12" i="1"/>
  <c r="AJ12" i="1"/>
  <c r="AG12" i="1"/>
  <c r="AD12" i="1"/>
  <c r="Y21" i="3" s="1"/>
  <c r="Z21" i="3" s="1"/>
  <c r="D11" i="10" s="1"/>
  <c r="AA12" i="1"/>
  <c r="X12" i="1"/>
  <c r="Y19" i="3" s="1"/>
  <c r="Z19" i="3" s="1"/>
  <c r="C11" i="10" s="1"/>
  <c r="U12" i="1"/>
  <c r="N19" i="3" s="1"/>
  <c r="O19" i="3" s="1"/>
  <c r="C5" i="10" s="1"/>
  <c r="R12" i="1"/>
  <c r="Y15" i="3" s="1"/>
  <c r="O12" i="1"/>
  <c r="N15" i="3" s="1"/>
  <c r="Z23" i="5" l="1"/>
  <c r="J12" i="10" s="1"/>
  <c r="I21" i="14" s="1"/>
  <c r="O15" i="3"/>
  <c r="B5" i="10" s="1"/>
  <c r="C13" i="14" s="1"/>
  <c r="O27" i="5"/>
  <c r="L6" i="10" s="1"/>
  <c r="C23" i="14" s="1"/>
  <c r="Z15" i="3"/>
  <c r="B11" i="10" s="1"/>
  <c r="I13" i="14" s="1"/>
  <c r="Z28" i="5"/>
  <c r="M12" i="10" s="1"/>
  <c r="I24" i="14" s="1"/>
  <c r="DA69" i="1"/>
  <c r="CZ12" i="1" s="1"/>
  <c r="Y33" i="7" s="1"/>
  <c r="Z33" i="7" s="1"/>
  <c r="P13" i="10" s="1"/>
  <c r="Y17" i="5"/>
  <c r="N23" i="5"/>
  <c r="Y26" i="7"/>
  <c r="Z26" i="7" s="1"/>
  <c r="N13" i="10" s="1"/>
  <c r="N28" i="7"/>
  <c r="O28" i="7" s="1"/>
  <c r="O7" i="10" s="1"/>
  <c r="C26" i="14" s="1"/>
  <c r="N25" i="5"/>
  <c r="Y28" i="7"/>
  <c r="Z28" i="7" s="1"/>
  <c r="O13" i="10" s="1"/>
  <c r="Y25" i="5"/>
  <c r="Y15" i="5"/>
  <c r="Y27" i="5"/>
  <c r="N17" i="5"/>
  <c r="N28" i="5"/>
  <c r="N15" i="5"/>
  <c r="Y23" i="3"/>
  <c r="Z23" i="3" s="1"/>
  <c r="E11" i="10" s="1"/>
  <c r="N23" i="3"/>
  <c r="O23" i="3" s="1"/>
  <c r="E5" i="10" s="1"/>
  <c r="N21" i="3"/>
  <c r="O21" i="3" s="1"/>
  <c r="D5" i="10" s="1"/>
  <c r="C25" i="14"/>
  <c r="C27" i="14"/>
  <c r="I20" i="14"/>
  <c r="C17" i="14"/>
  <c r="I17" i="14"/>
  <c r="I15" i="14"/>
  <c r="C14" i="14"/>
  <c r="I14" i="14"/>
  <c r="O28" i="5" l="1"/>
  <c r="M6" i="10" s="1"/>
  <c r="C24" i="14" s="1"/>
  <c r="O17" i="5"/>
  <c r="H6" i="10" s="1"/>
  <c r="C19" i="14" s="1"/>
  <c r="Z15" i="5"/>
  <c r="G12" i="10" s="1"/>
  <c r="I18" i="14" s="1"/>
  <c r="Z25" i="5"/>
  <c r="K12" i="10" s="1"/>
  <c r="I22" i="14" s="1"/>
  <c r="O25" i="5"/>
  <c r="K6" i="10" s="1"/>
  <c r="C22" i="14" s="1"/>
  <c r="O15" i="5"/>
  <c r="G6" i="10" s="1"/>
  <c r="C18" i="14" s="1"/>
  <c r="Z17" i="5"/>
  <c r="H12" i="10" s="1"/>
  <c r="I19" i="14" s="1"/>
  <c r="O23" i="5"/>
  <c r="J6" i="10" s="1"/>
  <c r="C21" i="14" s="1"/>
  <c r="Z27" i="5"/>
  <c r="L12" i="10" s="1"/>
  <c r="I23" i="14" s="1"/>
  <c r="I25" i="14"/>
  <c r="I26" i="14"/>
  <c r="I27" i="14"/>
  <c r="C15" i="14"/>
  <c r="I16" i="14"/>
  <c r="C16" i="14"/>
</calcChain>
</file>

<file path=xl/comments1.xml><?xml version="1.0" encoding="utf-8"?>
<comments xmlns="http://schemas.openxmlformats.org/spreadsheetml/2006/main">
  <authors>
    <author>Tatenda Lemann1</author>
  </authors>
  <commentList>
    <comment ref="A69" authorId="0" shapeId="0">
      <text>
        <r>
          <rPr>
            <b/>
            <sz val="9"/>
            <color indexed="81"/>
            <rFont val="Tahoma"/>
            <family val="2"/>
          </rPr>
          <t>Tatenda Lemann1:</t>
        </r>
        <r>
          <rPr>
            <sz val="9"/>
            <color indexed="81"/>
            <rFont val="Tahoma"/>
            <family val="2"/>
          </rPr>
          <t xml:space="preserve">
If a service is not relevant for a Study Site here should be 0!</t>
        </r>
      </text>
    </comment>
  </commentList>
</comments>
</file>

<file path=xl/sharedStrings.xml><?xml version="1.0" encoding="utf-8"?>
<sst xmlns="http://schemas.openxmlformats.org/spreadsheetml/2006/main" count="683" uniqueCount="293">
  <si>
    <t>++</t>
  </si>
  <si>
    <t>Strong increase in the property (which could be either positive or negative)</t>
  </si>
  <si>
    <t>the more the better /within optimum</t>
  </si>
  <si>
    <t>+</t>
  </si>
  <si>
    <t>Small increase in the property (which could be either positive or negative)</t>
  </si>
  <si>
    <t>the less the better</t>
  </si>
  <si>
    <t>(+)</t>
  </si>
  <si>
    <t>+/-</t>
  </si>
  <si>
    <t>(-)</t>
  </si>
  <si>
    <t>-</t>
  </si>
  <si>
    <t>Small decrease in the property (which could be either positive or negative)</t>
  </si>
  <si>
    <t>--</t>
  </si>
  <si>
    <t>Strong decrease in the property (which could be either positive or negative)</t>
  </si>
  <si>
    <t>no impact</t>
  </si>
  <si>
    <t>Material biomass</t>
  </si>
  <si>
    <t>Material water</t>
  </si>
  <si>
    <t>Biomass-based energy sources</t>
  </si>
  <si>
    <t>comments</t>
  </si>
  <si>
    <t>change in %</t>
  </si>
  <si>
    <t>Properties of the natural capital</t>
  </si>
  <si>
    <t>Unit</t>
  </si>
  <si>
    <t>Soil</t>
  </si>
  <si>
    <t>Inherent</t>
  </si>
  <si>
    <t>Slope</t>
  </si>
  <si>
    <t>Orientation</t>
  </si>
  <si>
    <t>Depth</t>
  </si>
  <si>
    <t>Clay types</t>
  </si>
  <si>
    <t>Texture</t>
  </si>
  <si>
    <t>Temperature</t>
  </si>
  <si>
    <t>Size of aggregates (subsoil)</t>
  </si>
  <si>
    <t>Strength (subsoil)</t>
  </si>
  <si>
    <t>Subsoil pans</t>
  </si>
  <si>
    <t>Manageable</t>
  </si>
  <si>
    <t>Soluble phosphate</t>
  </si>
  <si>
    <t>Mineral nitrogen</t>
  </si>
  <si>
    <t>Soil organic matter</t>
  </si>
  <si>
    <t>Soil moisture (topsoil)</t>
  </si>
  <si>
    <t>Subsoil wetness class</t>
  </si>
  <si>
    <t>pH</t>
  </si>
  <si>
    <t>Chemical quality</t>
  </si>
  <si>
    <t>Stoniness</t>
  </si>
  <si>
    <t>Macroporosity</t>
  </si>
  <si>
    <t>Bulk density</t>
  </si>
  <si>
    <t>Strength (topsoil)</t>
  </si>
  <si>
    <t>Size of aggregates (topsoil)</t>
  </si>
  <si>
    <t>surface structure / roughness</t>
  </si>
  <si>
    <t>infiltration (capacity)</t>
  </si>
  <si>
    <t>aggregate stability</t>
  </si>
  <si>
    <t>root depth</t>
  </si>
  <si>
    <t>Penetration resistance</t>
  </si>
  <si>
    <t>Hydraulic conductivity</t>
  </si>
  <si>
    <t>Trace element availability</t>
  </si>
  <si>
    <t>Soil respiration</t>
  </si>
  <si>
    <t>water holding capacity</t>
  </si>
  <si>
    <t>Water</t>
  </si>
  <si>
    <t>Irrigation (water scarcity)</t>
  </si>
  <si>
    <t>Drainage (water abundance)</t>
  </si>
  <si>
    <t>Groundwater depth</t>
  </si>
  <si>
    <t>Surface water/runoff</t>
  </si>
  <si>
    <t>Vegetation</t>
  </si>
  <si>
    <t>Vegetation cover (%)</t>
  </si>
  <si>
    <t>Vertical structure (e.g. multi-story)</t>
  </si>
  <si>
    <t>Horizontal structure (e.g. patchiness, strips)</t>
  </si>
  <si>
    <t>Species composition</t>
  </si>
  <si>
    <t>Soil flora</t>
  </si>
  <si>
    <t>Weeds amount / species</t>
  </si>
  <si>
    <t>Root density</t>
  </si>
  <si>
    <t>Pathogens</t>
  </si>
  <si>
    <t>Animals</t>
  </si>
  <si>
    <t>Amount (grazing pressure)</t>
  </si>
  <si>
    <t>Type composition</t>
  </si>
  <si>
    <t>Soil fauna and micro-organisms</t>
  </si>
  <si>
    <t>Air</t>
  </si>
  <si>
    <t>Humidity</t>
  </si>
  <si>
    <t>Provisioning services</t>
  </si>
  <si>
    <t>Class</t>
  </si>
  <si>
    <t>Example</t>
  </si>
  <si>
    <t>Specification of ES affected by trialed measure</t>
  </si>
  <si>
    <t>Indicators to measure change at plot level</t>
  </si>
  <si>
    <t>Specification of ES of wider area affected by trialed measure</t>
  </si>
  <si>
    <t>Indicators to measure change at wider area</t>
  </si>
  <si>
    <t>Cultivated crops</t>
  </si>
  <si>
    <t>Cereals (e.g. wheat, rye, barely), vegetables, fruits etc.</t>
  </si>
  <si>
    <t>Nutrition biomass</t>
  </si>
  <si>
    <t>Reared animals and their outputs</t>
  </si>
  <si>
    <t>Meat, dairy products (milk, cheese, yoghurt), honey etc.</t>
  </si>
  <si>
    <t>Wild plants, algae and their outputs</t>
  </si>
  <si>
    <t>Wild berries, fruits, mushrooms, water cress, salicornia (saltwort or samphire); seaweed (e.g. Palmaria palmata = dulse, dillisk) for food</t>
  </si>
  <si>
    <t>Wild animals and their outputs</t>
  </si>
  <si>
    <t>Game, freshwater fish (trout, eel etc.), marine fish (plaice, sea bass etc.) and shellfish (i.e. crustaceans, molluscs), as well as equinoderms or honey harvested from wild populations; Includes commercial and subsistence fishing and hunting for food</t>
  </si>
  <si>
    <t>Surface water for drinking</t>
  </si>
  <si>
    <t>Collected precipitation, abstracted surface water from rivers, lakes and other open water bodies for drinking</t>
  </si>
  <si>
    <t>Nutrition water</t>
  </si>
  <si>
    <t>Ground water for drinking</t>
  </si>
  <si>
    <t>Freshwater abstracted from (non-fossil) groundwater layers or via ground water desalination for drinking</t>
  </si>
  <si>
    <t>Fibres and other materials from plants, algae and animals for direct use or processing</t>
  </si>
  <si>
    <t>Fibres, wood, timber, flowers, skin, bones, sponges and other products, which are not further processed; material for production e.g. industrial products such as cellulose for paper, cotton for clothes, packaging material; chemicals extracted or synthesised from algae, plants and animals such as turpentine, rubber, flax, oil, wax, resin, soap (from bones), natural remedies and medicines (e.g. chondritin from sharks), dyes and colours, ambergris (from sperm whales used in perfumes); Includes consumptive ornamental uses.</t>
  </si>
  <si>
    <t>Materials from plants, algae and animals for agricultural use</t>
  </si>
  <si>
    <t>Plant, algae and animal material (e.g. grass) for fodder and fertilizer in agriculture and aquaculture;</t>
  </si>
  <si>
    <t>Ground water for non-drinking purposes</t>
  </si>
  <si>
    <t>Freshwater abstracted from (non-fossil) groundwater layers or via ground water desalination for domestic use (washing, cleaning and other non-drinking use), irrigation, livestock consumption, industrial use (consumption and cooling) etc.</t>
  </si>
  <si>
    <t>Plant-based resources</t>
  </si>
  <si>
    <t>Wood fuel, straw, energy plants, crops and algae for burning and energy production</t>
  </si>
  <si>
    <t>Animal-based resources</t>
  </si>
  <si>
    <t>Dung, fat, oils, cadavers from land, water and marine animals for burning and energy production</t>
  </si>
  <si>
    <t>Pollination and seed dispersal</t>
  </si>
  <si>
    <t>Mediation of waste, toxics and other nuisances</t>
  </si>
  <si>
    <t xml:space="preserve">Mediation of flows (mass, liquid, air)
</t>
  </si>
  <si>
    <t>Lifecycle maintenance, habitat and gene pool protection</t>
  </si>
  <si>
    <t>Pest and disease control</t>
  </si>
  <si>
    <t>Soil formation and composition</t>
  </si>
  <si>
    <t>Water conditions</t>
  </si>
  <si>
    <t>Atmospheric composition and climate regulation</t>
  </si>
  <si>
    <t>Impact</t>
  </si>
  <si>
    <t>Filtration/sequestration/storage/accumulation by micro-organisms, algae, plants, and animals</t>
  </si>
  <si>
    <t>Biological filtration/sequestration/storage/accumulation of pollutants in land/soil, freshwater and marine biota, adsorption and binding of heavy metals and organic compounds in biota</t>
  </si>
  <si>
    <t xml:space="preserve">Filtration/sequestration/storage/accumulation by ecosystems
</t>
  </si>
  <si>
    <t>Bio-physicochemical filtration/sequestration/storage/accumulation of pollutants in land/soil, freshwater and marine ecosystems, including sediments; adsorption and binding of heavy metals and organic compounds in ecosystems (combination of biotic and abiotic factors)</t>
  </si>
  <si>
    <t>Mass stabilisation and control of erosion rates</t>
  </si>
  <si>
    <t xml:space="preserve">Erosion / landslide / gravity flow protection; vegetation cover protecting/stabilising terrestrial, coastal and marine ecosystems, coastal wetlands, dunes; vegetation on slopes also preventing avalanches (snow, rock), erosion protection of coasts and sediments by mangroves, sea grass, macroalgae, etc. </t>
  </si>
  <si>
    <t>Buffering and attenuation of mass flows</t>
  </si>
  <si>
    <t>Transport and storage of sediment by rivers, lakes, sea</t>
  </si>
  <si>
    <t>Hydrological cycle and water flow maintenance</t>
  </si>
  <si>
    <t xml:space="preserve">Capacity of maintaining baseline flows for water supply and discharge; e.g. fostering groundwater; recharge by appropriate land coverage that captures effective rainfall; includes drought and water scarcity aspects. </t>
  </si>
  <si>
    <t>Flood protection</t>
  </si>
  <si>
    <t xml:space="preserve">Flood protection by appropriate land coverage; coastal flood prevention by mangroves, sea grass, macroalgae, etc. (supplementary to coastal protection by wetlands, dunes) </t>
  </si>
  <si>
    <t>Storm protection</t>
  </si>
  <si>
    <t>Natural or planted vegetation that serves as shelter belts</t>
  </si>
  <si>
    <t>Pollination by bees and other insects; seed dispersal by insects, birds and other animals</t>
  </si>
  <si>
    <t>Pest control</t>
  </si>
  <si>
    <t>Pest and disease control including invasive alien species</t>
  </si>
  <si>
    <t>Disease control</t>
  </si>
  <si>
    <t>In cultivated and natural ecosystems and human populations</t>
  </si>
  <si>
    <t>Weathering processes</t>
  </si>
  <si>
    <t>Maintenance of bio-geochemical conditions of soils including fertility, nutrient storage, or soil structure; includes biological, chemical, physical weathering and pedogenesis</t>
  </si>
  <si>
    <t>Decomposition and fixing processes</t>
  </si>
  <si>
    <t>Maintenance of bio-geochemical conditions of soils by decomposition/mineralisation of dead organic material, nitrification, denitrification etc.), N-fixing and other bio-geochemical processes;</t>
  </si>
  <si>
    <t>Chemical condition of freshwaters</t>
  </si>
  <si>
    <t>Maintenance / buffering of chemical composition of freshwater column and sediment to ensure favourable living conditions for biota e.g. by denitrification, re-mobilisation/re-mineralisation of phosphorous, etc.</t>
  </si>
  <si>
    <t>Global climate regulation by reduction of greenhouse gas concentrations</t>
  </si>
  <si>
    <t>Global climate regulation by greenhouse gas/carbon sequestration by terrestrial ecosystems, water columns and sediments and their biota; transport of carbon into oceans (DOCs) etc.</t>
  </si>
  <si>
    <t>Micro and regional climate regulation</t>
  </si>
  <si>
    <t>Modifying temperature, humidity, wind fields; maintenance of rural and urban climate and air quality and regional precipitation/temperature patterns</t>
  </si>
  <si>
    <t>affected area / plot level</t>
  </si>
  <si>
    <t>Physical and experiential interactions</t>
  </si>
  <si>
    <t>Intellectual and representative interactions</t>
  </si>
  <si>
    <t xml:space="preserve"> weight %</t>
  </si>
  <si>
    <t>Cultural services</t>
  </si>
  <si>
    <t>Experiential use of plants, animals and land-/seascapes in different environmental settings</t>
  </si>
  <si>
    <t>In-situ bird and wildlife watching, landscape experience, etc.</t>
  </si>
  <si>
    <t>Physical use of land-/seascapes in different environmental settings</t>
  </si>
  <si>
    <t>Walking, hiking, climbing, boating, leisure fishing (angling) and leisure hunting</t>
  </si>
  <si>
    <t>Scientific</t>
  </si>
  <si>
    <t>Subject matter for research both on location and via other media</t>
  </si>
  <si>
    <t>Educational</t>
  </si>
  <si>
    <t>Subject matter of education both on location and via other media</t>
  </si>
  <si>
    <t>Heritage, cultural</t>
  </si>
  <si>
    <t>Historic records, cultural heritage e.g. preserved in water bodies and soils</t>
  </si>
  <si>
    <t>Entertainment</t>
  </si>
  <si>
    <t>Ex-situ viewing/experience of natural world through different media</t>
  </si>
  <si>
    <t>Aesthetic</t>
  </si>
  <si>
    <t>Sense of place, artistic representations of nature</t>
  </si>
  <si>
    <t>Sacred and/or religious</t>
  </si>
  <si>
    <t>Spiritual, ritual identity e.g. 'dream paths' of native Australians, holy places; sacred plants and animals and their parts</t>
  </si>
  <si>
    <t>Existence</t>
  </si>
  <si>
    <t>Enjoyment provided by wild species, wilderness, ecosystems, land-/seascapes</t>
  </si>
  <si>
    <t>Bequest</t>
  </si>
  <si>
    <t>Willingness to preserve plants, animals, ecoystems, land-/seascapes for the experience and use of future generations; moral/ethical perspective or belief</t>
  </si>
  <si>
    <t>Material Water</t>
  </si>
  <si>
    <t>Material Biomass</t>
  </si>
  <si>
    <t>Nutrition Biomass</t>
  </si>
  <si>
    <t>Nutrition Water</t>
  </si>
  <si>
    <t>No change</t>
  </si>
  <si>
    <t>Moderate increase in the property (which could be either positive or negative)</t>
  </si>
  <si>
    <t>Moderate decrease in the property (which could be either positive or negative)</t>
  </si>
  <si>
    <t>Regulating Services</t>
  </si>
  <si>
    <t>Cultural Services</t>
  </si>
  <si>
    <t>Provisioning Services</t>
  </si>
  <si>
    <t>Others</t>
  </si>
  <si>
    <t>low/high</t>
  </si>
  <si>
    <t>wider area / regional level</t>
  </si>
  <si>
    <t>TOTAL</t>
  </si>
  <si>
    <t>Calculations</t>
  </si>
  <si>
    <t>Overview &amp; Graphs</t>
  </si>
  <si>
    <t>%</t>
  </si>
  <si>
    <t>0-360°</t>
  </si>
  <si>
    <t>cm</t>
  </si>
  <si>
    <t>9 cat</t>
  </si>
  <si>
    <t>ºC</t>
  </si>
  <si>
    <t>7 categories</t>
  </si>
  <si>
    <t>Mg/kg or kg/ha</t>
  </si>
  <si>
    <t>% or kg/ha</t>
  </si>
  <si>
    <t>5 classes</t>
  </si>
  <si>
    <t>Six classes (% of surface)</t>
  </si>
  <si>
    <t>m3/m3</t>
  </si>
  <si>
    <t>g/cm3</t>
  </si>
  <si>
    <t>kPa?</t>
  </si>
  <si>
    <t>5 categories</t>
  </si>
  <si>
    <t>mm/h</t>
  </si>
  <si>
    <t>kN/m</t>
  </si>
  <si>
    <t>mm/h, cm/d, m/yr</t>
  </si>
  <si>
    <t>mg/Kg</t>
  </si>
  <si>
    <t>CO2 concentration</t>
  </si>
  <si>
    <t>(%) volumetric water content</t>
  </si>
  <si>
    <t>m3/s or m3</t>
  </si>
  <si>
    <t>m3/s or mm</t>
  </si>
  <si>
    <t>m</t>
  </si>
  <si>
    <t>m3/s or ranfall-runoff ratio</t>
  </si>
  <si>
    <t># of stories</t>
  </si>
  <si>
    <t>Size of fields</t>
  </si>
  <si>
    <t>Biodiversity</t>
  </si>
  <si>
    <t>kg/m3</t>
  </si>
  <si>
    <t># of affected plant</t>
  </si>
  <si>
    <t>#</t>
  </si>
  <si>
    <t>no unit</t>
  </si>
  <si>
    <t>°C</t>
  </si>
  <si>
    <t>First round results</t>
  </si>
  <si>
    <t>Mediation of flows (mass, liquid, air)</t>
  </si>
  <si>
    <t>Regulating  Services</t>
  </si>
  <si>
    <t>measured properties on treated field</t>
  </si>
  <si>
    <t>Measured and estimated magnitude of change</t>
  </si>
  <si>
    <t>What is the impact of the SLM measure on the soil properties (first round results)</t>
  </si>
  <si>
    <t>measured indicators on treated field</t>
  </si>
  <si>
    <t>measured indicatore on untreted field</t>
  </si>
  <si>
    <t>ES change (calculated with properties)</t>
  </si>
  <si>
    <t>Final ES change</t>
  </si>
  <si>
    <t>Comment on change</t>
  </si>
  <si>
    <t xml:space="preserve">Step 2: Provisioning Services </t>
  </si>
  <si>
    <t>Step 2: Regulating Services</t>
  </si>
  <si>
    <t>Step 2: Cultural Services</t>
  </si>
  <si>
    <t>ES change after 10 years</t>
  </si>
  <si>
    <t>Final ES change after implemenation period</t>
  </si>
  <si>
    <t>Spiritual and symbolic interactions</t>
  </si>
  <si>
    <r>
      <t xml:space="preserve">RECARE ES </t>
    </r>
    <r>
      <rPr>
        <b/>
        <i/>
        <sz val="10"/>
        <rFont val="Calibri"/>
        <family val="2"/>
        <scheme val="minor"/>
      </rPr>
      <t>(combination of CICES division &amp; group)</t>
    </r>
  </si>
  <si>
    <t>Very minor increase in the property (which could be either positive or negative), to discuss if it should be mentioned</t>
  </si>
  <si>
    <t>Change of the property expected but direction undefined</t>
  </si>
  <si>
    <t>Very minor decrease in the property (which could be either positive or negative), to discuss if it should be mentioned</t>
  </si>
  <si>
    <r>
      <rPr>
        <b/>
        <vertAlign val="superscript"/>
        <sz val="12"/>
        <color theme="1"/>
        <rFont val="Calibri"/>
        <family val="2"/>
        <scheme val="minor"/>
      </rPr>
      <t>2</t>
    </r>
    <r>
      <rPr>
        <b/>
        <sz val="12"/>
        <color theme="1"/>
        <rFont val="Calibri"/>
        <family val="2"/>
        <scheme val="minor"/>
      </rPr>
      <t>Appraisal of magnitude of change compared to the local context</t>
    </r>
  </si>
  <si>
    <t>0=No change</t>
  </si>
  <si>
    <t>SLM Measure</t>
  </si>
  <si>
    <t>Case study name</t>
  </si>
  <si>
    <r>
      <rPr>
        <b/>
        <vertAlign val="superscript"/>
        <sz val="11"/>
        <color theme="1"/>
        <rFont val="Calibri"/>
        <family val="2"/>
        <scheme val="minor"/>
      </rPr>
      <t>1</t>
    </r>
    <r>
      <rPr>
        <b/>
        <sz val="11"/>
        <color theme="1"/>
        <rFont val="Calibri"/>
        <family val="2"/>
        <scheme val="minor"/>
      </rPr>
      <t>Appraisal of magnitude of change compared to the local context</t>
    </r>
  </si>
  <si>
    <t>Classification</t>
  </si>
  <si>
    <t>no change</t>
  </si>
  <si>
    <t>Soil cover (stones, litter, vegetation, etc.)</t>
  </si>
  <si>
    <r>
      <rPr>
        <b/>
        <vertAlign val="superscript"/>
        <sz val="12"/>
        <color theme="1"/>
        <rFont val="Calibri"/>
        <family val="2"/>
        <scheme val="minor"/>
      </rPr>
      <t>1</t>
    </r>
    <r>
      <rPr>
        <b/>
        <sz val="12"/>
        <color theme="1"/>
        <rFont val="Calibri"/>
        <family val="2"/>
        <scheme val="minor"/>
      </rPr>
      <t>initially expected change in property</t>
    </r>
  </si>
  <si>
    <r>
      <rPr>
        <b/>
        <vertAlign val="superscript"/>
        <sz val="12"/>
        <color theme="1"/>
        <rFont val="Calibri"/>
        <family val="2"/>
        <scheme val="minor"/>
      </rPr>
      <t>2</t>
    </r>
    <r>
      <rPr>
        <b/>
        <sz val="12"/>
        <color theme="1"/>
        <rFont val="Calibri"/>
        <family val="2"/>
        <scheme val="minor"/>
      </rPr>
      <t xml:space="preserve">Appraisal of magnitude of change compared to local context </t>
    </r>
    <r>
      <rPr>
        <i/>
        <sz val="12"/>
        <color theme="1"/>
        <rFont val="Calibri"/>
        <family val="2"/>
        <scheme val="minor"/>
      </rPr>
      <t xml:space="preserve"> </t>
    </r>
  </si>
  <si>
    <r>
      <rPr>
        <b/>
        <vertAlign val="superscript"/>
        <sz val="12"/>
        <color theme="1"/>
        <rFont val="Calibri"/>
        <family val="2"/>
        <scheme val="minor"/>
      </rPr>
      <t>1</t>
    </r>
    <r>
      <rPr>
        <b/>
        <sz val="12"/>
        <color theme="1"/>
        <rFont val="Calibri"/>
        <family val="2"/>
        <scheme val="minor"/>
      </rPr>
      <t xml:space="preserve">Appraisal of magnitude of change compared to local context </t>
    </r>
    <r>
      <rPr>
        <i/>
        <sz val="12"/>
        <color theme="1"/>
        <rFont val="Calibri"/>
        <family val="2"/>
        <scheme val="minor"/>
      </rPr>
      <t xml:space="preserve"> </t>
    </r>
  </si>
  <si>
    <t>Step 1: Impact description</t>
  </si>
  <si>
    <r>
      <rPr>
        <b/>
        <vertAlign val="superscript"/>
        <sz val="12"/>
        <color theme="1"/>
        <rFont val="Calibri"/>
        <family val="2"/>
        <scheme val="minor"/>
      </rPr>
      <t>1</t>
    </r>
    <r>
      <rPr>
        <b/>
        <sz val="12"/>
        <color theme="1"/>
        <rFont val="Calibri"/>
        <family val="2"/>
        <scheme val="minor"/>
      </rPr>
      <t xml:space="preserve">Appraaisal of magnitude of change compared to local context </t>
    </r>
    <r>
      <rPr>
        <i/>
        <sz val="12"/>
        <color theme="1"/>
        <rFont val="Calibri"/>
        <family val="2"/>
        <scheme val="minor"/>
      </rPr>
      <t xml:space="preserve"> </t>
    </r>
  </si>
  <si>
    <t>RECARE ES (combination of CICES division &amp; group)</t>
  </si>
  <si>
    <r>
      <rPr>
        <b/>
        <vertAlign val="superscript"/>
        <sz val="12"/>
        <color theme="1"/>
        <rFont val="Calibri"/>
        <family val="2"/>
        <scheme val="minor"/>
      </rPr>
      <t>3</t>
    </r>
    <r>
      <rPr>
        <b/>
        <sz val="12"/>
        <color theme="1"/>
        <rFont val="Calibri"/>
        <family val="2"/>
        <scheme val="minor"/>
      </rPr>
      <t>Impact dependence</t>
    </r>
  </si>
  <si>
    <t>Step 4: Scenario</t>
  </si>
  <si>
    <t>Case Study Name</t>
  </si>
  <si>
    <r>
      <rPr>
        <b/>
        <vertAlign val="superscript"/>
        <sz val="12"/>
        <color theme="1"/>
        <rFont val="Calibri"/>
        <family val="2"/>
        <scheme val="minor"/>
      </rPr>
      <t>1</t>
    </r>
    <r>
      <rPr>
        <b/>
        <sz val="12"/>
        <color theme="1"/>
        <rFont val="Calibri"/>
        <family val="2"/>
        <scheme val="minor"/>
      </rPr>
      <t>Initially expected change in property</t>
    </r>
  </si>
  <si>
    <r>
      <rPr>
        <b/>
        <vertAlign val="superscript"/>
        <sz val="12"/>
        <color theme="1"/>
        <rFont val="Calibri"/>
        <family val="2"/>
        <scheme val="minor"/>
      </rPr>
      <t>1</t>
    </r>
    <r>
      <rPr>
        <b/>
        <sz val="12"/>
        <color theme="1"/>
        <rFont val="Calibri"/>
        <family val="2"/>
        <scheme val="minor"/>
      </rPr>
      <t>Appraisal of magnitude of change</t>
    </r>
  </si>
  <si>
    <t>Strong increase</t>
  </si>
  <si>
    <t>Moderate increase</t>
  </si>
  <si>
    <t>Small increase</t>
  </si>
  <si>
    <t>Small decrease</t>
  </si>
  <si>
    <t>Moderate decrease</t>
  </si>
  <si>
    <t>Strong decrease</t>
  </si>
  <si>
    <t>measured properties on untreated field</t>
  </si>
  <si>
    <t>Comment</t>
  </si>
  <si>
    <t>Benefits</t>
  </si>
  <si>
    <t>Comments on ES change</t>
  </si>
  <si>
    <t>Comments on weights:</t>
  </si>
  <si>
    <t>….</t>
  </si>
  <si>
    <t>absolute change: 
treated-untreated</t>
  </si>
  <si>
    <t>Drawbacks</t>
  </si>
  <si>
    <t>Benefits &amp; Drowbacks</t>
  </si>
  <si>
    <t>Comment on benefits &amp; drawbacks</t>
  </si>
  <si>
    <t>Benefits &amp; drowbacks</t>
  </si>
  <si>
    <t>Present</t>
  </si>
  <si>
    <t>Future</t>
  </si>
  <si>
    <t>00-REGION, COUNTRY</t>
  </si>
  <si>
    <t xml:space="preserve"> ….</t>
  </si>
  <si>
    <t>Benefits and Drawbacks</t>
  </si>
  <si>
    <t>Mediation of waste</t>
  </si>
  <si>
    <t xml:space="preserve">Mediation of flows </t>
  </si>
  <si>
    <t xml:space="preserve">Maintenance of lifecycles/habitats </t>
  </si>
  <si>
    <t>Soil formation / composition</t>
  </si>
  <si>
    <t xml:space="preserve">Atmospheric composition </t>
  </si>
  <si>
    <t>Strong improvement</t>
  </si>
  <si>
    <t>Moderate improvement</t>
  </si>
  <si>
    <t>Small improvement</t>
  </si>
  <si>
    <t>Small deterioration</t>
  </si>
  <si>
    <t>Moderate deterioration</t>
  </si>
  <si>
    <t>Strong deterioration</t>
  </si>
  <si>
    <t xml:space="preserve">Physical / experiential </t>
  </si>
  <si>
    <t xml:space="preserve">Intellectual / representative </t>
  </si>
  <si>
    <t xml:space="preserve">Spiritual / symbolic </t>
  </si>
  <si>
    <t>Pest / disease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</si>
</sst>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quot;&quot;;&quot;&quot;;&quot;&quot;"/>
    <numFmt numFmtId="165" formatCode="0.0"/>
  </numFmts>
  <fonts count="30" x14ac:knownFonts="1">
    <font>
      <sz val="11"/>
      <color theme="1"/>
      <name val="Calibri"/>
      <family val="2"/>
      <scheme val="minor"/>
    </font>
    <font>
      <sz val="11"/>
      <color rgb="FFFF0000"/>
      <name val="Calibri"/>
      <family val="2"/>
      <scheme val="minor"/>
    </font>
    <font>
      <b/>
      <sz val="11"/>
      <color theme="1"/>
      <name val="Calibri"/>
      <family val="2"/>
      <scheme val="minor"/>
    </font>
    <font>
      <b/>
      <sz val="9"/>
      <color indexed="81"/>
      <name val="Tahoma"/>
      <family val="2"/>
    </font>
    <font>
      <sz val="9"/>
      <color indexed="81"/>
      <name val="Tahoma"/>
      <family val="2"/>
    </font>
    <font>
      <sz val="11"/>
      <name val="Calibri"/>
      <family val="2"/>
      <scheme val="minor"/>
    </font>
    <font>
      <i/>
      <sz val="11"/>
      <color rgb="FFFF0000"/>
      <name val="Calibri"/>
      <family val="2"/>
      <scheme val="minor"/>
    </font>
    <font>
      <b/>
      <sz val="11"/>
      <name val="Calibri"/>
      <family val="2"/>
      <scheme val="minor"/>
    </font>
    <font>
      <i/>
      <sz val="11"/>
      <color theme="1"/>
      <name val="Calibri"/>
      <family val="2"/>
      <scheme val="minor"/>
    </font>
    <font>
      <b/>
      <sz val="18"/>
      <color theme="1"/>
      <name val="Calibri"/>
      <family val="2"/>
      <scheme val="minor"/>
    </font>
    <font>
      <b/>
      <sz val="16"/>
      <color theme="1"/>
      <name val="Calibri"/>
      <family val="2"/>
      <scheme val="minor"/>
    </font>
    <font>
      <b/>
      <sz val="11"/>
      <color rgb="FFFF0000"/>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b/>
      <sz val="11"/>
      <color theme="1" tint="4.9989318521683403E-2"/>
      <name val="Calibri"/>
      <family val="2"/>
      <scheme val="minor"/>
    </font>
    <font>
      <sz val="11"/>
      <color theme="1" tint="4.9989318521683403E-2"/>
      <name val="Calibri"/>
      <family val="2"/>
      <scheme val="minor"/>
    </font>
    <font>
      <b/>
      <sz val="11"/>
      <color theme="0" tint="-0.499984740745262"/>
      <name val="Calibri"/>
      <family val="2"/>
      <scheme val="minor"/>
    </font>
    <font>
      <b/>
      <i/>
      <sz val="12"/>
      <name val="Calibri"/>
      <family val="2"/>
      <scheme val="minor"/>
    </font>
    <font>
      <b/>
      <sz val="10"/>
      <color theme="1" tint="4.9989318521683403E-2"/>
      <name val="Calibri"/>
      <family val="2"/>
      <scheme val="minor"/>
    </font>
    <font>
      <b/>
      <sz val="10"/>
      <color theme="1"/>
      <name val="Calibri"/>
      <family val="2"/>
      <scheme val="minor"/>
    </font>
    <font>
      <sz val="10"/>
      <color theme="1"/>
      <name val="Calibri"/>
      <family val="2"/>
      <scheme val="minor"/>
    </font>
    <font>
      <b/>
      <i/>
      <sz val="10"/>
      <name val="Calibri"/>
      <family val="2"/>
      <scheme val="minor"/>
    </font>
    <font>
      <b/>
      <vertAlign val="superscript"/>
      <sz val="12"/>
      <color theme="1"/>
      <name val="Calibri"/>
      <family val="2"/>
      <scheme val="minor"/>
    </font>
    <font>
      <b/>
      <vertAlign val="superscript"/>
      <sz val="11"/>
      <color theme="1"/>
      <name val="Calibri"/>
      <family val="2"/>
      <scheme val="minor"/>
    </font>
    <font>
      <b/>
      <sz val="12"/>
      <name val="Calibri"/>
      <family val="2"/>
      <scheme val="minor"/>
    </font>
    <font>
      <b/>
      <sz val="12"/>
      <color theme="1" tint="4.9989318521683403E-2"/>
      <name val="Calibri"/>
      <family val="2"/>
      <scheme val="minor"/>
    </font>
    <font>
      <sz val="12"/>
      <color theme="1" tint="4.9989318521683403E-2"/>
      <name val="Calibri"/>
      <family val="2"/>
      <scheme val="minor"/>
    </font>
    <font>
      <sz val="12"/>
      <name val="Calibri"/>
      <family val="2"/>
      <scheme val="minor"/>
    </font>
    <font>
      <b/>
      <sz val="12"/>
      <color theme="0" tint="-0.499984740745262"/>
      <name val="Calibri"/>
      <family val="2"/>
      <scheme val="minor"/>
    </font>
  </fonts>
  <fills count="2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rgb="FF92D050"/>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00B050"/>
        <bgColor indexed="64"/>
      </patternFill>
    </fill>
    <fill>
      <patternFill patternType="solid">
        <fgColor theme="0" tint="-4.9989318521683403E-2"/>
        <bgColor indexed="64"/>
      </patternFill>
    </fill>
    <fill>
      <patternFill patternType="gray125">
        <fgColor rgb="FFC00000"/>
        <bgColor theme="9" tint="-0.24994659260841701"/>
      </patternFill>
    </fill>
    <fill>
      <patternFill patternType="lightDown">
        <fgColor rgb="FFFFC000"/>
        <bgColor theme="7" tint="0.39994506668294322"/>
      </patternFill>
    </fill>
    <fill>
      <patternFill patternType="gray125">
        <fgColor theme="0" tint="-0.34998626667073579"/>
        <bgColor theme="0" tint="-4.9989318521683403E-2"/>
      </patternFill>
    </fill>
    <fill>
      <patternFill patternType="solid">
        <fgColor theme="3" tint="0.59996337778862885"/>
        <bgColor indexed="64"/>
      </patternFill>
    </fill>
    <fill>
      <patternFill patternType="solid">
        <fgColor theme="0" tint="-0.14996795556505021"/>
        <bgColor indexed="64"/>
      </patternFill>
    </fill>
    <fill>
      <patternFill patternType="gray125">
        <fgColor theme="0" tint="-0.34998626667073579"/>
        <bgColor theme="0" tint="-0.14999847407452621"/>
      </patternFill>
    </fill>
    <fill>
      <patternFill patternType="solid">
        <fgColor theme="0" tint="-0.14999847407452621"/>
        <bgColor theme="0" tint="-0.34998626667073579"/>
      </patternFill>
    </fill>
    <fill>
      <patternFill patternType="gray125">
        <fgColor theme="0"/>
        <bgColor theme="0" tint="-0.14999847407452621"/>
      </patternFill>
    </fill>
    <fill>
      <patternFill patternType="gray125">
        <fgColor theme="0" tint="-0.34998626667073579"/>
        <bgColor theme="0" tint="-0.14996795556505021"/>
      </patternFill>
    </fill>
    <fill>
      <patternFill patternType="solid">
        <fgColor theme="0" tint="-0.14996795556505021"/>
        <bgColor theme="0" tint="-0.34998626667073579"/>
      </patternFill>
    </fill>
    <fill>
      <patternFill patternType="solid">
        <fgColor theme="0"/>
        <bgColor theme="0" tint="-0.34998626667073579"/>
      </patternFill>
    </fill>
    <fill>
      <patternFill patternType="solid">
        <fgColor rgb="FF92D050"/>
        <bgColor theme="0" tint="-0.34998626667073579"/>
      </patternFill>
    </fill>
  </fills>
  <borders count="78">
    <border>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s>
  <cellStyleXfs count="1">
    <xf numFmtId="0" fontId="0" fillId="0" borderId="0"/>
  </cellStyleXfs>
  <cellXfs count="939">
    <xf numFmtId="0" fontId="0" fillId="0" borderId="0" xfId="0"/>
    <xf numFmtId="0" fontId="0" fillId="0" borderId="0" xfId="0" applyBorder="1"/>
    <xf numFmtId="0" fontId="0" fillId="0" borderId="0" xfId="0" applyFill="1" applyBorder="1"/>
    <xf numFmtId="0" fontId="2" fillId="0" borderId="0" xfId="0" applyFont="1" applyBorder="1"/>
    <xf numFmtId="0" fontId="0" fillId="0" borderId="9" xfId="0" applyBorder="1"/>
    <xf numFmtId="0" fontId="0" fillId="0" borderId="0" xfId="0" applyNumberFormat="1" applyFill="1" applyBorder="1"/>
    <xf numFmtId="0" fontId="0" fillId="0" borderId="0" xfId="0" applyFill="1" applyBorder="1" applyAlignment="1">
      <alignment horizontal="left" vertical="center" wrapText="1"/>
    </xf>
    <xf numFmtId="0" fontId="0" fillId="0" borderId="5" xfId="0" applyBorder="1"/>
    <xf numFmtId="0" fontId="0" fillId="0" borderId="0" xfId="0" applyBorder="1" applyAlignment="1">
      <alignment horizontal="center" vertical="center" wrapText="1"/>
    </xf>
    <xf numFmtId="0" fontId="0" fillId="0" borderId="29" xfId="0" applyBorder="1"/>
    <xf numFmtId="0" fontId="0" fillId="0" borderId="0" xfId="0" applyFont="1" applyBorder="1"/>
    <xf numFmtId="0" fontId="0" fillId="0" borderId="0" xfId="0"/>
    <xf numFmtId="0" fontId="0" fillId="0" borderId="0" xfId="0" applyBorder="1"/>
    <xf numFmtId="0" fontId="0" fillId="2" borderId="0" xfId="0" applyFill="1" applyBorder="1"/>
    <xf numFmtId="0" fontId="0" fillId="0" borderId="3" xfId="0" applyBorder="1"/>
    <xf numFmtId="0" fontId="0" fillId="0" borderId="0" xfId="0" applyBorder="1" applyAlignment="1">
      <alignment horizontal="left" vertical="center" wrapText="1"/>
    </xf>
    <xf numFmtId="0" fontId="0" fillId="0" borderId="30" xfId="0" applyBorder="1"/>
    <xf numFmtId="0" fontId="0" fillId="0" borderId="7" xfId="0" applyBorder="1"/>
    <xf numFmtId="0" fontId="0" fillId="0" borderId="8" xfId="0" applyBorder="1"/>
    <xf numFmtId="0" fontId="0" fillId="0" borderId="18" xfId="0" applyBorder="1"/>
    <xf numFmtId="0" fontId="9" fillId="0" borderId="0" xfId="0" applyFont="1"/>
    <xf numFmtId="164" fontId="14" fillId="0" borderId="3" xfId="0" applyNumberFormat="1" applyFont="1" applyBorder="1"/>
    <xf numFmtId="0" fontId="2" fillId="2" borderId="0" xfId="0" applyFont="1" applyFill="1" applyBorder="1" applyAlignment="1">
      <alignment horizontal="center" vertical="center"/>
    </xf>
    <xf numFmtId="0" fontId="12" fillId="2" borderId="0" xfId="0" applyFont="1" applyFill="1" applyBorder="1" applyAlignment="1">
      <alignment horizontal="left" vertical="center"/>
    </xf>
    <xf numFmtId="0" fontId="12" fillId="0" borderId="0" xfId="0" applyFont="1" applyBorder="1" applyAlignment="1">
      <alignment horizontal="left" vertical="center"/>
    </xf>
    <xf numFmtId="0" fontId="0" fillId="0" borderId="0" xfId="0" applyBorder="1" applyAlignment="1">
      <alignment horizontal="left" vertical="center"/>
    </xf>
    <xf numFmtId="0" fontId="0" fillId="0" borderId="0" xfId="0" applyFill="1" applyBorder="1" applyAlignment="1">
      <alignment horizontal="right" vertical="center"/>
    </xf>
    <xf numFmtId="0" fontId="0" fillId="0" borderId="0" xfId="0" applyBorder="1" applyAlignment="1">
      <alignment horizontal="right" vertical="center"/>
    </xf>
    <xf numFmtId="0" fontId="0" fillId="0" borderId="0" xfId="0" applyFont="1" applyBorder="1" applyAlignment="1">
      <alignment horizontal="right" vertical="center"/>
    </xf>
    <xf numFmtId="0" fontId="0" fillId="2" borderId="0" xfId="0" applyFill="1" applyBorder="1" applyAlignment="1">
      <alignment horizontal="right" vertical="center"/>
    </xf>
    <xf numFmtId="0" fontId="0" fillId="0" borderId="0" xfId="0" applyNumberFormat="1" applyFill="1" applyBorder="1" applyAlignment="1">
      <alignment horizontal="right" vertical="center"/>
    </xf>
    <xf numFmtId="0" fontId="12" fillId="9" borderId="14" xfId="0" applyFont="1" applyFill="1" applyBorder="1" applyAlignment="1">
      <alignment horizontal="center" vertical="center" wrapText="1"/>
    </xf>
    <xf numFmtId="0" fontId="12" fillId="9" borderId="3" xfId="0" applyNumberFormat="1" applyFont="1" applyFill="1" applyBorder="1" applyAlignment="1">
      <alignment horizontal="center" vertical="center" wrapText="1"/>
    </xf>
    <xf numFmtId="0" fontId="12" fillId="9" borderId="30" xfId="0" applyNumberFormat="1" applyFont="1" applyFill="1" applyBorder="1" applyAlignment="1">
      <alignment horizontal="center" vertical="center" wrapText="1"/>
    </xf>
    <xf numFmtId="0" fontId="12" fillId="9" borderId="27" xfId="0" applyFont="1" applyFill="1" applyBorder="1" applyAlignment="1">
      <alignment horizontal="left" vertical="center"/>
    </xf>
    <xf numFmtId="0" fontId="7" fillId="9" borderId="27" xfId="0" applyFont="1" applyFill="1" applyBorder="1" applyAlignment="1">
      <alignment horizontal="left" vertical="center"/>
    </xf>
    <xf numFmtId="0" fontId="12" fillId="9" borderId="3" xfId="0" applyFont="1" applyFill="1" applyBorder="1" applyAlignment="1">
      <alignment horizontal="left" vertical="center"/>
    </xf>
    <xf numFmtId="0" fontId="7" fillId="9" borderId="3" xfId="0" applyFont="1" applyFill="1" applyBorder="1" applyAlignment="1">
      <alignment horizontal="left" vertical="center"/>
    </xf>
    <xf numFmtId="0" fontId="12" fillId="9" borderId="19" xfId="0" applyFont="1" applyFill="1" applyBorder="1" applyAlignment="1">
      <alignment horizontal="left" vertical="center"/>
    </xf>
    <xf numFmtId="0" fontId="11" fillId="9" borderId="19" xfId="0" applyFont="1" applyFill="1" applyBorder="1" applyAlignment="1">
      <alignment horizontal="left" vertical="center"/>
    </xf>
    <xf numFmtId="0" fontId="2" fillId="9" borderId="27" xfId="0" applyFont="1" applyFill="1" applyBorder="1" applyAlignment="1">
      <alignment horizontal="left" vertical="center"/>
    </xf>
    <xf numFmtId="0" fontId="2" fillId="9" borderId="3" xfId="0" applyFont="1" applyFill="1" applyBorder="1" applyAlignment="1">
      <alignment horizontal="left" vertical="center"/>
    </xf>
    <xf numFmtId="0" fontId="2" fillId="9" borderId="19" xfId="0" applyFont="1" applyFill="1" applyBorder="1" applyAlignment="1">
      <alignment horizontal="left" vertical="center"/>
    </xf>
    <xf numFmtId="0" fontId="0" fillId="0" borderId="0" xfId="0" applyAlignment="1">
      <alignment vertical="center"/>
    </xf>
    <xf numFmtId="0" fontId="5" fillId="2" borderId="27"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0" fillId="4" borderId="41" xfId="0" applyFill="1" applyBorder="1" applyAlignment="1">
      <alignment horizontal="center" vertical="center"/>
    </xf>
    <xf numFmtId="0" fontId="0" fillId="9" borderId="28" xfId="0" applyFill="1" applyBorder="1"/>
    <xf numFmtId="0" fontId="13" fillId="2" borderId="3" xfId="0" applyFont="1" applyFill="1" applyBorder="1"/>
    <xf numFmtId="164" fontId="14" fillId="2" borderId="3" xfId="0" applyNumberFormat="1" applyFont="1" applyFill="1" applyBorder="1"/>
    <xf numFmtId="0" fontId="0" fillId="0" borderId="0" xfId="0" applyBorder="1" applyAlignment="1">
      <alignment horizontal="left" vertical="top" wrapText="1"/>
    </xf>
    <xf numFmtId="0" fontId="1" fillId="2" borderId="0" xfId="0" applyFont="1" applyFill="1" applyBorder="1"/>
    <xf numFmtId="0" fontId="0" fillId="0" borderId="0" xfId="0" applyBorder="1" applyAlignment="1">
      <alignment horizontal="right" vertical="center" wrapText="1"/>
    </xf>
    <xf numFmtId="0" fontId="0" fillId="0" borderId="0" xfId="0" applyBorder="1" applyAlignment="1">
      <alignment vertical="top" wrapText="1"/>
    </xf>
    <xf numFmtId="0" fontId="0" fillId="0" borderId="0" xfId="0" applyBorder="1" applyAlignment="1">
      <alignment horizontal="center" vertical="top" wrapText="1"/>
    </xf>
    <xf numFmtId="0" fontId="2" fillId="16" borderId="35" xfId="0" applyFont="1" applyFill="1" applyBorder="1" applyAlignment="1">
      <alignment horizontal="center" vertical="center" textRotation="90" wrapText="1"/>
    </xf>
    <xf numFmtId="0" fontId="2" fillId="16" borderId="36" xfId="0" applyFont="1" applyFill="1" applyBorder="1" applyAlignment="1">
      <alignment horizontal="center" vertical="center" textRotation="90" wrapText="1"/>
    </xf>
    <xf numFmtId="0" fontId="2" fillId="11" borderId="36" xfId="0" applyFont="1" applyFill="1" applyBorder="1" applyAlignment="1">
      <alignment horizontal="center" vertical="center" textRotation="90" wrapText="1"/>
    </xf>
    <xf numFmtId="0" fontId="2" fillId="8" borderId="36" xfId="0" applyFont="1" applyFill="1" applyBorder="1" applyAlignment="1">
      <alignment horizontal="center" vertical="center" textRotation="90" wrapText="1"/>
    </xf>
    <xf numFmtId="0" fontId="13" fillId="2" borderId="26" xfId="0" applyFont="1" applyFill="1" applyBorder="1"/>
    <xf numFmtId="0" fontId="13" fillId="2" borderId="27" xfId="0" applyFont="1" applyFill="1" applyBorder="1"/>
    <xf numFmtId="164" fontId="14" fillId="2" borderId="27" xfId="0" applyNumberFormat="1" applyFont="1" applyFill="1" applyBorder="1"/>
    <xf numFmtId="164" fontId="14" fillId="2" borderId="28" xfId="0" applyNumberFormat="1" applyFont="1" applyFill="1" applyBorder="1"/>
    <xf numFmtId="164" fontId="14" fillId="2" borderId="29" xfId="0" applyNumberFormat="1" applyFont="1" applyFill="1" applyBorder="1"/>
    <xf numFmtId="164" fontId="14" fillId="2" borderId="30" xfId="0" applyNumberFormat="1" applyFont="1" applyFill="1" applyBorder="1"/>
    <xf numFmtId="164" fontId="14" fillId="2" borderId="17" xfId="0" applyNumberFormat="1" applyFont="1" applyFill="1" applyBorder="1"/>
    <xf numFmtId="164" fontId="14" fillId="2" borderId="19" xfId="0" applyNumberFormat="1" applyFont="1" applyFill="1" applyBorder="1"/>
    <xf numFmtId="0" fontId="13" fillId="2" borderId="19" xfId="0" applyFont="1" applyFill="1" applyBorder="1"/>
    <xf numFmtId="0" fontId="13" fillId="2" borderId="18" xfId="0" applyFont="1" applyFill="1" applyBorder="1"/>
    <xf numFmtId="0" fontId="0" fillId="0" borderId="26" xfId="0" applyBorder="1"/>
    <xf numFmtId="0" fontId="0" fillId="0" borderId="27" xfId="0" applyBorder="1"/>
    <xf numFmtId="164" fontId="14" fillId="0" borderId="27" xfId="0" applyNumberFormat="1" applyFont="1" applyBorder="1"/>
    <xf numFmtId="164" fontId="14" fillId="0" borderId="28" xfId="0" applyNumberFormat="1" applyFont="1" applyBorder="1"/>
    <xf numFmtId="164" fontId="14" fillId="0" borderId="29" xfId="0" applyNumberFormat="1" applyFont="1" applyBorder="1"/>
    <xf numFmtId="164" fontId="14" fillId="0" borderId="30" xfId="0" applyNumberFormat="1" applyFont="1" applyBorder="1"/>
    <xf numFmtId="164" fontId="14" fillId="0" borderId="17" xfId="0" applyNumberFormat="1" applyFont="1" applyBorder="1"/>
    <xf numFmtId="164" fontId="14" fillId="0" borderId="19" xfId="0" applyNumberFormat="1" applyFont="1" applyBorder="1"/>
    <xf numFmtId="164" fontId="14" fillId="0" borderId="18" xfId="0" applyNumberFormat="1" applyFont="1" applyBorder="1"/>
    <xf numFmtId="164" fontId="14" fillId="0" borderId="35" xfId="0" applyNumberFormat="1" applyFont="1" applyBorder="1"/>
    <xf numFmtId="164" fontId="14" fillId="0" borderId="36" xfId="0" applyNumberFormat="1" applyFont="1" applyBorder="1"/>
    <xf numFmtId="0" fontId="0" fillId="0" borderId="36" xfId="0" applyBorder="1"/>
    <xf numFmtId="0" fontId="0" fillId="0" borderId="37" xfId="0" applyBorder="1"/>
    <xf numFmtId="0" fontId="0" fillId="0" borderId="28" xfId="0" applyBorder="1"/>
    <xf numFmtId="0" fontId="7" fillId="9" borderId="12" xfId="0" applyFont="1" applyFill="1" applyBorder="1" applyAlignment="1">
      <alignment horizontal="left" vertical="center"/>
    </xf>
    <xf numFmtId="0" fontId="0" fillId="0" borderId="6" xfId="0" applyBorder="1"/>
    <xf numFmtId="0" fontId="0" fillId="0" borderId="17" xfId="0" applyBorder="1"/>
    <xf numFmtId="0" fontId="0" fillId="0" borderId="4" xfId="0" applyBorder="1"/>
    <xf numFmtId="0" fontId="0" fillId="0" borderId="3" xfId="0" applyFill="1" applyBorder="1" applyAlignment="1">
      <alignment vertical="top" wrapText="1"/>
    </xf>
    <xf numFmtId="0" fontId="0" fillId="9" borderId="34" xfId="0" applyFill="1" applyBorder="1"/>
    <xf numFmtId="0" fontId="2" fillId="9" borderId="46" xfId="0" applyFont="1" applyFill="1" applyBorder="1" applyAlignment="1">
      <alignment horizontal="center" vertical="center" textRotation="90" wrapText="1"/>
    </xf>
    <xf numFmtId="0" fontId="2" fillId="9" borderId="18" xfId="0" applyFont="1" applyFill="1" applyBorder="1" applyAlignment="1">
      <alignment horizontal="center" vertical="center" textRotation="90" wrapText="1"/>
    </xf>
    <xf numFmtId="0" fontId="0" fillId="0" borderId="34" xfId="0" applyBorder="1"/>
    <xf numFmtId="0" fontId="0" fillId="0" borderId="47" xfId="0" applyBorder="1"/>
    <xf numFmtId="0" fontId="0" fillId="0" borderId="46" xfId="0" applyBorder="1"/>
    <xf numFmtId="0" fontId="8" fillId="0" borderId="29" xfId="0" applyFont="1" applyBorder="1"/>
    <xf numFmtId="0" fontId="8" fillId="0" borderId="46" xfId="0" applyFont="1" applyBorder="1"/>
    <xf numFmtId="0" fontId="2" fillId="11" borderId="50" xfId="0" applyFont="1" applyFill="1" applyBorder="1" applyAlignment="1">
      <alignment vertical="center" wrapText="1"/>
    </xf>
    <xf numFmtId="0" fontId="5" fillId="0" borderId="48" xfId="0" applyFont="1" applyBorder="1" applyAlignment="1">
      <alignment horizontal="left" vertical="center" wrapText="1"/>
    </xf>
    <xf numFmtId="0" fontId="5" fillId="0" borderId="12" xfId="0" applyFont="1" applyBorder="1" applyAlignment="1">
      <alignment horizontal="left" vertical="center" wrapText="1"/>
    </xf>
    <xf numFmtId="0" fontId="5" fillId="0" borderId="49" xfId="0" applyFont="1" applyBorder="1" applyAlignment="1">
      <alignment horizontal="left" vertical="center" wrapText="1"/>
    </xf>
    <xf numFmtId="0" fontId="5" fillId="2" borderId="49" xfId="0" applyFont="1" applyFill="1" applyBorder="1" applyAlignment="1">
      <alignment vertical="top" wrapText="1"/>
    </xf>
    <xf numFmtId="0" fontId="5" fillId="2" borderId="48" xfId="0" applyFont="1" applyFill="1" applyBorder="1" applyAlignment="1">
      <alignment vertical="top" wrapText="1"/>
    </xf>
    <xf numFmtId="0" fontId="5" fillId="2" borderId="12" xfId="0" applyFont="1" applyFill="1" applyBorder="1" applyAlignment="1">
      <alignment vertical="top" wrapText="1"/>
    </xf>
    <xf numFmtId="0" fontId="5" fillId="2" borderId="53" xfId="0" applyFont="1" applyFill="1" applyBorder="1" applyAlignment="1">
      <alignment vertical="top" wrapText="1"/>
    </xf>
    <xf numFmtId="0" fontId="7" fillId="9" borderId="19" xfId="0" applyFont="1" applyFill="1" applyBorder="1" applyAlignment="1">
      <alignment horizontal="left" vertical="center"/>
    </xf>
    <xf numFmtId="0" fontId="17" fillId="19" borderId="33" xfId="0" applyFont="1" applyFill="1" applyBorder="1" applyAlignment="1">
      <alignment horizontal="center" vertical="center"/>
    </xf>
    <xf numFmtId="0" fontId="17" fillId="19" borderId="26" xfId="0" applyFont="1" applyFill="1" applyBorder="1" applyAlignment="1">
      <alignment horizontal="center" vertical="center"/>
    </xf>
    <xf numFmtId="0" fontId="17" fillId="18" borderId="28" xfId="0" applyFont="1" applyFill="1" applyBorder="1" applyAlignment="1">
      <alignment horizontal="center" vertical="center"/>
    </xf>
    <xf numFmtId="0" fontId="17" fillId="18" borderId="40" xfId="0" applyFont="1" applyFill="1" applyBorder="1" applyAlignment="1">
      <alignment horizontal="center" vertical="center"/>
    </xf>
    <xf numFmtId="0" fontId="17" fillId="19" borderId="29" xfId="0" applyFont="1" applyFill="1" applyBorder="1" applyAlignment="1">
      <alignment horizontal="center" vertical="center"/>
    </xf>
    <xf numFmtId="0" fontId="17" fillId="18" borderId="30" xfId="0" applyFont="1" applyFill="1" applyBorder="1" applyAlignment="1">
      <alignment horizontal="center" vertical="center"/>
    </xf>
    <xf numFmtId="0" fontId="17" fillId="19" borderId="35" xfId="0" applyFont="1" applyFill="1" applyBorder="1" applyAlignment="1">
      <alignment horizontal="center" vertical="center"/>
    </xf>
    <xf numFmtId="0" fontId="17" fillId="18" borderId="37" xfId="0" applyFont="1" applyFill="1" applyBorder="1" applyAlignment="1">
      <alignment horizontal="center" vertical="center"/>
    </xf>
    <xf numFmtId="0" fontId="17" fillId="19" borderId="17" xfId="0" applyFont="1" applyFill="1" applyBorder="1" applyAlignment="1">
      <alignment horizontal="center" vertical="center"/>
    </xf>
    <xf numFmtId="0" fontId="17" fillId="18" borderId="18" xfId="0" applyFont="1" applyFill="1" applyBorder="1" applyAlignment="1">
      <alignment horizontal="center" vertical="center"/>
    </xf>
    <xf numFmtId="0" fontId="17" fillId="20" borderId="18" xfId="0" applyFont="1" applyFill="1" applyBorder="1" applyAlignment="1">
      <alignment horizontal="center" vertical="center"/>
    </xf>
    <xf numFmtId="0" fontId="17" fillId="18" borderId="15" xfId="0" applyFont="1" applyFill="1" applyBorder="1" applyAlignment="1">
      <alignment horizontal="center" vertical="center"/>
    </xf>
    <xf numFmtId="0" fontId="17" fillId="18" borderId="19" xfId="0" applyFont="1" applyFill="1" applyBorder="1" applyAlignment="1">
      <alignment horizontal="center" vertical="center"/>
    </xf>
    <xf numFmtId="0" fontId="12" fillId="2" borderId="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5" fillId="10" borderId="16" xfId="0" applyFont="1" applyFill="1" applyBorder="1" applyAlignment="1">
      <alignment horizontal="center" vertical="center" wrapText="1"/>
    </xf>
    <xf numFmtId="0" fontId="18" fillId="8" borderId="38" xfId="0" applyFont="1" applyFill="1" applyBorder="1" applyAlignment="1">
      <alignment horizontal="center" vertical="center" wrapText="1"/>
    </xf>
    <xf numFmtId="0" fontId="0" fillId="18" borderId="27" xfId="0" applyNumberFormat="1" applyFill="1" applyBorder="1" applyAlignment="1">
      <alignment horizontal="center" vertical="center"/>
    </xf>
    <xf numFmtId="0" fontId="0" fillId="18" borderId="3" xfId="0" applyNumberFormat="1" applyFill="1" applyBorder="1" applyAlignment="1">
      <alignment horizontal="center" vertical="center"/>
    </xf>
    <xf numFmtId="0" fontId="0" fillId="18" borderId="19" xfId="0" applyNumberFormat="1" applyFill="1" applyBorder="1" applyAlignment="1">
      <alignment horizontal="center" vertical="center"/>
    </xf>
    <xf numFmtId="0" fontId="17" fillId="19" borderId="3" xfId="0" applyFont="1" applyFill="1" applyBorder="1" applyAlignment="1">
      <alignment horizontal="center" vertical="center"/>
    </xf>
    <xf numFmtId="2" fontId="0" fillId="9" borderId="27" xfId="0" applyNumberFormat="1" applyFont="1" applyFill="1" applyBorder="1" applyAlignment="1">
      <alignment horizontal="center" vertical="center"/>
    </xf>
    <xf numFmtId="0" fontId="17" fillId="19" borderId="27" xfId="0" applyFont="1" applyFill="1" applyBorder="1" applyAlignment="1">
      <alignment horizontal="center" vertical="center"/>
    </xf>
    <xf numFmtId="0" fontId="17" fillId="19" borderId="19" xfId="0" applyFont="1" applyFill="1" applyBorder="1" applyAlignment="1">
      <alignment horizontal="center" vertical="center"/>
    </xf>
    <xf numFmtId="0" fontId="0" fillId="0" borderId="0" xfId="0" applyNumberFormat="1" applyBorder="1"/>
    <xf numFmtId="0" fontId="0" fillId="0" borderId="0" xfId="0" applyNumberFormat="1" applyBorder="1" applyAlignment="1">
      <alignment horizontal="left" vertical="center"/>
    </xf>
    <xf numFmtId="2" fontId="0" fillId="0" borderId="0" xfId="0" applyNumberFormat="1" applyBorder="1"/>
    <xf numFmtId="2" fontId="0" fillId="0" borderId="0" xfId="0" applyNumberFormat="1" applyBorder="1" applyAlignment="1">
      <alignment horizontal="right" vertical="center"/>
    </xf>
    <xf numFmtId="0" fontId="0" fillId="0" borderId="0" xfId="0" applyNumberFormat="1" applyBorder="1" applyAlignment="1">
      <alignment horizontal="right" vertical="center"/>
    </xf>
    <xf numFmtId="0" fontId="17" fillId="18" borderId="2" xfId="0" applyFont="1" applyFill="1" applyBorder="1" applyAlignment="1">
      <alignment horizontal="center" vertical="center"/>
    </xf>
    <xf numFmtId="0" fontId="17" fillId="19" borderId="43" xfId="0" applyFont="1" applyFill="1" applyBorder="1" applyAlignment="1">
      <alignment horizontal="center" vertical="center"/>
    </xf>
    <xf numFmtId="0" fontId="17" fillId="18" borderId="57" xfId="0" applyFont="1" applyFill="1" applyBorder="1" applyAlignment="1">
      <alignment horizontal="center" vertical="center"/>
    </xf>
    <xf numFmtId="0" fontId="17" fillId="18" borderId="33" xfId="0" applyFont="1" applyFill="1" applyBorder="1" applyAlignment="1">
      <alignment horizontal="center" vertical="center"/>
    </xf>
    <xf numFmtId="0" fontId="17" fillId="18" borderId="45" xfId="0" applyFont="1" applyFill="1" applyBorder="1" applyAlignment="1">
      <alignment horizontal="center" vertical="center"/>
    </xf>
    <xf numFmtId="0" fontId="12" fillId="9" borderId="16" xfId="0" applyFont="1" applyFill="1" applyBorder="1" applyAlignment="1">
      <alignment horizontal="left" vertical="center" wrapText="1"/>
    </xf>
    <xf numFmtId="2" fontId="0" fillId="18" borderId="12" xfId="0" applyNumberFormat="1" applyFill="1" applyBorder="1" applyAlignment="1">
      <alignment horizontal="center" vertical="center" wrapText="1"/>
    </xf>
    <xf numFmtId="2" fontId="0" fillId="18" borderId="48" xfId="0" applyNumberFormat="1" applyFill="1" applyBorder="1" applyAlignment="1">
      <alignment horizontal="center" vertical="center" wrapText="1"/>
    </xf>
    <xf numFmtId="2" fontId="0" fillId="18" borderId="49" xfId="0" applyNumberFormat="1" applyFill="1" applyBorder="1" applyAlignment="1">
      <alignment horizontal="center" vertical="center" wrapText="1"/>
    </xf>
    <xf numFmtId="0" fontId="12" fillId="9" borderId="58" xfId="0" applyFont="1" applyFill="1" applyBorder="1" applyAlignment="1">
      <alignment horizontal="center" vertical="center" wrapText="1"/>
    </xf>
    <xf numFmtId="0" fontId="0" fillId="18" borderId="26" xfId="0" applyNumberFormat="1" applyFill="1" applyBorder="1" applyAlignment="1">
      <alignment horizontal="center" vertical="center"/>
    </xf>
    <xf numFmtId="0" fontId="0" fillId="18" borderId="29" xfId="0" applyNumberFormat="1" applyFill="1" applyBorder="1" applyAlignment="1">
      <alignment horizontal="center" vertical="center"/>
    </xf>
    <xf numFmtId="0" fontId="0" fillId="18" borderId="17" xfId="0" applyNumberFormat="1" applyFill="1" applyBorder="1" applyAlignment="1">
      <alignment horizontal="center" vertical="center"/>
    </xf>
    <xf numFmtId="0" fontId="12" fillId="9" borderId="4" xfId="0" applyFont="1" applyFill="1" applyBorder="1" applyAlignment="1">
      <alignment horizontal="center" vertical="center" wrapText="1"/>
    </xf>
    <xf numFmtId="0" fontId="12" fillId="9" borderId="31" xfId="0" applyFont="1" applyFill="1" applyBorder="1" applyAlignment="1">
      <alignment horizontal="center" vertical="center" wrapText="1"/>
    </xf>
    <xf numFmtId="49" fontId="0" fillId="0" borderId="10" xfId="0" applyNumberFormat="1" applyFill="1" applyBorder="1" applyAlignment="1"/>
    <xf numFmtId="0" fontId="13" fillId="0" borderId="0" xfId="0" applyFont="1" applyBorder="1"/>
    <xf numFmtId="0" fontId="13" fillId="0" borderId="0" xfId="0" applyFont="1" applyFill="1" applyBorder="1"/>
    <xf numFmtId="0" fontId="13" fillId="2" borderId="0" xfId="0" applyFont="1" applyFill="1" applyBorder="1"/>
    <xf numFmtId="0" fontId="13" fillId="0" borderId="0" xfId="0" applyNumberFormat="1" applyFont="1" applyFill="1" applyBorder="1"/>
    <xf numFmtId="0" fontId="12" fillId="2" borderId="0" xfId="0" applyFont="1" applyFill="1" applyBorder="1"/>
    <xf numFmtId="0" fontId="13" fillId="2" borderId="0" xfId="0" applyNumberFormat="1" applyFont="1" applyFill="1" applyBorder="1"/>
    <xf numFmtId="0" fontId="12" fillId="2" borderId="0" xfId="0" quotePrefix="1" applyFont="1" applyFill="1" applyBorder="1"/>
    <xf numFmtId="0" fontId="12" fillId="2" borderId="0" xfId="0" quotePrefix="1" applyFont="1" applyFill="1" applyBorder="1" applyAlignment="1">
      <alignment horizontal="right"/>
    </xf>
    <xf numFmtId="0" fontId="12" fillId="2" borderId="0" xfId="0" applyFont="1" applyFill="1" applyBorder="1" applyAlignment="1">
      <alignment horizontal="right"/>
    </xf>
    <xf numFmtId="0" fontId="12" fillId="6" borderId="4" xfId="0" applyFont="1" applyFill="1" applyBorder="1" applyAlignment="1">
      <alignment horizontal="left" vertical="center"/>
    </xf>
    <xf numFmtId="0" fontId="13" fillId="6" borderId="5" xfId="0" applyFont="1" applyFill="1" applyBorder="1"/>
    <xf numFmtId="0" fontId="13" fillId="10" borderId="5" xfId="0" applyFont="1" applyFill="1" applyBorder="1"/>
    <xf numFmtId="0" fontId="13" fillId="10" borderId="25" xfId="0" applyFont="1" applyFill="1" applyBorder="1"/>
    <xf numFmtId="0" fontId="13" fillId="6" borderId="25" xfId="0" applyFont="1" applyFill="1" applyBorder="1"/>
    <xf numFmtId="0" fontId="13" fillId="6" borderId="6" xfId="0" applyFont="1" applyFill="1" applyBorder="1"/>
    <xf numFmtId="0" fontId="12" fillId="7" borderId="4" xfId="0" applyFont="1" applyFill="1" applyBorder="1" applyAlignment="1">
      <alignment horizontal="left" vertical="center"/>
    </xf>
    <xf numFmtId="0" fontId="13" fillId="7" borderId="5" xfId="0" applyFont="1" applyFill="1" applyBorder="1"/>
    <xf numFmtId="0" fontId="13" fillId="7" borderId="25" xfId="0" applyFont="1" applyFill="1" applyBorder="1"/>
    <xf numFmtId="0" fontId="13" fillId="7" borderId="5" xfId="0" applyNumberFormat="1" applyFont="1" applyFill="1" applyBorder="1"/>
    <xf numFmtId="0" fontId="13" fillId="7" borderId="25" xfId="0" applyNumberFormat="1" applyFont="1" applyFill="1" applyBorder="1"/>
    <xf numFmtId="0" fontId="13" fillId="7" borderId="6" xfId="0" applyNumberFormat="1" applyFont="1" applyFill="1" applyBorder="1"/>
    <xf numFmtId="0" fontId="13" fillId="7" borderId="24" xfId="0" applyNumberFormat="1" applyFont="1" applyFill="1" applyBorder="1"/>
    <xf numFmtId="0" fontId="12" fillId="8" borderId="4" xfId="0" applyFont="1" applyFill="1" applyBorder="1" applyAlignment="1">
      <alignment horizontal="left" vertical="center"/>
    </xf>
    <xf numFmtId="0" fontId="13" fillId="8" borderId="5" xfId="0" applyNumberFormat="1" applyFont="1" applyFill="1" applyBorder="1"/>
    <xf numFmtId="0" fontId="13" fillId="8" borderId="25" xfId="0" applyNumberFormat="1" applyFont="1" applyFill="1" applyBorder="1"/>
    <xf numFmtId="0" fontId="13" fillId="8" borderId="5" xfId="0" applyFont="1" applyFill="1" applyBorder="1"/>
    <xf numFmtId="0" fontId="13" fillId="8" borderId="6" xfId="0" applyFont="1" applyFill="1" applyBorder="1"/>
    <xf numFmtId="0" fontId="12" fillId="0" borderId="0" xfId="0" applyFont="1" applyBorder="1" applyAlignment="1">
      <alignment horizontal="center" vertical="center" wrapText="1"/>
    </xf>
    <xf numFmtId="0" fontId="12" fillId="0" borderId="0" xfId="0" applyNumberFormat="1" applyFont="1" applyBorder="1" applyAlignment="1">
      <alignment horizontal="center" vertical="center" wrapText="1"/>
    </xf>
    <xf numFmtId="0" fontId="12" fillId="0" borderId="8" xfId="0" applyFont="1" applyBorder="1" applyAlignment="1">
      <alignment horizontal="center" vertical="center" wrapText="1"/>
    </xf>
    <xf numFmtId="0" fontId="13" fillId="0" borderId="0" xfId="0" applyFont="1" applyFill="1"/>
    <xf numFmtId="0" fontId="13" fillId="0" borderId="0" xfId="0" applyFont="1" applyFill="1" applyAlignment="1"/>
    <xf numFmtId="0" fontId="12" fillId="0" borderId="0" xfId="0" quotePrefix="1" applyFont="1" applyFill="1" applyBorder="1"/>
    <xf numFmtId="0" fontId="12" fillId="0" borderId="0" xfId="0" applyFont="1" applyFill="1" applyAlignment="1">
      <alignment vertical="top"/>
    </xf>
    <xf numFmtId="49" fontId="0" fillId="0" borderId="7" xfId="0" applyNumberFormat="1" applyBorder="1" applyAlignment="1"/>
    <xf numFmtId="49" fontId="0" fillId="0" borderId="7" xfId="0" applyNumberFormat="1" applyFill="1" applyBorder="1" applyAlignment="1"/>
    <xf numFmtId="0" fontId="13" fillId="0" borderId="0" xfId="0" applyFont="1" applyBorder="1" applyAlignment="1">
      <alignment vertical="top" wrapText="1"/>
    </xf>
    <xf numFmtId="0" fontId="13" fillId="0" borderId="0" xfId="0" applyFont="1" applyBorder="1" applyAlignment="1">
      <alignment horizontal="center" vertical="center" wrapText="1"/>
    </xf>
    <xf numFmtId="0" fontId="13" fillId="0" borderId="0" xfId="0" applyFont="1" applyBorder="1" applyAlignment="1">
      <alignment horizontal="center" vertical="top" wrapText="1"/>
    </xf>
    <xf numFmtId="0" fontId="28" fillId="2" borderId="27" xfId="0" applyFont="1" applyFill="1" applyBorder="1" applyAlignment="1">
      <alignment horizontal="left" vertical="top" wrapText="1"/>
    </xf>
    <xf numFmtId="0" fontId="28" fillId="0" borderId="48" xfId="0" applyFont="1" applyFill="1" applyBorder="1" applyAlignment="1">
      <alignment vertical="top" wrapText="1"/>
    </xf>
    <xf numFmtId="0" fontId="28" fillId="2" borderId="19" xfId="0" applyFont="1" applyFill="1" applyBorder="1" applyAlignment="1">
      <alignment horizontal="left" vertical="top" wrapText="1"/>
    </xf>
    <xf numFmtId="0" fontId="28" fillId="0" borderId="48" xfId="0" applyFont="1" applyBorder="1" applyAlignment="1">
      <alignment vertical="top" wrapText="1"/>
    </xf>
    <xf numFmtId="0" fontId="28" fillId="0" borderId="12" xfId="0" applyFont="1" applyBorder="1" applyAlignment="1">
      <alignment vertical="top" wrapText="1"/>
    </xf>
    <xf numFmtId="0" fontId="28" fillId="0" borderId="49" xfId="0" applyFont="1" applyBorder="1" applyAlignment="1">
      <alignment vertical="top" wrapText="1"/>
    </xf>
    <xf numFmtId="0" fontId="0" fillId="0" borderId="0" xfId="0" applyFill="1" applyBorder="1" applyAlignment="1">
      <alignment vertical="top" wrapText="1"/>
    </xf>
    <xf numFmtId="0" fontId="0" fillId="0" borderId="0" xfId="0" applyFill="1" applyBorder="1" applyAlignment="1">
      <alignment vertical="top"/>
    </xf>
    <xf numFmtId="0" fontId="2" fillId="0" borderId="0" xfId="0" applyFont="1" applyFill="1" applyBorder="1" applyAlignment="1">
      <alignment vertical="top" wrapText="1"/>
    </xf>
    <xf numFmtId="0" fontId="0" fillId="0" borderId="0" xfId="0" applyFont="1" applyFill="1" applyBorder="1" applyAlignment="1">
      <alignment vertical="top" wrapText="1"/>
    </xf>
    <xf numFmtId="0" fontId="13" fillId="0" borderId="0" xfId="0" applyFont="1" applyFill="1" applyBorder="1" applyAlignment="1"/>
    <xf numFmtId="0" fontId="6" fillId="0" borderId="3" xfId="0" applyFont="1" applyFill="1" applyBorder="1" applyAlignment="1">
      <alignment horizontal="left" vertical="top" wrapText="1"/>
    </xf>
    <xf numFmtId="0" fontId="0" fillId="0" borderId="3" xfId="0" applyFill="1" applyBorder="1" applyAlignment="1">
      <alignment horizontal="left" vertical="top" wrapText="1"/>
    </xf>
    <xf numFmtId="165" fontId="19" fillId="14" borderId="40" xfId="0" applyNumberFormat="1" applyFont="1" applyFill="1" applyBorder="1" applyAlignment="1">
      <alignment horizontal="center" vertical="center" wrapText="1"/>
    </xf>
    <xf numFmtId="165" fontId="20" fillId="4" borderId="42" xfId="0" applyNumberFormat="1" applyFont="1" applyFill="1" applyBorder="1" applyAlignment="1">
      <alignment horizontal="center" vertical="center" wrapText="1"/>
    </xf>
    <xf numFmtId="165" fontId="20" fillId="0" borderId="0" xfId="0" applyNumberFormat="1" applyFont="1" applyBorder="1" applyAlignment="1">
      <alignment horizontal="center" vertical="center" wrapText="1"/>
    </xf>
    <xf numFmtId="165" fontId="20" fillId="13" borderId="42" xfId="0" applyNumberFormat="1" applyFont="1" applyFill="1" applyBorder="1" applyAlignment="1">
      <alignment horizontal="center" vertical="center" wrapText="1"/>
    </xf>
    <xf numFmtId="165" fontId="20" fillId="4" borderId="32" xfId="0" applyNumberFormat="1" applyFont="1" applyFill="1" applyBorder="1" applyAlignment="1">
      <alignment horizontal="center" vertical="center" wrapText="1"/>
    </xf>
    <xf numFmtId="165" fontId="20" fillId="2" borderId="0" xfId="0" applyNumberFormat="1" applyFont="1" applyFill="1" applyBorder="1" applyAlignment="1">
      <alignment horizontal="center" vertical="center" wrapText="1"/>
    </xf>
    <xf numFmtId="165" fontId="19" fillId="14" borderId="51" xfId="0" applyNumberFormat="1" applyFont="1" applyFill="1" applyBorder="1" applyAlignment="1">
      <alignment horizontal="center" vertical="center" wrapText="1"/>
    </xf>
    <xf numFmtId="165" fontId="20" fillId="13" borderId="51" xfId="0" applyNumberFormat="1" applyFont="1" applyFill="1" applyBorder="1" applyAlignment="1">
      <alignment horizontal="center" vertical="center" wrapText="1"/>
    </xf>
    <xf numFmtId="165" fontId="19" fillId="14" borderId="42" xfId="0" applyNumberFormat="1" applyFont="1" applyFill="1" applyBorder="1" applyAlignment="1">
      <alignment horizontal="center" vertical="center" wrapText="1"/>
    </xf>
    <xf numFmtId="165" fontId="19" fillId="14" borderId="43" xfId="0" applyNumberFormat="1" applyFont="1" applyFill="1" applyBorder="1" applyAlignment="1">
      <alignment horizontal="center" vertical="center" wrapText="1"/>
    </xf>
    <xf numFmtId="165" fontId="21" fillId="0" borderId="0" xfId="0" applyNumberFormat="1" applyFont="1" applyBorder="1" applyAlignment="1">
      <alignment horizontal="center" vertical="center" wrapText="1"/>
    </xf>
    <xf numFmtId="165" fontId="20" fillId="4" borderId="52" xfId="0" applyNumberFormat="1" applyFont="1" applyFill="1" applyBorder="1" applyAlignment="1">
      <alignment horizontal="center" vertical="center" wrapText="1"/>
    </xf>
    <xf numFmtId="165" fontId="21" fillId="0" borderId="8" xfId="0" applyNumberFormat="1" applyFont="1" applyBorder="1" applyAlignment="1">
      <alignment horizontal="center" vertical="center" wrapText="1"/>
    </xf>
    <xf numFmtId="2" fontId="13" fillId="17" borderId="27" xfId="0" applyNumberFormat="1" applyFont="1" applyFill="1" applyBorder="1" applyAlignment="1">
      <alignment horizontal="center" vertical="center" wrapText="1"/>
    </xf>
    <xf numFmtId="2" fontId="13" fillId="17" borderId="19" xfId="0" applyNumberFormat="1" applyFont="1" applyFill="1" applyBorder="1" applyAlignment="1">
      <alignment horizontal="center" vertical="center" wrapText="1"/>
    </xf>
    <xf numFmtId="2" fontId="0" fillId="9" borderId="3" xfId="0" applyNumberFormat="1" applyFont="1" applyFill="1" applyBorder="1" applyAlignment="1">
      <alignment horizontal="center" vertical="center"/>
    </xf>
    <xf numFmtId="49" fontId="0" fillId="0" borderId="0" xfId="0" applyNumberFormat="1" applyBorder="1" applyAlignment="1"/>
    <xf numFmtId="49" fontId="0" fillId="0" borderId="0" xfId="0" applyNumberFormat="1" applyFill="1" applyBorder="1" applyAlignment="1"/>
    <xf numFmtId="49" fontId="0" fillId="0" borderId="9" xfId="0" applyNumberFormat="1" applyFill="1" applyBorder="1" applyAlignment="1"/>
    <xf numFmtId="0" fontId="17" fillId="19" borderId="3" xfId="0" applyNumberFormat="1" applyFont="1" applyFill="1" applyBorder="1" applyAlignment="1">
      <alignment horizontal="center" vertical="center"/>
    </xf>
    <xf numFmtId="0" fontId="2" fillId="11" borderId="55" xfId="0" applyFont="1" applyFill="1" applyBorder="1" applyAlignment="1">
      <alignment vertical="center" wrapText="1"/>
    </xf>
    <xf numFmtId="0" fontId="2" fillId="11" borderId="49" xfId="0" applyFont="1" applyFill="1" applyBorder="1" applyAlignment="1">
      <alignment vertical="center" wrapText="1"/>
    </xf>
    <xf numFmtId="0" fontId="5" fillId="2" borderId="51" xfId="0" applyFont="1" applyFill="1" applyBorder="1" applyAlignment="1">
      <alignment vertical="top" wrapText="1"/>
    </xf>
    <xf numFmtId="0" fontId="0" fillId="0" borderId="42" xfId="0" applyFill="1" applyBorder="1" applyAlignment="1">
      <alignment vertical="top" wrapText="1"/>
    </xf>
    <xf numFmtId="0" fontId="0" fillId="0" borderId="27" xfId="0" applyFill="1" applyBorder="1" applyAlignment="1">
      <alignment vertical="top" wrapText="1"/>
    </xf>
    <xf numFmtId="0" fontId="0" fillId="0" borderId="19" xfId="0" applyFill="1" applyBorder="1" applyAlignment="1">
      <alignment vertical="top" wrapText="1"/>
    </xf>
    <xf numFmtId="0" fontId="0" fillId="0" borderId="19" xfId="0" applyFill="1" applyBorder="1" applyAlignment="1">
      <alignment horizontal="left" vertical="top" wrapText="1"/>
    </xf>
    <xf numFmtId="0" fontId="0" fillId="0" borderId="27" xfId="0" applyFill="1" applyBorder="1" applyAlignment="1">
      <alignment horizontal="left" vertical="top" wrapText="1"/>
    </xf>
    <xf numFmtId="0" fontId="0" fillId="0" borderId="19" xfId="0" applyFont="1" applyFill="1" applyBorder="1" applyAlignment="1">
      <alignment vertical="top" wrapText="1"/>
    </xf>
    <xf numFmtId="0" fontId="0" fillId="0" borderId="20" xfId="0" applyFill="1" applyBorder="1" applyAlignment="1">
      <alignment vertical="top" wrapText="1"/>
    </xf>
    <xf numFmtId="0" fontId="0" fillId="0" borderId="20" xfId="0" applyFill="1" applyBorder="1" applyAlignment="1">
      <alignment horizontal="left" vertical="top" wrapText="1"/>
    </xf>
    <xf numFmtId="0" fontId="12" fillId="9" borderId="63" xfId="0" applyFont="1" applyFill="1" applyBorder="1" applyAlignment="1">
      <alignment horizontal="center" vertical="center" wrapText="1"/>
    </xf>
    <xf numFmtId="0" fontId="12" fillId="9" borderId="1" xfId="0" applyNumberFormat="1" applyFont="1" applyFill="1" applyBorder="1" applyAlignment="1">
      <alignment horizontal="center" vertical="center" wrapText="1"/>
    </xf>
    <xf numFmtId="0" fontId="12" fillId="9" borderId="36" xfId="0" applyFont="1" applyFill="1" applyBorder="1" applyAlignment="1">
      <alignment horizontal="center" vertical="center" wrapText="1"/>
    </xf>
    <xf numFmtId="0" fontId="12" fillId="9" borderId="36" xfId="0" applyNumberFormat="1" applyFont="1" applyFill="1" applyBorder="1" applyAlignment="1">
      <alignment horizontal="center" vertical="center" wrapText="1"/>
    </xf>
    <xf numFmtId="0" fontId="7" fillId="9" borderId="42" xfId="0" applyFont="1" applyFill="1" applyBorder="1" applyAlignment="1">
      <alignment horizontal="left" vertical="center"/>
    </xf>
    <xf numFmtId="2" fontId="0" fillId="18" borderId="51" xfId="0" applyNumberFormat="1" applyFill="1" applyBorder="1" applyAlignment="1">
      <alignment horizontal="center" vertical="center" wrapText="1"/>
    </xf>
    <xf numFmtId="2" fontId="0" fillId="9" borderId="19" xfId="0" applyNumberFormat="1" applyFont="1" applyFill="1" applyBorder="1" applyAlignment="1">
      <alignment horizontal="center" vertical="center"/>
    </xf>
    <xf numFmtId="49" fontId="0" fillId="0" borderId="5" xfId="0" applyNumberFormat="1" applyBorder="1" applyAlignment="1"/>
    <xf numFmtId="0" fontId="0" fillId="18" borderId="35" xfId="0" applyNumberFormat="1" applyFill="1" applyBorder="1" applyAlignment="1">
      <alignment horizontal="center" vertical="center"/>
    </xf>
    <xf numFmtId="0" fontId="17" fillId="18" borderId="13" xfId="0" applyFont="1" applyFill="1" applyBorder="1" applyAlignment="1">
      <alignment horizontal="center" vertical="center"/>
    </xf>
    <xf numFmtId="0" fontId="17" fillId="18" borderId="64" xfId="0" applyFont="1" applyFill="1" applyBorder="1" applyAlignment="1">
      <alignment horizontal="center" vertical="center"/>
    </xf>
    <xf numFmtId="0" fontId="17" fillId="18" borderId="14" xfId="0" applyFont="1" applyFill="1" applyBorder="1" applyAlignment="1">
      <alignment horizontal="center" vertical="center"/>
    </xf>
    <xf numFmtId="0" fontId="17" fillId="18" borderId="65" xfId="0" applyFont="1" applyFill="1" applyBorder="1" applyAlignment="1">
      <alignment horizontal="center" vertical="center"/>
    </xf>
    <xf numFmtId="0" fontId="17" fillId="18" borderId="66" xfId="0" applyFont="1" applyFill="1" applyBorder="1" applyAlignment="1">
      <alignment horizontal="center" vertical="center"/>
    </xf>
    <xf numFmtId="0" fontId="17" fillId="19" borderId="42" xfId="0" applyFont="1" applyFill="1" applyBorder="1" applyAlignment="1">
      <alignment horizontal="center" vertical="center"/>
    </xf>
    <xf numFmtId="0" fontId="17" fillId="18" borderId="42" xfId="0" applyFont="1" applyFill="1" applyBorder="1" applyAlignment="1">
      <alignment horizontal="center" vertical="center"/>
    </xf>
    <xf numFmtId="0" fontId="17" fillId="18" borderId="3" xfId="0" applyFont="1" applyFill="1" applyBorder="1" applyAlignment="1">
      <alignment horizontal="center" vertical="center"/>
    </xf>
    <xf numFmtId="2" fontId="13" fillId="21" borderId="27" xfId="0" applyNumberFormat="1" applyFont="1" applyFill="1" applyBorder="1" applyAlignment="1">
      <alignment horizontal="center" vertical="center" wrapText="1"/>
    </xf>
    <xf numFmtId="0" fontId="29" fillId="22" borderId="27" xfId="0" applyFont="1" applyFill="1" applyBorder="1" applyAlignment="1">
      <alignment horizontal="center" vertical="center" wrapText="1"/>
    </xf>
    <xf numFmtId="2" fontId="13" fillId="21" borderId="26" xfId="0" applyNumberFormat="1" applyFont="1" applyFill="1" applyBorder="1" applyAlignment="1">
      <alignment horizontal="center" vertical="center" wrapText="1"/>
    </xf>
    <xf numFmtId="2" fontId="13" fillId="21" borderId="19" xfId="0" applyNumberFormat="1" applyFont="1" applyFill="1" applyBorder="1" applyAlignment="1">
      <alignment horizontal="center" vertical="center" wrapText="1"/>
    </xf>
    <xf numFmtId="0" fontId="29" fillId="22" borderId="19" xfId="0" applyFont="1" applyFill="1" applyBorder="1" applyAlignment="1">
      <alignment horizontal="center" vertical="center" wrapText="1"/>
    </xf>
    <xf numFmtId="2" fontId="13" fillId="21" borderId="17" xfId="0" applyNumberFormat="1" applyFont="1" applyFill="1" applyBorder="1" applyAlignment="1">
      <alignment horizontal="center" vertical="center" wrapText="1"/>
    </xf>
    <xf numFmtId="2" fontId="13" fillId="21" borderId="3" xfId="0" applyNumberFormat="1" applyFont="1" applyFill="1" applyBorder="1" applyAlignment="1">
      <alignment horizontal="center" vertical="center" wrapText="1"/>
    </xf>
    <xf numFmtId="2" fontId="13" fillId="17" borderId="3" xfId="0" applyNumberFormat="1" applyFont="1" applyFill="1" applyBorder="1" applyAlignment="1">
      <alignment horizontal="center" vertical="center" wrapText="1"/>
    </xf>
    <xf numFmtId="0" fontId="29" fillId="22" borderId="3" xfId="0" applyFont="1" applyFill="1" applyBorder="1" applyAlignment="1">
      <alignment horizontal="center" vertical="center" wrapText="1"/>
    </xf>
    <xf numFmtId="2" fontId="13" fillId="21" borderId="29" xfId="0" applyNumberFormat="1" applyFont="1" applyFill="1" applyBorder="1" applyAlignment="1">
      <alignment horizontal="center" vertical="center" wrapText="1"/>
    </xf>
    <xf numFmtId="0" fontId="0" fillId="0" borderId="61" xfId="0" applyFill="1" applyBorder="1" applyAlignment="1">
      <alignment horizontal="left" vertical="center"/>
    </xf>
    <xf numFmtId="0" fontId="0" fillId="0" borderId="0" xfId="0" applyBorder="1" applyAlignment="1">
      <alignment vertical="center"/>
    </xf>
    <xf numFmtId="0" fontId="18" fillId="10" borderId="38" xfId="0" applyFont="1" applyFill="1" applyBorder="1" applyAlignment="1">
      <alignment vertical="center" wrapText="1"/>
    </xf>
    <xf numFmtId="0" fontId="18" fillId="2" borderId="38" xfId="0" applyFont="1" applyFill="1" applyBorder="1" applyAlignment="1">
      <alignment vertical="center" wrapText="1"/>
    </xf>
    <xf numFmtId="0" fontId="2" fillId="2" borderId="23"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0" fillId="0" borderId="28" xfId="0" applyFill="1" applyBorder="1" applyAlignment="1">
      <alignment vertical="top" wrapText="1"/>
    </xf>
    <xf numFmtId="0" fontId="0" fillId="0" borderId="29" xfId="0" applyFill="1" applyBorder="1" applyAlignment="1">
      <alignment vertical="top" wrapText="1"/>
    </xf>
    <xf numFmtId="0" fontId="0" fillId="0" borderId="30" xfId="0" applyFill="1" applyBorder="1" applyAlignment="1">
      <alignment vertical="top" wrapText="1"/>
    </xf>
    <xf numFmtId="0" fontId="0" fillId="0" borderId="17" xfId="0" applyFill="1" applyBorder="1" applyAlignment="1">
      <alignment vertical="top" wrapText="1"/>
    </xf>
    <xf numFmtId="0" fontId="0" fillId="0" borderId="18" xfId="0" applyFill="1" applyBorder="1" applyAlignment="1">
      <alignment vertical="top" wrapText="1"/>
    </xf>
    <xf numFmtId="0" fontId="0" fillId="0" borderId="26" xfId="0" applyFill="1" applyBorder="1" applyAlignment="1">
      <alignment vertical="top" wrapText="1"/>
    </xf>
    <xf numFmtId="0" fontId="0" fillId="0" borderId="18" xfId="0" applyFill="1" applyBorder="1" applyAlignment="1">
      <alignment horizontal="left" vertical="top" wrapText="1"/>
    </xf>
    <xf numFmtId="0" fontId="0" fillId="0" borderId="16" xfId="0" applyFill="1" applyBorder="1" applyAlignment="1">
      <alignment vertical="top" wrapText="1"/>
    </xf>
    <xf numFmtId="0" fontId="0" fillId="0" borderId="41" xfId="0" applyFill="1" applyBorder="1" applyAlignment="1">
      <alignment vertical="top" wrapText="1"/>
    </xf>
    <xf numFmtId="0" fontId="0" fillId="0" borderId="57" xfId="0" applyFill="1" applyBorder="1" applyAlignment="1">
      <alignment vertical="top" wrapText="1"/>
    </xf>
    <xf numFmtId="0" fontId="0" fillId="0" borderId="35" xfId="0" applyFill="1" applyBorder="1" applyAlignment="1">
      <alignment vertical="top" wrapText="1"/>
    </xf>
    <xf numFmtId="0" fontId="5" fillId="0" borderId="36" xfId="0" applyFont="1" applyFill="1" applyBorder="1" applyAlignment="1">
      <alignment vertical="top" wrapText="1"/>
    </xf>
    <xf numFmtId="0" fontId="0" fillId="0" borderId="36" xfId="0" applyFill="1" applyBorder="1" applyAlignment="1">
      <alignment vertical="top" wrapText="1"/>
    </xf>
    <xf numFmtId="0" fontId="0" fillId="0" borderId="37" xfId="0" applyFill="1" applyBorder="1" applyAlignment="1">
      <alignment vertical="top" wrapText="1"/>
    </xf>
    <xf numFmtId="0" fontId="2" fillId="2" borderId="32"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2" xfId="0" applyFont="1" applyFill="1" applyBorder="1" applyAlignment="1">
      <alignment horizontal="center" vertical="center" wrapText="1"/>
    </xf>
    <xf numFmtId="1" fontId="13" fillId="0" borderId="0" xfId="0" applyNumberFormat="1" applyFont="1" applyFill="1" applyAlignment="1"/>
    <xf numFmtId="1" fontId="2" fillId="2" borderId="32" xfId="0" applyNumberFormat="1" applyFont="1" applyFill="1" applyBorder="1" applyAlignment="1">
      <alignment horizontal="center" vertical="center" wrapText="1"/>
    </xf>
    <xf numFmtId="1" fontId="0" fillId="2" borderId="0" xfId="0" applyNumberFormat="1" applyFill="1" applyBorder="1"/>
    <xf numFmtId="2" fontId="0" fillId="21" borderId="43" xfId="0" applyNumberFormat="1" applyFill="1" applyBorder="1" applyAlignment="1">
      <alignment horizontal="center" vertical="center"/>
    </xf>
    <xf numFmtId="1" fontId="0" fillId="21" borderId="3" xfId="0" applyNumberFormat="1" applyFill="1" applyBorder="1" applyAlignment="1">
      <alignment horizontal="center" vertical="center"/>
    </xf>
    <xf numFmtId="1" fontId="0" fillId="21" borderId="27" xfId="0" applyNumberFormat="1" applyFill="1" applyBorder="1" applyAlignment="1">
      <alignment horizontal="center" vertical="center"/>
    </xf>
    <xf numFmtId="1" fontId="0" fillId="21" borderId="19" xfId="0" applyNumberFormat="1" applyFill="1" applyBorder="1" applyAlignment="1">
      <alignment horizontal="center" vertical="center"/>
    </xf>
    <xf numFmtId="1" fontId="0" fillId="21" borderId="36" xfId="0" applyNumberFormat="1" applyFill="1" applyBorder="1" applyAlignment="1">
      <alignment horizontal="center" vertical="center"/>
    </xf>
    <xf numFmtId="2" fontId="0" fillId="21" borderId="42" xfId="0" applyNumberFormat="1" applyFill="1" applyBorder="1" applyAlignment="1">
      <alignment horizontal="center" vertical="center"/>
    </xf>
    <xf numFmtId="0" fontId="13" fillId="0" borderId="0" xfId="0" applyFont="1" applyFill="1" applyAlignment="1"/>
    <xf numFmtId="0" fontId="13" fillId="0" borderId="0" xfId="0" applyFont="1" applyFill="1" applyBorder="1"/>
    <xf numFmtId="2" fontId="0" fillId="21" borderId="38" xfId="0" applyNumberFormat="1" applyFill="1" applyBorder="1" applyAlignment="1">
      <alignment horizontal="center" vertical="center"/>
    </xf>
    <xf numFmtId="2" fontId="0" fillId="21" borderId="39" xfId="0" applyNumberFormat="1" applyFill="1" applyBorder="1" applyAlignment="1">
      <alignment horizontal="center" vertical="center"/>
    </xf>
    <xf numFmtId="0" fontId="12" fillId="9" borderId="36" xfId="0" applyFont="1" applyFill="1" applyBorder="1" applyAlignment="1">
      <alignment horizontal="left" vertical="center"/>
    </xf>
    <xf numFmtId="0" fontId="2" fillId="9" borderId="36" xfId="0" applyFont="1" applyFill="1" applyBorder="1" applyAlignment="1">
      <alignment horizontal="left" vertical="center"/>
    </xf>
    <xf numFmtId="2" fontId="0" fillId="18" borderId="50" xfId="0" applyNumberFormat="1" applyFill="1" applyBorder="1" applyAlignment="1">
      <alignment horizontal="center" vertical="center" wrapText="1"/>
    </xf>
    <xf numFmtId="0" fontId="0" fillId="18" borderId="36" xfId="0" applyNumberFormat="1" applyFill="1" applyBorder="1" applyAlignment="1">
      <alignment horizontal="center" vertical="center"/>
    </xf>
    <xf numFmtId="2" fontId="0" fillId="9" borderId="36" xfId="0" applyNumberFormat="1" applyFont="1" applyFill="1" applyBorder="1" applyAlignment="1">
      <alignment horizontal="center" vertical="center"/>
    </xf>
    <xf numFmtId="0" fontId="17" fillId="18" borderId="67" xfId="0" applyFont="1" applyFill="1" applyBorder="1" applyAlignment="1">
      <alignment horizontal="center" vertical="center"/>
    </xf>
    <xf numFmtId="0" fontId="17" fillId="18" borderId="1" xfId="0" applyFont="1" applyFill="1" applyBorder="1" applyAlignment="1">
      <alignment horizontal="center" vertical="center"/>
    </xf>
    <xf numFmtId="0" fontId="17" fillId="19" borderId="36" xfId="0" applyFont="1" applyFill="1" applyBorder="1" applyAlignment="1">
      <alignment horizontal="center" vertical="center"/>
    </xf>
    <xf numFmtId="0" fontId="17" fillId="18" borderId="36" xfId="0" applyFont="1" applyFill="1" applyBorder="1" applyAlignment="1">
      <alignment horizontal="center" vertical="center"/>
    </xf>
    <xf numFmtId="0" fontId="0" fillId="0" borderId="60" xfId="0" applyFill="1" applyBorder="1" applyAlignment="1">
      <alignment horizontal="left" vertical="center"/>
    </xf>
    <xf numFmtId="0" fontId="12" fillId="9" borderId="16" xfId="0" applyFont="1" applyFill="1" applyBorder="1" applyAlignment="1">
      <alignment horizontal="left" vertical="center"/>
    </xf>
    <xf numFmtId="0" fontId="12" fillId="9" borderId="20" xfId="0" applyFont="1" applyFill="1" applyBorder="1" applyAlignment="1">
      <alignment horizontal="left" vertical="center"/>
    </xf>
    <xf numFmtId="0" fontId="2" fillId="9" borderId="20" xfId="0" applyFont="1" applyFill="1" applyBorder="1" applyAlignment="1">
      <alignment horizontal="left" vertical="center"/>
    </xf>
    <xf numFmtId="0" fontId="2" fillId="18" borderId="53" xfId="0" applyFont="1" applyFill="1" applyBorder="1" applyAlignment="1">
      <alignment horizontal="center" vertical="center" wrapText="1"/>
    </xf>
    <xf numFmtId="0" fontId="2" fillId="18" borderId="23" xfId="0" applyFont="1" applyFill="1" applyBorder="1" applyAlignment="1">
      <alignment horizontal="center" vertical="center" wrapText="1"/>
    </xf>
    <xf numFmtId="0" fontId="2" fillId="18" borderId="25" xfId="0" applyFont="1" applyFill="1" applyBorder="1" applyAlignment="1">
      <alignment horizontal="center" vertical="center" wrapText="1"/>
    </xf>
    <xf numFmtId="0" fontId="0" fillId="18" borderId="20" xfId="0" applyNumberFormat="1" applyFill="1" applyBorder="1" applyAlignment="1">
      <alignment horizontal="center" vertical="center"/>
    </xf>
    <xf numFmtId="2" fontId="0" fillId="18" borderId="20" xfId="0" applyNumberFormat="1" applyFill="1" applyBorder="1" applyAlignment="1">
      <alignment horizontal="center" vertical="center"/>
    </xf>
    <xf numFmtId="0" fontId="17" fillId="19" borderId="16" xfId="0" applyFont="1" applyFill="1" applyBorder="1" applyAlignment="1">
      <alignment horizontal="center" vertical="center"/>
    </xf>
    <xf numFmtId="0" fontId="17" fillId="20" borderId="41" xfId="0" applyFont="1" applyFill="1" applyBorder="1" applyAlignment="1">
      <alignment horizontal="center" vertical="center"/>
    </xf>
    <xf numFmtId="0" fontId="17" fillId="18" borderId="25" xfId="0" applyFont="1" applyFill="1" applyBorder="1" applyAlignment="1">
      <alignment horizontal="center" vertical="center"/>
    </xf>
    <xf numFmtId="0" fontId="17" fillId="18" borderId="21" xfId="0" applyFont="1" applyFill="1" applyBorder="1" applyAlignment="1">
      <alignment horizontal="center" vertical="center"/>
    </xf>
    <xf numFmtId="0" fontId="17" fillId="19" borderId="20" xfId="0" applyFont="1" applyFill="1" applyBorder="1" applyAlignment="1">
      <alignment horizontal="center" vertical="center"/>
    </xf>
    <xf numFmtId="0" fontId="17" fillId="18" borderId="20" xfId="0" applyFont="1" applyFill="1" applyBorder="1" applyAlignment="1">
      <alignment horizontal="center" vertical="center"/>
    </xf>
    <xf numFmtId="0" fontId="13" fillId="8" borderId="25" xfId="0" applyFont="1" applyFill="1" applyBorder="1"/>
    <xf numFmtId="165" fontId="0" fillId="0" borderId="0" xfId="0" applyNumberFormat="1" applyBorder="1" applyAlignment="1">
      <alignment horizontal="center" vertical="center" wrapText="1"/>
    </xf>
    <xf numFmtId="0" fontId="12" fillId="9" borderId="13" xfId="0" applyNumberFormat="1" applyFont="1" applyFill="1" applyBorder="1" applyAlignment="1">
      <alignment horizontal="center" vertical="center" wrapText="1"/>
    </xf>
    <xf numFmtId="0" fontId="17" fillId="15" borderId="49" xfId="0" applyFont="1" applyFill="1" applyBorder="1" applyAlignment="1">
      <alignment horizontal="center" vertical="center"/>
    </xf>
    <xf numFmtId="0" fontId="5" fillId="2" borderId="3"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27" xfId="0" applyFont="1" applyFill="1" applyBorder="1" applyAlignment="1">
      <alignment horizontal="left" vertical="top" wrapText="1"/>
    </xf>
    <xf numFmtId="0" fontId="5" fillId="2" borderId="20" xfId="0" applyFont="1" applyFill="1" applyBorder="1" applyAlignment="1">
      <alignment horizontal="left" vertical="top" wrapText="1"/>
    </xf>
    <xf numFmtId="0" fontId="13" fillId="0" borderId="0" xfId="0" applyFont="1" applyFill="1" applyAlignment="1"/>
    <xf numFmtId="2" fontId="0" fillId="21" borderId="26" xfId="0" applyNumberFormat="1" applyFill="1" applyBorder="1" applyAlignment="1">
      <alignment horizontal="center" vertical="center"/>
    </xf>
    <xf numFmtId="2" fontId="0" fillId="21" borderId="27" xfId="0" applyNumberFormat="1" applyFill="1" applyBorder="1" applyAlignment="1">
      <alignment horizontal="center" vertical="center"/>
    </xf>
    <xf numFmtId="2" fontId="0" fillId="21" borderId="29" xfId="0" applyNumberFormat="1" applyFill="1" applyBorder="1" applyAlignment="1">
      <alignment horizontal="center" vertical="center"/>
    </xf>
    <xf numFmtId="2" fontId="0" fillId="21" borderId="3" xfId="0" applyNumberFormat="1" applyFill="1" applyBorder="1" applyAlignment="1">
      <alignment horizontal="center" vertical="center"/>
    </xf>
    <xf numFmtId="2" fontId="0" fillId="21" borderId="17" xfId="0" applyNumberFormat="1" applyFill="1" applyBorder="1" applyAlignment="1">
      <alignment horizontal="center" vertical="center"/>
    </xf>
    <xf numFmtId="2" fontId="0" fillId="21" borderId="19" xfId="0" applyNumberFormat="1" applyFill="1" applyBorder="1" applyAlignment="1">
      <alignment horizontal="center" vertical="center"/>
    </xf>
    <xf numFmtId="0" fontId="5" fillId="2" borderId="42" xfId="0" applyFont="1" applyFill="1" applyBorder="1" applyAlignment="1">
      <alignment horizontal="left" vertical="top" wrapText="1"/>
    </xf>
    <xf numFmtId="2" fontId="0" fillId="21" borderId="35" xfId="0" applyNumberFormat="1" applyFill="1" applyBorder="1" applyAlignment="1">
      <alignment horizontal="center" vertical="center"/>
    </xf>
    <xf numFmtId="2" fontId="0" fillId="21" borderId="36" xfId="0" applyNumberFormat="1" applyFill="1" applyBorder="1" applyAlignment="1">
      <alignment horizontal="center" vertical="center"/>
    </xf>
    <xf numFmtId="0" fontId="2" fillId="2" borderId="41" xfId="0" applyFont="1" applyFill="1" applyBorder="1" applyAlignment="1">
      <alignment horizontal="center" vertical="center" wrapText="1"/>
    </xf>
    <xf numFmtId="0" fontId="5" fillId="2" borderId="42"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5" fillId="11" borderId="38"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0" fillId="0" borderId="54" xfId="0" applyBorder="1" applyAlignment="1">
      <alignment horizontal="left" vertical="center" wrapText="1"/>
    </xf>
    <xf numFmtId="0" fontId="5" fillId="0" borderId="50" xfId="0" applyNumberFormat="1" applyFont="1" applyBorder="1" applyAlignment="1">
      <alignment horizontal="left" vertical="center" wrapText="1"/>
    </xf>
    <xf numFmtId="0" fontId="5" fillId="0" borderId="50" xfId="0" applyFont="1" applyBorder="1" applyAlignment="1">
      <alignment horizontal="left" vertical="center" wrapText="1"/>
    </xf>
    <xf numFmtId="0" fontId="5" fillId="0" borderId="55" xfId="0" applyFont="1" applyBorder="1" applyAlignment="1">
      <alignment horizontal="left" vertical="center" wrapText="1"/>
    </xf>
    <xf numFmtId="0" fontId="2" fillId="2" borderId="16" xfId="0" applyFont="1" applyFill="1" applyBorder="1" applyAlignment="1">
      <alignment horizontal="center" vertical="center" wrapText="1"/>
    </xf>
    <xf numFmtId="0" fontId="2" fillId="2" borderId="61" xfId="0" applyFont="1" applyFill="1" applyBorder="1" applyAlignment="1">
      <alignment horizontal="center" vertical="center" wrapText="1"/>
    </xf>
    <xf numFmtId="0" fontId="0" fillId="3" borderId="39" xfId="0" applyFill="1" applyBorder="1" applyAlignment="1">
      <alignment horizontal="center" vertical="center" wrapText="1"/>
    </xf>
    <xf numFmtId="0" fontId="18" fillId="11" borderId="4" xfId="0" applyFont="1" applyFill="1" applyBorder="1" applyAlignment="1">
      <alignment horizontal="center" vertical="center" wrapText="1"/>
    </xf>
    <xf numFmtId="0" fontId="5" fillId="0" borderId="51" xfId="0" applyNumberFormat="1" applyFont="1" applyBorder="1" applyAlignment="1">
      <alignment horizontal="left" vertical="center" wrapText="1"/>
    </xf>
    <xf numFmtId="0" fontId="2" fillId="2" borderId="20" xfId="0" applyFont="1" applyFill="1" applyBorder="1" applyAlignment="1">
      <alignment horizontal="center" vertical="center" wrapText="1"/>
    </xf>
    <xf numFmtId="1" fontId="2" fillId="2" borderId="20" xfId="0" applyNumberFormat="1" applyFont="1" applyFill="1" applyBorder="1" applyAlignment="1">
      <alignment horizontal="center" vertical="center" wrapText="1"/>
    </xf>
    <xf numFmtId="0" fontId="18" fillId="2" borderId="61" xfId="0" applyFont="1" applyFill="1" applyBorder="1" applyAlignment="1">
      <alignment vertical="center" wrapText="1"/>
    </xf>
    <xf numFmtId="0" fontId="12" fillId="0" borderId="4" xfId="0" applyFont="1" applyBorder="1" applyAlignment="1">
      <alignment vertical="center" wrapText="1"/>
    </xf>
    <xf numFmtId="0" fontId="12" fillId="0" borderId="5" xfId="0" applyFont="1" applyBorder="1" applyAlignment="1">
      <alignment vertical="center" wrapText="1"/>
    </xf>
    <xf numFmtId="0" fontId="13" fillId="0" borderId="0" xfId="0" applyFont="1" applyFill="1" applyAlignment="1"/>
    <xf numFmtId="0" fontId="0" fillId="0" borderId="0" xfId="0"/>
    <xf numFmtId="0" fontId="13" fillId="0" borderId="0" xfId="0" applyFont="1" applyFill="1" applyBorder="1"/>
    <xf numFmtId="0" fontId="13" fillId="0" borderId="0" xfId="0" applyFont="1" applyFill="1" applyAlignment="1"/>
    <xf numFmtId="0" fontId="12" fillId="0" borderId="0" xfId="0" quotePrefix="1" applyFont="1" applyFill="1" applyBorder="1"/>
    <xf numFmtId="0" fontId="12" fillId="9" borderId="61" xfId="0" applyFont="1" applyFill="1" applyBorder="1" applyAlignment="1">
      <alignment horizontal="left" vertical="center" wrapText="1"/>
    </xf>
    <xf numFmtId="0" fontId="18" fillId="2" borderId="4" xfId="0" applyFont="1" applyFill="1" applyBorder="1" applyAlignment="1">
      <alignment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12" fillId="0" borderId="10" xfId="0" applyFont="1" applyBorder="1" applyAlignment="1">
      <alignment vertical="center" wrapText="1"/>
    </xf>
    <xf numFmtId="0" fontId="12" fillId="0" borderId="9" xfId="0" applyFont="1" applyBorder="1" applyAlignment="1">
      <alignment vertical="center" wrapText="1"/>
    </xf>
    <xf numFmtId="0" fontId="18" fillId="2" borderId="59" xfId="0" applyFont="1" applyFill="1" applyBorder="1" applyAlignment="1">
      <alignment vertical="center" wrapText="1"/>
    </xf>
    <xf numFmtId="1" fontId="2" fillId="2" borderId="39" xfId="0" applyNumberFormat="1" applyFont="1" applyFill="1" applyBorder="1" applyAlignment="1">
      <alignment horizontal="center" vertical="center" wrapText="1"/>
    </xf>
    <xf numFmtId="0" fontId="28" fillId="2" borderId="3" xfId="0" applyFont="1" applyFill="1" applyBorder="1" applyAlignment="1">
      <alignment horizontal="left" vertical="top" wrapText="1"/>
    </xf>
    <xf numFmtId="0" fontId="28" fillId="2" borderId="36" xfId="0" applyFont="1" applyFill="1" applyBorder="1" applyAlignment="1">
      <alignment horizontal="left" vertical="top" wrapText="1"/>
    </xf>
    <xf numFmtId="2" fontId="13" fillId="21" borderId="36" xfId="0" applyNumberFormat="1" applyFont="1" applyFill="1" applyBorder="1" applyAlignment="1">
      <alignment horizontal="center" vertical="center" wrapText="1"/>
    </xf>
    <xf numFmtId="2" fontId="13" fillId="17" borderId="36" xfId="0" applyNumberFormat="1" applyFont="1" applyFill="1" applyBorder="1" applyAlignment="1">
      <alignment horizontal="center" vertical="center" wrapText="1"/>
    </xf>
    <xf numFmtId="0" fontId="29" fillId="22" borderId="36" xfId="0" applyFont="1" applyFill="1" applyBorder="1" applyAlignment="1">
      <alignment horizontal="center" vertical="center" wrapText="1"/>
    </xf>
    <xf numFmtId="0" fontId="28" fillId="2" borderId="50" xfId="0" applyFont="1" applyFill="1" applyBorder="1" applyAlignment="1">
      <alignment vertical="top" wrapText="1"/>
    </xf>
    <xf numFmtId="0" fontId="13" fillId="0" borderId="50" xfId="0" applyFont="1" applyBorder="1" applyAlignment="1">
      <alignment horizontal="left" vertical="top" wrapText="1"/>
    </xf>
    <xf numFmtId="2" fontId="13" fillId="21" borderId="35" xfId="0" applyNumberFormat="1" applyFont="1" applyFill="1" applyBorder="1" applyAlignment="1">
      <alignment horizontal="center" vertical="center" wrapText="1"/>
    </xf>
    <xf numFmtId="0" fontId="29" fillId="0" borderId="28"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30"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12" fillId="0" borderId="6" xfId="0" applyFont="1" applyBorder="1" applyAlignment="1">
      <alignment vertical="center" wrapText="1"/>
    </xf>
    <xf numFmtId="0" fontId="12" fillId="0" borderId="11" xfId="0" applyFont="1" applyBorder="1" applyAlignment="1">
      <alignment vertical="center" wrapText="1"/>
    </xf>
    <xf numFmtId="2" fontId="13" fillId="9" borderId="27" xfId="0" applyNumberFormat="1" applyFont="1" applyFill="1" applyBorder="1" applyAlignment="1">
      <alignment horizontal="center" vertical="center" wrapText="1"/>
    </xf>
    <xf numFmtId="2" fontId="13" fillId="9" borderId="36" xfId="0" applyNumberFormat="1" applyFont="1" applyFill="1" applyBorder="1" applyAlignment="1">
      <alignment horizontal="center" vertical="center" wrapText="1"/>
    </xf>
    <xf numFmtId="2" fontId="13" fillId="9" borderId="3" xfId="0" applyNumberFormat="1" applyFont="1" applyFill="1" applyBorder="1" applyAlignment="1">
      <alignment horizontal="center" vertical="center" wrapText="1"/>
    </xf>
    <xf numFmtId="2" fontId="13" fillId="9" borderId="19" xfId="0" applyNumberFormat="1" applyFont="1" applyFill="1" applyBorder="1" applyAlignment="1">
      <alignment horizontal="center" vertical="center" wrapText="1"/>
    </xf>
    <xf numFmtId="0" fontId="10" fillId="16" borderId="0" xfId="0" applyFont="1" applyFill="1" applyAlignment="1">
      <alignment vertical="top"/>
    </xf>
    <xf numFmtId="0" fontId="0" fillId="16" borderId="0" xfId="0" applyFill="1" applyAlignment="1"/>
    <xf numFmtId="49" fontId="0" fillId="0" borderId="4" xfId="0" applyNumberFormat="1" applyFill="1" applyBorder="1" applyAlignment="1"/>
    <xf numFmtId="49" fontId="0" fillId="0" borderId="5" xfId="0" applyNumberFormat="1" applyFill="1" applyBorder="1" applyAlignment="1"/>
    <xf numFmtId="0" fontId="5" fillId="0" borderId="43" xfId="0" applyFont="1" applyFill="1" applyBorder="1" applyAlignment="1">
      <alignment horizontal="left" vertical="top" wrapText="1"/>
    </xf>
    <xf numFmtId="0" fontId="0" fillId="0" borderId="42" xfId="0" applyFill="1" applyBorder="1" applyAlignment="1">
      <alignment horizontal="left" vertical="top" wrapText="1"/>
    </xf>
    <xf numFmtId="0" fontId="0" fillId="0" borderId="35" xfId="0" applyFill="1" applyBorder="1" applyAlignment="1">
      <alignment horizontal="left" vertical="center" wrapText="1"/>
    </xf>
    <xf numFmtId="0" fontId="0" fillId="0" borderId="29" xfId="0" applyFont="1" applyFill="1" applyBorder="1" applyAlignment="1">
      <alignment vertical="top" wrapText="1"/>
    </xf>
    <xf numFmtId="0" fontId="17" fillId="19" borderId="30" xfId="0" applyFont="1" applyFill="1" applyBorder="1" applyAlignment="1">
      <alignment horizontal="center" vertical="center"/>
    </xf>
    <xf numFmtId="0" fontId="12" fillId="9" borderId="0" xfId="0" applyFont="1" applyFill="1" applyBorder="1" applyAlignment="1">
      <alignment horizontal="center" vertical="center" wrapText="1"/>
    </xf>
    <xf numFmtId="0" fontId="12" fillId="9" borderId="69" xfId="0" applyFont="1" applyFill="1" applyBorder="1" applyAlignment="1">
      <alignment horizontal="center" vertical="center" wrapText="1"/>
    </xf>
    <xf numFmtId="0" fontId="17" fillId="19" borderId="14" xfId="0" applyFont="1" applyFill="1" applyBorder="1" applyAlignment="1">
      <alignment horizontal="center" vertical="center"/>
    </xf>
    <xf numFmtId="0" fontId="17" fillId="19" borderId="15" xfId="0" applyFont="1" applyFill="1" applyBorder="1" applyAlignment="1">
      <alignment horizontal="center" vertical="center"/>
    </xf>
    <xf numFmtId="0" fontId="0" fillId="18" borderId="43" xfId="0" applyNumberFormat="1" applyFill="1" applyBorder="1" applyAlignment="1">
      <alignment horizontal="center" vertical="center"/>
    </xf>
    <xf numFmtId="2" fontId="0" fillId="9" borderId="42" xfId="0" applyNumberFormat="1" applyFont="1" applyFill="1" applyBorder="1" applyAlignment="1">
      <alignment horizontal="center" vertical="center"/>
    </xf>
    <xf numFmtId="0" fontId="0" fillId="18" borderId="42" xfId="0" applyNumberFormat="1" applyFill="1" applyBorder="1" applyAlignment="1">
      <alignment horizontal="center" vertical="center"/>
    </xf>
    <xf numFmtId="0" fontId="12" fillId="9" borderId="20" xfId="0" applyFont="1" applyFill="1" applyBorder="1" applyAlignment="1">
      <alignment horizontal="center" vertical="center" wrapText="1"/>
    </xf>
    <xf numFmtId="2" fontId="12" fillId="9" borderId="20" xfId="0" applyNumberFormat="1" applyFont="1" applyFill="1" applyBorder="1" applyAlignment="1">
      <alignment horizontal="center" vertical="center" wrapText="1"/>
    </xf>
    <xf numFmtId="0" fontId="12" fillId="9" borderId="21" xfId="0" applyFont="1" applyFill="1" applyBorder="1" applyAlignment="1">
      <alignment horizontal="center" vertical="center" wrapText="1"/>
    </xf>
    <xf numFmtId="2" fontId="0" fillId="9" borderId="40" xfId="0" applyNumberFormat="1" applyFont="1" applyFill="1" applyBorder="1" applyAlignment="1">
      <alignment horizontal="center" vertical="center"/>
    </xf>
    <xf numFmtId="2" fontId="0" fillId="9" borderId="14" xfId="0" applyNumberFormat="1" applyFont="1" applyFill="1" applyBorder="1" applyAlignment="1">
      <alignment horizontal="center" vertical="center"/>
    </xf>
    <xf numFmtId="2" fontId="0" fillId="9" borderId="15" xfId="0" applyNumberFormat="1" applyFont="1" applyFill="1" applyBorder="1" applyAlignment="1">
      <alignment horizontal="center" vertical="center"/>
    </xf>
    <xf numFmtId="2" fontId="0" fillId="9" borderId="33" xfId="0" applyNumberFormat="1" applyFont="1" applyFill="1" applyBorder="1" applyAlignment="1">
      <alignment horizontal="center" vertical="center"/>
    </xf>
    <xf numFmtId="2" fontId="0" fillId="9" borderId="1" xfId="0" applyNumberFormat="1" applyFont="1" applyFill="1" applyBorder="1" applyAlignment="1">
      <alignment horizontal="center" vertical="center"/>
    </xf>
    <xf numFmtId="0" fontId="0" fillId="18" borderId="21" xfId="0" applyNumberFormat="1" applyFill="1" applyBorder="1" applyAlignment="1">
      <alignment horizontal="center" vertical="center"/>
    </xf>
    <xf numFmtId="0" fontId="0" fillId="18" borderId="30" xfId="0" applyNumberFormat="1" applyFill="1" applyBorder="1" applyAlignment="1">
      <alignment horizontal="center" vertical="center"/>
    </xf>
    <xf numFmtId="0" fontId="0" fillId="18" borderId="18" xfId="0" applyNumberFormat="1" applyFill="1" applyBorder="1" applyAlignment="1">
      <alignment horizontal="center" vertical="center"/>
    </xf>
    <xf numFmtId="0" fontId="0" fillId="18" borderId="37" xfId="0" applyNumberFormat="1" applyFill="1" applyBorder="1" applyAlignment="1">
      <alignment horizontal="center" vertical="center"/>
    </xf>
    <xf numFmtId="0" fontId="0" fillId="18" borderId="57" xfId="0" applyNumberFormat="1" applyFill="1" applyBorder="1" applyAlignment="1">
      <alignment horizontal="center" vertical="center"/>
    </xf>
    <xf numFmtId="0" fontId="0" fillId="18" borderId="28" xfId="0" applyNumberFormat="1" applyFill="1" applyBorder="1" applyAlignment="1">
      <alignment horizontal="center" vertical="center"/>
    </xf>
    <xf numFmtId="0" fontId="12" fillId="9" borderId="38" xfId="0" applyNumberFormat="1" applyFont="1" applyFill="1" applyBorder="1" applyAlignment="1">
      <alignment horizontal="center" vertical="center" wrapText="1"/>
    </xf>
    <xf numFmtId="0" fontId="12" fillId="9" borderId="54" xfId="0" applyFont="1" applyFill="1" applyBorder="1" applyAlignment="1">
      <alignment horizontal="center" vertical="center" wrapText="1"/>
    </xf>
    <xf numFmtId="0" fontId="0" fillId="18" borderId="16" xfId="0" applyNumberFormat="1" applyFill="1" applyBorder="1" applyAlignment="1">
      <alignment horizontal="center" vertical="center"/>
    </xf>
    <xf numFmtId="0" fontId="0" fillId="18" borderId="41" xfId="0" applyNumberFormat="1" applyFill="1" applyBorder="1" applyAlignment="1">
      <alignment horizontal="center" vertical="center"/>
    </xf>
    <xf numFmtId="1" fontId="12" fillId="0" borderId="0" xfId="0" quotePrefix="1" applyNumberFormat="1" applyFont="1" applyFill="1" applyBorder="1"/>
    <xf numFmtId="1" fontId="0" fillId="0" borderId="0" xfId="0" applyNumberFormat="1" applyBorder="1" applyAlignment="1">
      <alignment horizontal="left" vertical="center" wrapText="1"/>
    </xf>
    <xf numFmtId="1" fontId="0" fillId="0" borderId="0" xfId="0" applyNumberFormat="1" applyFill="1" applyBorder="1"/>
    <xf numFmtId="0" fontId="1" fillId="0" borderId="0" xfId="0" applyFont="1" applyFill="1" applyBorder="1"/>
    <xf numFmtId="0" fontId="0" fillId="0" borderId="0" xfId="0" applyFill="1" applyAlignment="1"/>
    <xf numFmtId="1" fontId="0" fillId="21" borderId="42" xfId="0" applyNumberFormat="1" applyFill="1" applyBorder="1" applyAlignment="1">
      <alignment horizontal="center" vertical="center"/>
    </xf>
    <xf numFmtId="1" fontId="0" fillId="21" borderId="39" xfId="0" applyNumberFormat="1" applyFill="1" applyBorder="1" applyAlignment="1">
      <alignment horizontal="center" vertical="center"/>
    </xf>
    <xf numFmtId="0" fontId="17" fillId="0" borderId="51" xfId="0" applyFont="1" applyFill="1" applyBorder="1" applyAlignment="1">
      <alignment horizontal="center" vertical="center"/>
    </xf>
    <xf numFmtId="0" fontId="17" fillId="0" borderId="49"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50" xfId="0" applyFont="1" applyFill="1" applyBorder="1" applyAlignment="1">
      <alignment horizontal="center" vertical="center"/>
    </xf>
    <xf numFmtId="0" fontId="17" fillId="0" borderId="55" xfId="0" applyFont="1" applyFill="1" applyBorder="1" applyAlignment="1">
      <alignment horizontal="center" vertical="center"/>
    </xf>
    <xf numFmtId="0" fontId="17" fillId="0" borderId="48" xfId="0" applyFont="1" applyFill="1" applyBorder="1" applyAlignment="1">
      <alignment horizontal="center" vertical="center"/>
    </xf>
    <xf numFmtId="0" fontId="17" fillId="24" borderId="75" xfId="0" applyFont="1" applyFill="1" applyBorder="1" applyAlignment="1">
      <alignment horizontal="center" vertical="center"/>
    </xf>
    <xf numFmtId="2" fontId="0" fillId="12" borderId="16" xfId="0" applyNumberFormat="1" applyFont="1" applyFill="1" applyBorder="1" applyAlignment="1">
      <alignment horizontal="center" vertical="center"/>
    </xf>
    <xf numFmtId="2" fontId="0" fillId="12" borderId="31" xfId="0" applyNumberFormat="1" applyFont="1" applyFill="1" applyBorder="1" applyAlignment="1">
      <alignment horizontal="center" vertical="center"/>
    </xf>
    <xf numFmtId="0" fontId="0" fillId="4" borderId="52" xfId="0" applyFill="1" applyBorder="1" applyAlignment="1">
      <alignment horizontal="center" vertical="center"/>
    </xf>
    <xf numFmtId="0" fontId="0" fillId="0" borderId="43" xfId="0" applyFill="1" applyBorder="1" applyAlignment="1">
      <alignment horizontal="left" vertical="center" wrapText="1"/>
    </xf>
    <xf numFmtId="0" fontId="0" fillId="0" borderId="42" xfId="0" applyFill="1" applyBorder="1" applyAlignment="1">
      <alignment horizontal="left" vertical="center" wrapText="1"/>
    </xf>
    <xf numFmtId="0" fontId="0" fillId="0" borderId="57" xfId="0" applyFill="1" applyBorder="1" applyAlignment="1">
      <alignment horizontal="left" vertical="center" wrapText="1"/>
    </xf>
    <xf numFmtId="0" fontId="0" fillId="0" borderId="35" xfId="0" applyFont="1" applyFill="1" applyBorder="1" applyAlignment="1">
      <alignment horizontal="left" vertical="center" wrapText="1"/>
    </xf>
    <xf numFmtId="0" fontId="0" fillId="0" borderId="36" xfId="0" applyFill="1" applyBorder="1" applyAlignment="1">
      <alignment horizontal="left" vertical="center" wrapText="1"/>
    </xf>
    <xf numFmtId="0" fontId="0" fillId="0" borderId="37" xfId="0" applyFill="1" applyBorder="1" applyAlignment="1">
      <alignment horizontal="left" vertical="center" wrapText="1"/>
    </xf>
    <xf numFmtId="0" fontId="0" fillId="0" borderId="26" xfId="0" applyFill="1" applyBorder="1" applyAlignment="1">
      <alignment horizontal="left" vertical="center" wrapText="1"/>
    </xf>
    <xf numFmtId="0" fontId="0" fillId="0" borderId="27" xfId="0" applyFill="1" applyBorder="1" applyAlignment="1">
      <alignment horizontal="left" vertical="center" wrapText="1"/>
    </xf>
    <xf numFmtId="0" fontId="0" fillId="0" borderId="27" xfId="0" applyFont="1" applyFill="1" applyBorder="1" applyAlignment="1">
      <alignment horizontal="left" vertical="center" wrapText="1"/>
    </xf>
    <xf numFmtId="0" fontId="0" fillId="0" borderId="28" xfId="0" applyFill="1" applyBorder="1" applyAlignment="1">
      <alignment horizontal="left" vertical="center" wrapText="1"/>
    </xf>
    <xf numFmtId="0" fontId="0" fillId="0" borderId="29" xfId="0" applyFill="1" applyBorder="1" applyAlignment="1">
      <alignment horizontal="left" vertical="center" wrapText="1"/>
    </xf>
    <xf numFmtId="0" fontId="0" fillId="0" borderId="3" xfId="0" applyFill="1" applyBorder="1" applyAlignment="1">
      <alignment horizontal="left" vertical="center" wrapText="1"/>
    </xf>
    <xf numFmtId="0" fontId="0" fillId="0" borderId="30" xfId="0"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38" xfId="0" applyFill="1" applyBorder="1" applyAlignment="1">
      <alignment horizontal="left" vertical="center" wrapText="1"/>
    </xf>
    <xf numFmtId="0" fontId="0" fillId="0" borderId="39" xfId="0" applyFill="1" applyBorder="1" applyAlignment="1">
      <alignment horizontal="left" vertical="center" wrapText="1"/>
    </xf>
    <xf numFmtId="0" fontId="0" fillId="0" borderId="54" xfId="0" applyFill="1" applyBorder="1" applyAlignment="1">
      <alignment horizontal="left" vertical="center" wrapText="1"/>
    </xf>
    <xf numFmtId="0" fontId="0" fillId="0" borderId="38" xfId="0" applyFont="1" applyFill="1" applyBorder="1" applyAlignment="1">
      <alignment horizontal="left" vertical="center" wrapText="1"/>
    </xf>
    <xf numFmtId="0" fontId="0" fillId="0" borderId="17" xfId="0" applyFill="1" applyBorder="1" applyAlignment="1">
      <alignment horizontal="left" vertical="center" wrapText="1"/>
    </xf>
    <xf numFmtId="0" fontId="0" fillId="0" borderId="19" xfId="0" applyFill="1" applyBorder="1" applyAlignment="1">
      <alignment horizontal="left" vertical="center" wrapText="1"/>
    </xf>
    <xf numFmtId="0" fontId="0" fillId="0" borderId="18" xfId="0" applyFill="1" applyBorder="1" applyAlignment="1">
      <alignment horizontal="left" vertical="center" wrapText="1"/>
    </xf>
    <xf numFmtId="0" fontId="2" fillId="16" borderId="48" xfId="0" applyFont="1" applyFill="1" applyBorder="1" applyAlignment="1">
      <alignment vertical="center" wrapText="1"/>
    </xf>
    <xf numFmtId="0" fontId="2" fillId="16" borderId="12" xfId="0" applyFont="1" applyFill="1" applyBorder="1" applyAlignment="1">
      <alignment vertical="center" wrapText="1"/>
    </xf>
    <xf numFmtId="0" fontId="2" fillId="16" borderId="49" xfId="0" applyFont="1" applyFill="1" applyBorder="1" applyAlignment="1">
      <alignment vertical="center" wrapText="1"/>
    </xf>
    <xf numFmtId="0" fontId="2" fillId="8" borderId="56" xfId="0" applyFont="1" applyFill="1" applyBorder="1" applyAlignment="1">
      <alignment vertical="center" wrapText="1"/>
    </xf>
    <xf numFmtId="0" fontId="2" fillId="8" borderId="50" xfId="0" applyFont="1" applyFill="1" applyBorder="1" applyAlignment="1">
      <alignment vertical="center" wrapText="1"/>
    </xf>
    <xf numFmtId="0" fontId="2" fillId="8" borderId="49" xfId="0" applyFont="1" applyFill="1" applyBorder="1" applyAlignment="1">
      <alignment vertical="center" wrapText="1"/>
    </xf>
    <xf numFmtId="0" fontId="2" fillId="2" borderId="3"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12" xfId="0" applyFont="1" applyFill="1" applyBorder="1" applyAlignment="1">
      <alignment horizontal="center" vertical="center" wrapText="1"/>
    </xf>
    <xf numFmtId="2" fontId="0" fillId="16" borderId="0" xfId="0" applyNumberFormat="1" applyFill="1" applyAlignment="1"/>
    <xf numFmtId="2" fontId="13" fillId="0" borderId="0" xfId="0" applyNumberFormat="1" applyFont="1" applyFill="1" applyAlignment="1"/>
    <xf numFmtId="2" fontId="2" fillId="2" borderId="31" xfId="0" applyNumberFormat="1" applyFont="1" applyFill="1" applyBorder="1" applyAlignment="1">
      <alignment horizontal="center" vertical="center" wrapText="1"/>
    </xf>
    <xf numFmtId="2" fontId="0" fillId="0" borderId="0" xfId="0" applyNumberFormat="1" applyFill="1" applyBorder="1"/>
    <xf numFmtId="49" fontId="0" fillId="16" borderId="0" xfId="0" applyNumberFormat="1" applyFill="1" applyAlignment="1"/>
    <xf numFmtId="49" fontId="13" fillId="0" borderId="0" xfId="0" applyNumberFormat="1" applyFont="1" applyFill="1" applyAlignment="1"/>
    <xf numFmtId="49" fontId="2" fillId="2" borderId="59" xfId="0" applyNumberFormat="1" applyFont="1" applyFill="1" applyBorder="1" applyAlignment="1">
      <alignment horizontal="center" vertical="center" wrapText="1"/>
    </xf>
    <xf numFmtId="49" fontId="0" fillId="2" borderId="0" xfId="0" applyNumberFormat="1" applyFill="1" applyBorder="1"/>
    <xf numFmtId="49" fontId="0" fillId="0" borderId="0" xfId="0" applyNumberFormat="1" applyFill="1" applyBorder="1"/>
    <xf numFmtId="0" fontId="0" fillId="16" borderId="0" xfId="0" applyNumberFormat="1" applyFill="1" applyAlignment="1"/>
    <xf numFmtId="0" fontId="13" fillId="0" borderId="0" xfId="0" applyNumberFormat="1" applyFont="1" applyFill="1"/>
    <xf numFmtId="0" fontId="2" fillId="2" borderId="54" xfId="0" applyNumberFormat="1" applyFont="1" applyFill="1" applyBorder="1" applyAlignment="1">
      <alignment horizontal="center" vertical="center" wrapText="1"/>
    </xf>
    <xf numFmtId="0" fontId="13" fillId="0" borderId="0" xfId="0" applyNumberFormat="1" applyFont="1" applyFill="1" applyAlignment="1"/>
    <xf numFmtId="0" fontId="2" fillId="2" borderId="16" xfId="0" applyNumberFormat="1" applyFont="1" applyFill="1" applyBorder="1" applyAlignment="1">
      <alignment horizontal="center" vertical="center" wrapText="1"/>
    </xf>
    <xf numFmtId="0" fontId="0" fillId="0" borderId="0" xfId="0" applyNumberFormat="1" applyBorder="1" applyAlignment="1">
      <alignment horizontal="left" vertical="center" wrapText="1"/>
    </xf>
    <xf numFmtId="0" fontId="2" fillId="2" borderId="20" xfId="0" applyNumberFormat="1" applyFont="1" applyFill="1" applyBorder="1" applyAlignment="1">
      <alignment horizontal="center" vertical="center" wrapText="1"/>
    </xf>
    <xf numFmtId="0" fontId="2" fillId="2" borderId="41" xfId="0" applyNumberFormat="1" applyFont="1" applyFill="1" applyBorder="1" applyAlignment="1">
      <alignment horizontal="center" vertical="center" wrapText="1"/>
    </xf>
    <xf numFmtId="0" fontId="5" fillId="3" borderId="38" xfId="0" applyNumberFormat="1" applyFont="1" applyFill="1" applyBorder="1" applyAlignment="1">
      <alignment horizontal="left" vertical="center" wrapText="1"/>
    </xf>
    <xf numFmtId="0" fontId="0" fillId="0" borderId="54" xfId="0" applyNumberFormat="1" applyBorder="1" applyAlignment="1">
      <alignment horizontal="left" vertical="center" wrapText="1"/>
    </xf>
    <xf numFmtId="0" fontId="0" fillId="0" borderId="0" xfId="0" applyNumberFormat="1"/>
    <xf numFmtId="0" fontId="2" fillId="0" borderId="17" xfId="0" applyNumberFormat="1" applyFont="1" applyBorder="1" applyAlignment="1">
      <alignment horizontal="center" vertical="center" wrapText="1"/>
    </xf>
    <xf numFmtId="0" fontId="2" fillId="2" borderId="19" xfId="0" applyNumberFormat="1" applyFont="1" applyFill="1" applyBorder="1" applyAlignment="1">
      <alignment horizontal="center" vertical="center" wrapText="1"/>
    </xf>
    <xf numFmtId="0" fontId="2" fillId="2" borderId="18" xfId="0" applyNumberFormat="1" applyFont="1" applyFill="1" applyBorder="1" applyAlignment="1">
      <alignment horizontal="center" vertical="center" wrapText="1"/>
    </xf>
    <xf numFmtId="0" fontId="2" fillId="0" borderId="15" xfId="0" applyNumberFormat="1" applyFont="1" applyBorder="1" applyAlignment="1">
      <alignment horizontal="center" vertical="center" wrapText="1"/>
    </xf>
    <xf numFmtId="0" fontId="2" fillId="0" borderId="35" xfId="0" applyNumberFormat="1" applyFont="1" applyBorder="1" applyAlignment="1">
      <alignment horizontal="center" vertical="center" wrapText="1"/>
    </xf>
    <xf numFmtId="0" fontId="2" fillId="2" borderId="36" xfId="0" applyNumberFormat="1" applyFont="1" applyFill="1" applyBorder="1" applyAlignment="1">
      <alignment horizontal="center" vertical="center" wrapText="1"/>
    </xf>
    <xf numFmtId="0" fontId="2" fillId="2" borderId="37" xfId="0" applyNumberFormat="1" applyFont="1" applyFill="1" applyBorder="1" applyAlignment="1">
      <alignment horizontal="center" vertical="center" wrapText="1"/>
    </xf>
    <xf numFmtId="0" fontId="2" fillId="8" borderId="55" xfId="0" applyFont="1" applyFill="1" applyBorder="1" applyAlignment="1">
      <alignment vertical="center" wrapText="1"/>
    </xf>
    <xf numFmtId="0" fontId="0" fillId="0" borderId="0" xfId="0" applyFill="1"/>
    <xf numFmtId="49" fontId="0" fillId="0" borderId="0" xfId="0" applyNumberFormat="1" applyFill="1" applyAlignment="1"/>
    <xf numFmtId="0" fontId="0" fillId="0" borderId="0" xfId="0" applyNumberFormat="1" applyFill="1" applyAlignment="1"/>
    <xf numFmtId="2" fontId="0" fillId="0" borderId="0" xfId="0" applyNumberFormat="1" applyFill="1" applyAlignment="1"/>
    <xf numFmtId="0" fontId="9" fillId="9" borderId="0" xfId="0" applyFont="1" applyFill="1" applyAlignment="1">
      <alignment vertical="top"/>
    </xf>
    <xf numFmtId="0" fontId="0" fillId="9" borderId="0" xfId="0" applyFill="1" applyAlignment="1"/>
    <xf numFmtId="0" fontId="2" fillId="16" borderId="35" xfId="0" applyFont="1" applyFill="1" applyBorder="1" applyAlignment="1">
      <alignment horizontal="center" vertical="center" textRotation="90" wrapText="1"/>
    </xf>
    <xf numFmtId="0" fontId="2" fillId="16" borderId="36" xfId="0" applyFont="1" applyFill="1" applyBorder="1" applyAlignment="1">
      <alignment horizontal="center" vertical="center" textRotation="90" wrapText="1"/>
    </xf>
    <xf numFmtId="0" fontId="2" fillId="11" borderId="36" xfId="0" applyFont="1" applyFill="1" applyBorder="1" applyAlignment="1">
      <alignment horizontal="center" vertical="center" textRotation="90" wrapText="1"/>
    </xf>
    <xf numFmtId="0" fontId="2" fillId="8" borderId="36" xfId="0" applyFont="1" applyFill="1" applyBorder="1" applyAlignment="1">
      <alignment horizontal="center" vertical="center" textRotation="90" wrapText="1"/>
    </xf>
    <xf numFmtId="0" fontId="2" fillId="16" borderId="35" xfId="0" applyFont="1" applyFill="1" applyBorder="1" applyAlignment="1">
      <alignment horizontal="center" vertical="center" textRotation="90" wrapText="1"/>
    </xf>
    <xf numFmtId="0" fontId="2" fillId="16" borderId="36" xfId="0" applyFont="1" applyFill="1" applyBorder="1" applyAlignment="1">
      <alignment horizontal="center" vertical="center" textRotation="90" wrapText="1"/>
    </xf>
    <xf numFmtId="0" fontId="2" fillId="11" borderId="36" xfId="0" applyFont="1" applyFill="1" applyBorder="1" applyAlignment="1">
      <alignment horizontal="center" vertical="center" textRotation="90" wrapText="1"/>
    </xf>
    <xf numFmtId="0" fontId="2" fillId="8" borderId="36" xfId="0" applyFont="1" applyFill="1" applyBorder="1" applyAlignment="1">
      <alignment horizontal="center" vertical="center" textRotation="90" wrapText="1"/>
    </xf>
    <xf numFmtId="0" fontId="2" fillId="0" borderId="29" xfId="0" applyFont="1" applyBorder="1" applyAlignment="1">
      <alignment horizontal="center" vertical="center" wrapText="1"/>
    </xf>
    <xf numFmtId="0" fontId="2" fillId="0" borderId="3" xfId="0" applyFont="1" applyBorder="1" applyAlignment="1">
      <alignment horizontal="center" vertical="center" wrapText="1"/>
    </xf>
    <xf numFmtId="0" fontId="7" fillId="24" borderId="4" xfId="0" applyNumberFormat="1" applyFont="1" applyFill="1" applyBorder="1" applyAlignment="1">
      <alignment horizontal="center" vertical="center" wrapText="1"/>
    </xf>
    <xf numFmtId="2" fontId="0" fillId="21" borderId="26" xfId="0" applyNumberFormat="1" applyFill="1" applyBorder="1" applyAlignment="1">
      <alignment horizontal="center" vertical="center" wrapText="1"/>
    </xf>
    <xf numFmtId="2" fontId="0" fillId="21" borderId="27" xfId="0" applyNumberFormat="1" applyFill="1" applyBorder="1" applyAlignment="1">
      <alignment horizontal="center" vertical="center" wrapText="1"/>
    </xf>
    <xf numFmtId="2" fontId="0" fillId="17" borderId="27" xfId="0" applyNumberFormat="1" applyFont="1" applyFill="1" applyBorder="1" applyAlignment="1">
      <alignment horizontal="center" vertical="center" wrapText="1"/>
    </xf>
    <xf numFmtId="0" fontId="17" fillId="22" borderId="27" xfId="0" applyFont="1" applyFill="1" applyBorder="1" applyAlignment="1">
      <alignment horizontal="center" vertical="center" wrapText="1"/>
    </xf>
    <xf numFmtId="0" fontId="17" fillId="23" borderId="28" xfId="0" applyFont="1" applyFill="1" applyBorder="1" applyAlignment="1">
      <alignment horizontal="center" vertical="center" wrapText="1"/>
    </xf>
    <xf numFmtId="1" fontId="0" fillId="21" borderId="27" xfId="0" applyNumberFormat="1" applyFill="1" applyBorder="1" applyAlignment="1">
      <alignment horizontal="center" vertical="center" wrapText="1"/>
    </xf>
    <xf numFmtId="0" fontId="17" fillId="23" borderId="27" xfId="0" applyFont="1" applyFill="1" applyBorder="1" applyAlignment="1">
      <alignment horizontal="center" vertical="center" wrapText="1"/>
    </xf>
    <xf numFmtId="2" fontId="0" fillId="21" borderId="29" xfId="0" applyNumberFormat="1" applyFill="1" applyBorder="1" applyAlignment="1">
      <alignment horizontal="center" vertical="center" wrapText="1"/>
    </xf>
    <xf numFmtId="2" fontId="0" fillId="21" borderId="3" xfId="0" applyNumberFormat="1" applyFill="1" applyBorder="1" applyAlignment="1">
      <alignment horizontal="center" vertical="center" wrapText="1"/>
    </xf>
    <xf numFmtId="2" fontId="0" fillId="17" borderId="3" xfId="0" applyNumberFormat="1" applyFont="1" applyFill="1" applyBorder="1" applyAlignment="1">
      <alignment horizontal="center" vertical="center" wrapText="1"/>
    </xf>
    <xf numFmtId="0" fontId="17" fillId="22" borderId="3" xfId="0" applyFont="1" applyFill="1" applyBorder="1" applyAlignment="1">
      <alignment horizontal="center" vertical="center" wrapText="1"/>
    </xf>
    <xf numFmtId="0" fontId="17" fillId="23" borderId="30" xfId="0" applyFont="1" applyFill="1" applyBorder="1" applyAlignment="1">
      <alignment horizontal="center" vertical="center" wrapText="1"/>
    </xf>
    <xf numFmtId="1" fontId="0" fillId="21" borderId="3" xfId="0" applyNumberFormat="1" applyFill="1" applyBorder="1" applyAlignment="1">
      <alignment horizontal="center" vertical="center" wrapText="1"/>
    </xf>
    <xf numFmtId="0" fontId="17" fillId="23" borderId="3" xfId="0" applyFont="1" applyFill="1" applyBorder="1" applyAlignment="1">
      <alignment horizontal="center" vertical="center" wrapText="1"/>
    </xf>
    <xf numFmtId="2" fontId="0" fillId="21" borderId="35" xfId="0" applyNumberFormat="1" applyFill="1" applyBorder="1" applyAlignment="1">
      <alignment horizontal="center" vertical="center" wrapText="1"/>
    </xf>
    <xf numFmtId="2" fontId="0" fillId="21" borderId="36" xfId="0" applyNumberFormat="1" applyFill="1" applyBorder="1" applyAlignment="1">
      <alignment horizontal="center" vertical="center" wrapText="1"/>
    </xf>
    <xf numFmtId="2" fontId="0" fillId="17" borderId="36" xfId="0" applyNumberFormat="1" applyFont="1" applyFill="1" applyBorder="1" applyAlignment="1">
      <alignment horizontal="center" vertical="center" wrapText="1"/>
    </xf>
    <xf numFmtId="0" fontId="17" fillId="22" borderId="36" xfId="0" applyFont="1" applyFill="1" applyBorder="1" applyAlignment="1">
      <alignment horizontal="center" vertical="center" wrapText="1"/>
    </xf>
    <xf numFmtId="0" fontId="17" fillId="23" borderId="37" xfId="0" applyFont="1" applyFill="1" applyBorder="1" applyAlignment="1">
      <alignment horizontal="center" vertical="center" wrapText="1"/>
    </xf>
    <xf numFmtId="1" fontId="0" fillId="21" borderId="36" xfId="0" applyNumberFormat="1" applyFill="1" applyBorder="1" applyAlignment="1">
      <alignment horizontal="center" vertical="center" wrapText="1"/>
    </xf>
    <xf numFmtId="0" fontId="17" fillId="23" borderId="36" xfId="0" applyFont="1" applyFill="1" applyBorder="1" applyAlignment="1">
      <alignment horizontal="center" vertical="center" wrapText="1"/>
    </xf>
    <xf numFmtId="2" fontId="0" fillId="21" borderId="17" xfId="0" applyNumberFormat="1" applyFill="1" applyBorder="1" applyAlignment="1">
      <alignment horizontal="center" vertical="center" wrapText="1"/>
    </xf>
    <xf numFmtId="2" fontId="0" fillId="21" borderId="19" xfId="0" applyNumberFormat="1" applyFill="1" applyBorder="1" applyAlignment="1">
      <alignment horizontal="center" vertical="center" wrapText="1"/>
    </xf>
    <xf numFmtId="1" fontId="0" fillId="21" borderId="19" xfId="0" applyNumberFormat="1" applyFill="1" applyBorder="1" applyAlignment="1">
      <alignment horizontal="center" vertical="center" wrapText="1"/>
    </xf>
    <xf numFmtId="0" fontId="17" fillId="23" borderId="19" xfId="0" applyFont="1" applyFill="1" applyBorder="1" applyAlignment="1">
      <alignment horizontal="center" vertical="center" wrapText="1"/>
    </xf>
    <xf numFmtId="2" fontId="0" fillId="21" borderId="16" xfId="0" applyNumberFormat="1" applyFill="1" applyBorder="1" applyAlignment="1">
      <alignment horizontal="center" vertical="center" wrapText="1"/>
    </xf>
    <xf numFmtId="2" fontId="0" fillId="21" borderId="20" xfId="0" applyNumberFormat="1" applyFill="1" applyBorder="1" applyAlignment="1">
      <alignment horizontal="center" vertical="center" wrapText="1"/>
    </xf>
    <xf numFmtId="2" fontId="0" fillId="17" borderId="20" xfId="0" applyNumberFormat="1" applyFont="1" applyFill="1" applyBorder="1" applyAlignment="1">
      <alignment horizontal="center" vertical="center" wrapText="1"/>
    </xf>
    <xf numFmtId="0" fontId="17" fillId="22" borderId="20" xfId="0" applyFont="1" applyFill="1" applyBorder="1" applyAlignment="1">
      <alignment horizontal="center" vertical="center" wrapText="1"/>
    </xf>
    <xf numFmtId="0" fontId="17" fillId="23" borderId="41" xfId="0" applyFont="1" applyFill="1" applyBorder="1" applyAlignment="1">
      <alignment horizontal="center" vertical="center" wrapText="1"/>
    </xf>
    <xf numFmtId="0" fontId="0" fillId="12" borderId="16" xfId="0" applyFill="1" applyBorder="1" applyAlignment="1">
      <alignment horizontal="center" vertical="center" wrapText="1"/>
    </xf>
    <xf numFmtId="0" fontId="0" fillId="4" borderId="41" xfId="0" applyFill="1" applyBorder="1" applyAlignment="1">
      <alignment horizontal="center" vertical="center" wrapText="1"/>
    </xf>
    <xf numFmtId="49" fontId="0" fillId="7" borderId="16" xfId="0" applyNumberFormat="1" applyFill="1" applyBorder="1" applyAlignment="1">
      <alignment horizontal="left" vertical="center" wrapText="1"/>
    </xf>
    <xf numFmtId="49" fontId="0" fillId="3" borderId="20" xfId="0" applyNumberFormat="1" applyFill="1" applyBorder="1" applyAlignment="1">
      <alignment horizontal="left" vertical="center" wrapText="1"/>
    </xf>
    <xf numFmtId="0" fontId="0" fillId="2" borderId="53" xfId="0" applyFill="1" applyBorder="1" applyAlignment="1">
      <alignment horizontal="left" vertical="center" wrapText="1"/>
    </xf>
    <xf numFmtId="2" fontId="0" fillId="21" borderId="31" xfId="0" applyNumberFormat="1" applyFill="1" applyBorder="1" applyAlignment="1">
      <alignment horizontal="center" vertical="center" wrapText="1"/>
    </xf>
    <xf numFmtId="2" fontId="0" fillId="21" borderId="32" xfId="0" applyNumberFormat="1" applyFill="1" applyBorder="1" applyAlignment="1">
      <alignment horizontal="center" vertical="center" wrapText="1"/>
    </xf>
    <xf numFmtId="1" fontId="0" fillId="21" borderId="32" xfId="0" applyNumberFormat="1" applyFill="1" applyBorder="1" applyAlignment="1">
      <alignment horizontal="center" vertical="center" wrapText="1"/>
    </xf>
    <xf numFmtId="0" fontId="17" fillId="23" borderId="32" xfId="0" applyFont="1" applyFill="1" applyBorder="1" applyAlignment="1">
      <alignment horizontal="center" vertical="center" wrapText="1"/>
    </xf>
    <xf numFmtId="2" fontId="0" fillId="12" borderId="32" xfId="0" applyNumberFormat="1" applyFill="1" applyBorder="1" applyAlignment="1">
      <alignment horizontal="center" vertical="center" wrapText="1"/>
    </xf>
    <xf numFmtId="0" fontId="0" fillId="4" borderId="32" xfId="0" applyFill="1" applyBorder="1" applyAlignment="1">
      <alignment horizontal="center" vertical="center" wrapText="1"/>
    </xf>
    <xf numFmtId="0" fontId="0" fillId="7" borderId="32" xfId="0" applyFill="1" applyBorder="1" applyAlignment="1">
      <alignment horizontal="left" vertical="center" wrapText="1"/>
    </xf>
    <xf numFmtId="0" fontId="0" fillId="3" borderId="32" xfId="0" applyFill="1" applyBorder="1" applyAlignment="1">
      <alignment horizontal="left" vertical="center" wrapText="1"/>
    </xf>
    <xf numFmtId="0" fontId="0" fillId="2" borderId="52" xfId="0" applyFill="1" applyBorder="1" applyAlignment="1">
      <alignment horizontal="left" vertical="center" wrapText="1"/>
    </xf>
    <xf numFmtId="2" fontId="0" fillId="17" borderId="19" xfId="0" applyNumberFormat="1" applyFont="1" applyFill="1" applyBorder="1" applyAlignment="1">
      <alignment horizontal="center" vertical="center" wrapText="1"/>
    </xf>
    <xf numFmtId="0" fontId="17" fillId="22" borderId="19" xfId="0" applyFont="1" applyFill="1" applyBorder="1" applyAlignment="1">
      <alignment horizontal="center" vertical="center" wrapText="1"/>
    </xf>
    <xf numFmtId="0" fontId="17" fillId="23" borderId="18" xfId="0" applyFont="1" applyFill="1" applyBorder="1" applyAlignment="1">
      <alignment horizontal="center" vertical="center" wrapText="1"/>
    </xf>
    <xf numFmtId="2" fontId="0" fillId="21" borderId="43" xfId="0" applyNumberFormat="1" applyFill="1" applyBorder="1" applyAlignment="1">
      <alignment horizontal="center" vertical="center" wrapText="1"/>
    </xf>
    <xf numFmtId="2" fontId="0" fillId="21" borderId="42" xfId="0" applyNumberFormat="1" applyFill="1" applyBorder="1" applyAlignment="1">
      <alignment horizontal="center" vertical="center" wrapText="1"/>
    </xf>
    <xf numFmtId="2" fontId="0" fillId="17" borderId="42" xfId="0" applyNumberFormat="1" applyFont="1" applyFill="1" applyBorder="1" applyAlignment="1">
      <alignment horizontal="center" vertical="center" wrapText="1"/>
    </xf>
    <xf numFmtId="1" fontId="17" fillId="22" borderId="27" xfId="0" applyNumberFormat="1" applyFont="1" applyFill="1" applyBorder="1" applyAlignment="1">
      <alignment horizontal="center" vertical="center" wrapText="1"/>
    </xf>
    <xf numFmtId="0" fontId="17" fillId="0" borderId="57" xfId="0" applyFont="1" applyFill="1" applyBorder="1" applyAlignment="1">
      <alignment horizontal="center" vertical="center" wrapText="1"/>
    </xf>
    <xf numFmtId="1" fontId="0" fillId="17" borderId="36" xfId="0" applyNumberFormat="1" applyFont="1" applyFill="1" applyBorder="1" applyAlignment="1">
      <alignment horizontal="center" vertical="center" wrapText="1"/>
    </xf>
    <xf numFmtId="0" fontId="17" fillId="0" borderId="37" xfId="0" applyFont="1" applyFill="1" applyBorder="1" applyAlignment="1">
      <alignment horizontal="center" vertical="center" wrapText="1"/>
    </xf>
    <xf numFmtId="1" fontId="0" fillId="17" borderId="27" xfId="0" applyNumberFormat="1" applyFont="1" applyFill="1" applyBorder="1" applyAlignment="1">
      <alignment horizontal="center" vertical="center" wrapText="1"/>
    </xf>
    <xf numFmtId="0" fontId="17" fillId="0" borderId="28" xfId="0" applyFont="1" applyFill="1" applyBorder="1" applyAlignment="1">
      <alignment horizontal="center" vertical="center" wrapText="1"/>
    </xf>
    <xf numFmtId="1" fontId="0" fillId="17" borderId="3" xfId="0" applyNumberFormat="1" applyFont="1" applyFill="1" applyBorder="1" applyAlignment="1">
      <alignment horizontal="center" vertical="center" wrapText="1"/>
    </xf>
    <xf numFmtId="0" fontId="17" fillId="0" borderId="30" xfId="0" applyFont="1" applyFill="1" applyBorder="1" applyAlignment="1">
      <alignment horizontal="center" vertical="center" wrapText="1"/>
    </xf>
    <xf numFmtId="2" fontId="0" fillId="21" borderId="38" xfId="0" applyNumberFormat="1" applyFill="1" applyBorder="1" applyAlignment="1">
      <alignment horizontal="center" vertical="center" wrapText="1"/>
    </xf>
    <xf numFmtId="2" fontId="0" fillId="21" borderId="39" xfId="0" applyNumberFormat="1" applyFill="1" applyBorder="1" applyAlignment="1">
      <alignment horizontal="center" vertical="center" wrapText="1"/>
    </xf>
    <xf numFmtId="2" fontId="0" fillId="17" borderId="39" xfId="0" applyNumberFormat="1" applyFont="1" applyFill="1" applyBorder="1" applyAlignment="1">
      <alignment horizontal="center" vertical="center" wrapText="1"/>
    </xf>
    <xf numFmtId="1" fontId="0" fillId="17" borderId="39" xfId="0" applyNumberFormat="1" applyFont="1" applyFill="1" applyBorder="1" applyAlignment="1">
      <alignment horizontal="center" vertical="center" wrapText="1"/>
    </xf>
    <xf numFmtId="0" fontId="17" fillId="0" borderId="54" xfId="0" applyFont="1" applyFill="1" applyBorder="1" applyAlignment="1">
      <alignment horizontal="center" vertical="center" wrapText="1"/>
    </xf>
    <xf numFmtId="2" fontId="0" fillId="12" borderId="38" xfId="0" applyNumberFormat="1" applyFont="1" applyFill="1" applyBorder="1" applyAlignment="1">
      <alignment horizontal="center" vertical="center" wrapText="1"/>
    </xf>
    <xf numFmtId="0" fontId="0" fillId="4" borderId="54" xfId="0" applyFill="1" applyBorder="1" applyAlignment="1">
      <alignment horizontal="center" vertical="center" wrapText="1"/>
    </xf>
    <xf numFmtId="1" fontId="0" fillId="17" borderId="19" xfId="0" applyNumberFormat="1" applyFont="1" applyFill="1" applyBorder="1" applyAlignment="1">
      <alignment horizontal="center" vertical="center" wrapText="1"/>
    </xf>
    <xf numFmtId="0" fontId="17" fillId="0" borderId="18" xfId="0" applyFont="1" applyFill="1" applyBorder="1" applyAlignment="1">
      <alignment horizontal="center" vertical="center" wrapText="1"/>
    </xf>
    <xf numFmtId="0" fontId="2" fillId="5" borderId="16" xfId="0" applyFont="1" applyFill="1" applyBorder="1" applyAlignment="1">
      <alignment horizontal="left" vertical="center" wrapText="1"/>
    </xf>
    <xf numFmtId="0" fontId="0" fillId="0" borderId="53" xfId="0" applyBorder="1" applyAlignment="1">
      <alignment vertical="center" wrapText="1"/>
    </xf>
    <xf numFmtId="0" fontId="2" fillId="5" borderId="44" xfId="0" applyFont="1" applyFill="1" applyBorder="1" applyAlignment="1">
      <alignment horizontal="left" vertical="center" wrapText="1"/>
    </xf>
    <xf numFmtId="0" fontId="0" fillId="0" borderId="76" xfId="0" applyBorder="1" applyAlignment="1">
      <alignment vertical="center" wrapText="1"/>
    </xf>
    <xf numFmtId="0" fontId="0" fillId="5" borderId="29" xfId="0" applyFill="1" applyBorder="1" applyAlignment="1">
      <alignment horizontal="center" vertical="center" wrapText="1"/>
    </xf>
    <xf numFmtId="0" fontId="0" fillId="4" borderId="3" xfId="0" applyFill="1" applyBorder="1" applyAlignment="1">
      <alignment horizontal="center" vertical="center" wrapText="1"/>
    </xf>
    <xf numFmtId="0" fontId="5" fillId="0" borderId="3" xfId="0" applyFont="1" applyFill="1" applyBorder="1" applyAlignment="1">
      <alignment horizontal="center" vertical="center" wrapText="1"/>
    </xf>
    <xf numFmtId="0" fontId="0" fillId="7" borderId="3" xfId="0" applyFill="1" applyBorder="1" applyAlignment="1">
      <alignment horizontal="center" vertical="center" wrapText="1"/>
    </xf>
    <xf numFmtId="0" fontId="0" fillId="3" borderId="3" xfId="0"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3" xfId="0" applyFill="1" applyBorder="1" applyAlignment="1">
      <alignment horizontal="center" vertical="center" wrapText="1"/>
    </xf>
    <xf numFmtId="0" fontId="2" fillId="0" borderId="30"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4" borderId="19" xfId="0" applyFill="1" applyBorder="1" applyAlignment="1">
      <alignment horizontal="center" vertical="center" wrapText="1"/>
    </xf>
    <xf numFmtId="0" fontId="5" fillId="0" borderId="19" xfId="0" applyFont="1" applyFill="1" applyBorder="1" applyAlignment="1">
      <alignment horizontal="center" vertical="center" wrapText="1"/>
    </xf>
    <xf numFmtId="0" fontId="0" fillId="7" borderId="19" xfId="0" applyFill="1" applyBorder="1" applyAlignment="1">
      <alignment horizontal="center" vertical="center" wrapText="1"/>
    </xf>
    <xf numFmtId="0" fontId="0" fillId="3" borderId="19" xfId="0" applyFill="1" applyBorder="1" applyAlignment="1">
      <alignment horizontal="center" vertical="center" wrapText="1"/>
    </xf>
    <xf numFmtId="0" fontId="2" fillId="0" borderId="49" xfId="0" applyFont="1" applyFill="1" applyBorder="1" applyAlignment="1">
      <alignment horizontal="center" vertical="center" wrapText="1"/>
    </xf>
    <xf numFmtId="0" fontId="0" fillId="0" borderId="19" xfId="0" applyFill="1" applyBorder="1" applyAlignment="1">
      <alignment horizontal="center" vertical="center" wrapText="1"/>
    </xf>
    <xf numFmtId="0" fontId="2" fillId="0" borderId="18" xfId="0" applyFont="1" applyFill="1" applyBorder="1" applyAlignment="1">
      <alignment horizontal="center" vertical="center" wrapText="1"/>
    </xf>
    <xf numFmtId="0" fontId="0" fillId="0" borderId="0" xfId="0" applyAlignment="1">
      <alignment wrapText="1"/>
    </xf>
    <xf numFmtId="0" fontId="0" fillId="0" borderId="0" xfId="0" applyNumberFormat="1" applyAlignment="1">
      <alignment wrapText="1"/>
    </xf>
    <xf numFmtId="0" fontId="2" fillId="5" borderId="38" xfId="0" applyFont="1" applyFill="1" applyBorder="1" applyAlignment="1">
      <alignment horizontal="left" vertical="center" wrapText="1"/>
    </xf>
    <xf numFmtId="0" fontId="0" fillId="0" borderId="55" xfId="0" applyBorder="1" applyAlignment="1">
      <alignment vertical="center" wrapText="1"/>
    </xf>
    <xf numFmtId="49" fontId="0" fillId="7" borderId="26" xfId="0" applyNumberFormat="1" applyFill="1" applyBorder="1" applyAlignment="1">
      <alignment horizontal="center" vertical="center" wrapText="1"/>
    </xf>
    <xf numFmtId="49" fontId="0" fillId="3" borderId="27" xfId="0" applyNumberFormat="1" applyFill="1" applyBorder="1" applyAlignment="1">
      <alignment horizontal="center" vertical="center" wrapText="1"/>
    </xf>
    <xf numFmtId="0" fontId="0" fillId="0" borderId="28" xfId="0" applyNumberFormat="1" applyFont="1" applyFill="1" applyBorder="1" applyAlignment="1">
      <alignment horizontal="center" vertical="center" wrapText="1"/>
    </xf>
    <xf numFmtId="0" fontId="0" fillId="7" borderId="33" xfId="0" applyNumberFormat="1" applyFill="1" applyBorder="1" applyAlignment="1">
      <alignment horizontal="center" vertical="center" wrapText="1"/>
    </xf>
    <xf numFmtId="0" fontId="0" fillId="3" borderId="27" xfId="0" applyNumberFormat="1" applyFill="1" applyBorder="1" applyAlignment="1">
      <alignment horizontal="center" vertical="center" wrapText="1"/>
    </xf>
    <xf numFmtId="0" fontId="0" fillId="0" borderId="48" xfId="0" applyNumberFormat="1" applyFont="1" applyFill="1" applyBorder="1" applyAlignment="1">
      <alignment horizontal="center" vertical="center" wrapText="1"/>
    </xf>
    <xf numFmtId="0" fontId="0" fillId="7" borderId="26" xfId="0" applyNumberFormat="1" applyFill="1" applyBorder="1" applyAlignment="1">
      <alignment horizontal="center" vertical="center" wrapText="1"/>
    </xf>
    <xf numFmtId="0" fontId="0" fillId="0" borderId="28" xfId="0" applyNumberFormat="1" applyFill="1" applyBorder="1" applyAlignment="1">
      <alignment horizontal="center" vertical="center" wrapText="1"/>
    </xf>
    <xf numFmtId="0" fontId="0" fillId="3" borderId="33" xfId="0" applyNumberFormat="1" applyFill="1" applyBorder="1" applyAlignment="1">
      <alignment horizontal="center" vertical="center" wrapText="1"/>
    </xf>
    <xf numFmtId="0" fontId="0" fillId="0" borderId="62" xfId="0" applyNumberFormat="1" applyFill="1" applyBorder="1" applyAlignment="1">
      <alignment horizontal="center" vertical="center" wrapText="1"/>
    </xf>
    <xf numFmtId="49" fontId="0" fillId="7" borderId="29" xfId="0" applyNumberFormat="1" applyFill="1" applyBorder="1" applyAlignment="1">
      <alignment horizontal="center" vertical="center" wrapText="1"/>
    </xf>
    <xf numFmtId="49" fontId="0" fillId="3" borderId="3" xfId="0" applyNumberFormat="1" applyFill="1" applyBorder="1" applyAlignment="1">
      <alignment horizontal="center" vertical="center" wrapText="1"/>
    </xf>
    <xf numFmtId="0" fontId="0" fillId="0" borderId="30" xfId="0" applyNumberFormat="1" applyFont="1" applyFill="1" applyBorder="1" applyAlignment="1">
      <alignment horizontal="center" vertical="center" wrapText="1"/>
    </xf>
    <xf numFmtId="0" fontId="0" fillId="7" borderId="40" xfId="0" applyNumberFormat="1" applyFill="1" applyBorder="1" applyAlignment="1">
      <alignment horizontal="center" vertical="center" wrapText="1"/>
    </xf>
    <xf numFmtId="0" fontId="0" fillId="3" borderId="42" xfId="0" applyNumberFormat="1" applyFill="1" applyBorder="1" applyAlignment="1">
      <alignment horizontal="center" vertical="center" wrapText="1"/>
    </xf>
    <xf numFmtId="0" fontId="0" fillId="0" borderId="51" xfId="0" applyNumberFormat="1" applyFont="1" applyFill="1" applyBorder="1" applyAlignment="1">
      <alignment horizontal="center" vertical="center" wrapText="1"/>
    </xf>
    <xf numFmtId="0" fontId="0" fillId="7" borderId="29" xfId="0" applyNumberFormat="1" applyFill="1" applyBorder="1" applyAlignment="1">
      <alignment horizontal="center" vertical="center" wrapText="1"/>
    </xf>
    <xf numFmtId="0" fontId="0" fillId="3" borderId="3" xfId="0" applyNumberFormat="1" applyFill="1" applyBorder="1" applyAlignment="1">
      <alignment horizontal="center" vertical="center" wrapText="1"/>
    </xf>
    <xf numFmtId="0" fontId="0" fillId="0" borderId="30" xfId="0" applyNumberFormat="1" applyFill="1" applyBorder="1" applyAlignment="1">
      <alignment horizontal="center" vertical="center" wrapText="1"/>
    </xf>
    <xf numFmtId="0" fontId="0" fillId="3" borderId="40" xfId="0" applyNumberFormat="1" applyFill="1" applyBorder="1" applyAlignment="1">
      <alignment horizontal="center" vertical="center" wrapText="1"/>
    </xf>
    <xf numFmtId="0" fontId="0" fillId="0" borderId="77" xfId="0" applyNumberFormat="1" applyFill="1" applyBorder="1" applyAlignment="1">
      <alignment horizontal="center" vertical="center" wrapText="1"/>
    </xf>
    <xf numFmtId="49" fontId="0" fillId="7" borderId="17" xfId="0" applyNumberFormat="1" applyFill="1" applyBorder="1" applyAlignment="1">
      <alignment horizontal="center" vertical="center" wrapText="1"/>
    </xf>
    <xf numFmtId="49" fontId="0" fillId="3" borderId="19" xfId="0" applyNumberFormat="1" applyFill="1" applyBorder="1" applyAlignment="1">
      <alignment horizontal="center" vertical="center" wrapText="1"/>
    </xf>
    <xf numFmtId="0" fontId="0" fillId="0" borderId="18" xfId="0" applyNumberFormat="1" applyFont="1" applyFill="1" applyBorder="1" applyAlignment="1">
      <alignment horizontal="center" vertical="center" wrapText="1"/>
    </xf>
    <xf numFmtId="0" fontId="0" fillId="7" borderId="45" xfId="0" applyNumberFormat="1" applyFill="1" applyBorder="1" applyAlignment="1">
      <alignment horizontal="center" vertical="center" wrapText="1"/>
    </xf>
    <xf numFmtId="0" fontId="0" fillId="3" borderId="22" xfId="0" applyNumberFormat="1" applyFill="1" applyBorder="1" applyAlignment="1">
      <alignment horizontal="center" vertical="center" wrapText="1"/>
    </xf>
    <xf numFmtId="0" fontId="0" fillId="0" borderId="76" xfId="0" applyNumberFormat="1" applyFont="1" applyFill="1" applyBorder="1" applyAlignment="1">
      <alignment horizontal="center" vertical="center" wrapText="1"/>
    </xf>
    <xf numFmtId="0" fontId="0" fillId="7" borderId="17" xfId="0" applyNumberFormat="1" applyFill="1" applyBorder="1" applyAlignment="1">
      <alignment horizontal="center" vertical="center" wrapText="1"/>
    </xf>
    <xf numFmtId="0" fontId="0" fillId="3" borderId="19" xfId="0" applyNumberFormat="1" applyFill="1" applyBorder="1" applyAlignment="1">
      <alignment horizontal="center" vertical="center" wrapText="1"/>
    </xf>
    <xf numFmtId="0" fontId="0" fillId="0" borderId="18" xfId="0" applyNumberFormat="1" applyFill="1" applyBorder="1" applyAlignment="1">
      <alignment horizontal="center" vertical="center" wrapText="1"/>
    </xf>
    <xf numFmtId="0" fontId="0" fillId="3" borderId="45" xfId="0" applyNumberFormat="1" applyFill="1" applyBorder="1" applyAlignment="1">
      <alignment horizontal="center" vertical="center" wrapText="1"/>
    </xf>
    <xf numFmtId="0" fontId="0" fillId="0" borderId="11" xfId="0" applyNumberFormat="1" applyFill="1" applyBorder="1" applyAlignment="1">
      <alignment horizontal="center" vertical="center" wrapText="1"/>
    </xf>
    <xf numFmtId="0" fontId="0" fillId="2" borderId="51" xfId="0" applyNumberFormat="1" applyFont="1" applyFill="1" applyBorder="1" applyAlignment="1">
      <alignment horizontal="left" vertical="top" wrapText="1"/>
    </xf>
    <xf numFmtId="0" fontId="0" fillId="0" borderId="66" xfId="0" applyBorder="1" applyAlignment="1">
      <alignment horizontal="left" vertical="top" wrapText="1"/>
    </xf>
    <xf numFmtId="0" fontId="0" fillId="2" borderId="12" xfId="0" applyNumberFormat="1" applyFont="1" applyFill="1" applyBorder="1" applyAlignment="1">
      <alignment horizontal="left" vertical="top" wrapText="1"/>
    </xf>
    <xf numFmtId="0" fontId="0" fillId="0" borderId="13" xfId="0" applyBorder="1" applyAlignment="1">
      <alignment horizontal="left" vertical="top" wrapText="1"/>
    </xf>
    <xf numFmtId="0" fontId="0" fillId="2" borderId="50" xfId="0" applyNumberFormat="1" applyFont="1" applyFill="1" applyBorder="1" applyAlignment="1">
      <alignment horizontal="left" vertical="top" wrapText="1"/>
    </xf>
    <xf numFmtId="0" fontId="0" fillId="0" borderId="67" xfId="0" applyBorder="1" applyAlignment="1">
      <alignment horizontal="left" vertical="top" wrapText="1"/>
    </xf>
    <xf numFmtId="0" fontId="0" fillId="2" borderId="53" xfId="0" applyNumberFormat="1" applyFont="1" applyFill="1" applyBorder="1" applyAlignment="1">
      <alignment horizontal="left" vertical="top" wrapText="1"/>
    </xf>
    <xf numFmtId="0" fontId="0" fillId="0" borderId="25" xfId="0" applyBorder="1" applyAlignment="1">
      <alignment horizontal="left" vertical="top" wrapText="1"/>
    </xf>
    <xf numFmtId="0" fontId="0" fillId="0" borderId="70" xfId="0" applyBorder="1" applyAlignment="1">
      <alignment horizontal="left" vertical="top" wrapText="1"/>
    </xf>
    <xf numFmtId="0" fontId="0" fillId="2" borderId="48" xfId="0" applyNumberFormat="1" applyFont="1" applyFill="1" applyBorder="1" applyAlignment="1">
      <alignment horizontal="left" vertical="top" wrapText="1"/>
    </xf>
    <xf numFmtId="0" fontId="0" fillId="0" borderId="62" xfId="0" applyBorder="1" applyAlignment="1">
      <alignment horizontal="left" vertical="top" wrapText="1"/>
    </xf>
    <xf numFmtId="0" fontId="0" fillId="2" borderId="49" xfId="0" applyNumberFormat="1" applyFont="1" applyFill="1" applyBorder="1" applyAlignment="1">
      <alignment horizontal="left" vertical="top" wrapText="1"/>
    </xf>
    <xf numFmtId="0" fontId="0" fillId="0" borderId="71" xfId="0" applyBorder="1" applyAlignment="1">
      <alignment horizontal="left" vertical="top" wrapText="1"/>
    </xf>
    <xf numFmtId="0" fontId="12" fillId="9" borderId="20" xfId="0" applyFont="1" applyFill="1" applyBorder="1" applyAlignment="1">
      <alignment horizontal="center" vertical="center" wrapText="1"/>
    </xf>
    <xf numFmtId="0" fontId="0" fillId="0" borderId="41" xfId="0" applyBorder="1" applyAlignment="1">
      <alignment horizontal="center" vertical="center" wrapText="1"/>
    </xf>
    <xf numFmtId="0" fontId="0" fillId="2" borderId="42" xfId="0" applyNumberFormat="1" applyFont="1" applyFill="1" applyBorder="1" applyAlignment="1">
      <alignment horizontal="left" vertical="top" wrapText="1"/>
    </xf>
    <xf numFmtId="0" fontId="0" fillId="0" borderId="57" xfId="0" applyBorder="1" applyAlignment="1">
      <alignment horizontal="left" vertical="top" wrapText="1"/>
    </xf>
    <xf numFmtId="0" fontId="0" fillId="2" borderId="3" xfId="0" applyNumberFormat="1" applyFont="1" applyFill="1" applyBorder="1" applyAlignment="1">
      <alignment horizontal="left" vertical="top" wrapText="1"/>
    </xf>
    <xf numFmtId="0" fontId="0" fillId="0" borderId="30" xfId="0" applyBorder="1" applyAlignment="1">
      <alignment horizontal="left" vertical="top" wrapText="1"/>
    </xf>
    <xf numFmtId="0" fontId="0" fillId="2" borderId="19" xfId="0" applyNumberFormat="1" applyFont="1" applyFill="1" applyBorder="1" applyAlignment="1">
      <alignment horizontal="left" vertical="top" wrapText="1"/>
    </xf>
    <xf numFmtId="0" fontId="0" fillId="0" borderId="18" xfId="0" applyBorder="1" applyAlignment="1">
      <alignment horizontal="left" vertical="top" wrapText="1"/>
    </xf>
    <xf numFmtId="0" fontId="12" fillId="17" borderId="4" xfId="0" applyFont="1" applyFill="1" applyBorder="1" applyAlignment="1">
      <alignment horizontal="left" vertical="center" wrapText="1"/>
    </xf>
    <xf numFmtId="0" fontId="12" fillId="17" borderId="6" xfId="0" applyFont="1" applyFill="1" applyBorder="1" applyAlignment="1">
      <alignment horizontal="left" vertical="center" wrapText="1"/>
    </xf>
    <xf numFmtId="0" fontId="12" fillId="17" borderId="10" xfId="0" applyFont="1" applyFill="1" applyBorder="1" applyAlignment="1">
      <alignment horizontal="left" vertical="center" wrapText="1"/>
    </xf>
    <xf numFmtId="0" fontId="12" fillId="17" borderId="11" xfId="0" applyFont="1" applyFill="1" applyBorder="1" applyAlignment="1">
      <alignment horizontal="left" vertical="center" wrapText="1"/>
    </xf>
    <xf numFmtId="0" fontId="12" fillId="2" borderId="0" xfId="0" applyFont="1" applyFill="1" applyBorder="1" applyAlignment="1"/>
    <xf numFmtId="0" fontId="13" fillId="2" borderId="53" xfId="0" applyFont="1" applyFill="1" applyBorder="1" applyAlignment="1">
      <alignment horizontal="left" vertical="center" wrapText="1"/>
    </xf>
    <xf numFmtId="0" fontId="13" fillId="2" borderId="24" xfId="0" applyFont="1" applyFill="1" applyBorder="1" applyAlignment="1">
      <alignment horizontal="left" vertical="center" wrapText="1"/>
    </xf>
    <xf numFmtId="0" fontId="12" fillId="6" borderId="23"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2" fillId="9" borderId="25" xfId="0" applyFont="1" applyFill="1" applyBorder="1" applyAlignment="1">
      <alignment horizontal="left" vertical="center"/>
    </xf>
    <xf numFmtId="0" fontId="13" fillId="0" borderId="5" xfId="0" applyFont="1" applyBorder="1" applyAlignment="1"/>
    <xf numFmtId="0" fontId="13" fillId="0" borderId="6" xfId="0" applyFont="1" applyBorder="1" applyAlignment="1"/>
    <xf numFmtId="0" fontId="12" fillId="17" borderId="4" xfId="0" applyFont="1" applyFill="1" applyBorder="1" applyAlignment="1">
      <alignment horizontal="center" vertical="center"/>
    </xf>
    <xf numFmtId="0" fontId="12" fillId="17" borderId="5" xfId="0" applyFont="1" applyFill="1" applyBorder="1" applyAlignment="1">
      <alignment horizontal="center" vertical="center"/>
    </xf>
    <xf numFmtId="0" fontId="12" fillId="17" borderId="6" xfId="0" applyFont="1" applyFill="1" applyBorder="1" applyAlignment="1">
      <alignment horizontal="center" vertical="center"/>
    </xf>
    <xf numFmtId="0" fontId="12" fillId="17" borderId="7" xfId="0" applyFont="1" applyFill="1" applyBorder="1" applyAlignment="1">
      <alignment horizontal="center" vertical="center"/>
    </xf>
    <xf numFmtId="0" fontId="12" fillId="17" borderId="0" xfId="0" applyFont="1" applyFill="1" applyBorder="1" applyAlignment="1">
      <alignment horizontal="center" vertical="center"/>
    </xf>
    <xf numFmtId="0" fontId="12" fillId="17" borderId="8" xfId="0" applyFont="1" applyFill="1" applyBorder="1" applyAlignment="1">
      <alignment horizontal="center" vertical="center"/>
    </xf>
    <xf numFmtId="0" fontId="12" fillId="9" borderId="23" xfId="0" applyFont="1" applyFill="1" applyBorder="1" applyAlignment="1">
      <alignment horizontal="left" vertical="center" wrapText="1"/>
    </xf>
    <xf numFmtId="0" fontId="12" fillId="9" borderId="5" xfId="0" applyFont="1" applyFill="1" applyBorder="1" applyAlignment="1">
      <alignment horizontal="left" vertical="center" wrapText="1"/>
    </xf>
    <xf numFmtId="0" fontId="12" fillId="9" borderId="6" xfId="0" applyFont="1" applyFill="1" applyBorder="1" applyAlignment="1">
      <alignment horizontal="left" vertical="center" wrapText="1"/>
    </xf>
    <xf numFmtId="0" fontId="2" fillId="17" borderId="59" xfId="0" applyFont="1" applyFill="1" applyBorder="1" applyAlignment="1">
      <alignment horizontal="center"/>
    </xf>
    <xf numFmtId="0" fontId="2" fillId="17" borderId="60" xfId="0" applyFont="1" applyFill="1" applyBorder="1" applyAlignment="1">
      <alignment horizontal="center"/>
    </xf>
    <xf numFmtId="165" fontId="12" fillId="9" borderId="23" xfId="0" applyNumberFormat="1" applyFont="1" applyFill="1" applyBorder="1" applyAlignment="1">
      <alignment horizontal="left" vertical="center" wrapText="1"/>
    </xf>
    <xf numFmtId="165" fontId="12" fillId="9" borderId="25" xfId="0" applyNumberFormat="1" applyFont="1" applyFill="1" applyBorder="1" applyAlignment="1">
      <alignment horizontal="left" vertical="center" wrapText="1"/>
    </xf>
    <xf numFmtId="165" fontId="12" fillId="9" borderId="24" xfId="0" applyNumberFormat="1" applyFont="1" applyFill="1" applyBorder="1" applyAlignment="1">
      <alignment horizontal="left" vertical="center" wrapText="1"/>
    </xf>
    <xf numFmtId="0" fontId="12" fillId="9" borderId="31" xfId="0" applyFont="1" applyFill="1" applyBorder="1" applyAlignment="1">
      <alignment horizontal="left" vertical="center"/>
    </xf>
    <xf numFmtId="0" fontId="0" fillId="9" borderId="31" xfId="0" applyFill="1" applyBorder="1" applyAlignment="1">
      <alignment horizontal="left" vertical="center"/>
    </xf>
    <xf numFmtId="0" fontId="0" fillId="9" borderId="44" xfId="0" applyFill="1" applyBorder="1" applyAlignment="1">
      <alignment horizontal="left" vertical="center"/>
    </xf>
    <xf numFmtId="0" fontId="12" fillId="9" borderId="38" xfId="0" applyFont="1" applyFill="1" applyBorder="1" applyAlignment="1">
      <alignment horizontal="left" vertical="center"/>
    </xf>
    <xf numFmtId="0" fontId="12" fillId="9" borderId="4" xfId="0" applyFont="1" applyFill="1" applyBorder="1" applyAlignment="1">
      <alignment horizontal="left" vertical="center"/>
    </xf>
    <xf numFmtId="0" fontId="0" fillId="9" borderId="7" xfId="0" applyFill="1" applyBorder="1" applyAlignment="1">
      <alignment horizontal="left" vertical="center"/>
    </xf>
    <xf numFmtId="0" fontId="12" fillId="9" borderId="26" xfId="0" applyFont="1" applyFill="1" applyBorder="1" applyAlignment="1">
      <alignment horizontal="left" vertical="center"/>
    </xf>
    <xf numFmtId="0" fontId="0" fillId="9" borderId="29" xfId="0" applyFill="1" applyBorder="1" applyAlignment="1">
      <alignment horizontal="left" vertical="center"/>
    </xf>
    <xf numFmtId="0" fontId="0" fillId="9" borderId="17" xfId="0" applyFill="1" applyBorder="1" applyAlignment="1">
      <alignment horizontal="left" vertical="center"/>
    </xf>
    <xf numFmtId="0" fontId="25" fillId="7" borderId="23" xfId="0" applyFont="1" applyFill="1" applyBorder="1" applyAlignment="1">
      <alignment horizontal="center" vertical="center" wrapText="1"/>
    </xf>
    <xf numFmtId="0" fontId="25" fillId="7" borderId="25" xfId="0" applyFont="1" applyFill="1" applyBorder="1" applyAlignment="1">
      <alignment horizontal="center" vertical="center" wrapText="1"/>
    </xf>
    <xf numFmtId="0" fontId="25" fillId="7" borderId="24" xfId="0" applyFont="1" applyFill="1" applyBorder="1" applyAlignment="1">
      <alignment horizontal="center" vertical="center" wrapText="1"/>
    </xf>
    <xf numFmtId="0" fontId="12" fillId="8" borderId="23" xfId="0" applyFont="1" applyFill="1" applyBorder="1" applyAlignment="1">
      <alignment horizontal="center" vertical="center" wrapText="1"/>
    </xf>
    <xf numFmtId="0" fontId="12" fillId="8" borderId="25" xfId="0" applyFont="1" applyFill="1" applyBorder="1" applyAlignment="1">
      <alignment horizontal="center" vertical="center" wrapText="1"/>
    </xf>
    <xf numFmtId="0" fontId="12" fillId="8" borderId="24" xfId="0" applyFont="1" applyFill="1" applyBorder="1" applyAlignment="1">
      <alignment horizontal="center" vertical="center" wrapText="1"/>
    </xf>
    <xf numFmtId="49" fontId="0" fillId="7" borderId="26" xfId="0" applyNumberFormat="1" applyFill="1" applyBorder="1" applyAlignment="1">
      <alignment horizontal="left" vertical="center" wrapText="1"/>
    </xf>
    <xf numFmtId="49" fontId="0" fillId="7" borderId="29" xfId="0" applyNumberFormat="1" applyFill="1" applyBorder="1" applyAlignment="1">
      <alignment horizontal="left" vertical="center" wrapText="1"/>
    </xf>
    <xf numFmtId="49" fontId="0" fillId="7" borderId="35" xfId="0" applyNumberFormat="1" applyFill="1" applyBorder="1" applyAlignment="1">
      <alignment horizontal="left" vertical="center" wrapText="1"/>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0" fillId="4" borderId="27" xfId="0" applyFill="1" applyBorder="1" applyAlignment="1">
      <alignment horizontal="center" vertical="center" wrapText="1"/>
    </xf>
    <xf numFmtId="0" fontId="0" fillId="4" borderId="3" xfId="0" applyFill="1" applyBorder="1" applyAlignment="1">
      <alignment horizontal="center" vertical="center" wrapText="1"/>
    </xf>
    <xf numFmtId="0" fontId="0" fillId="4" borderId="36" xfId="0" applyFill="1" applyBorder="1" applyAlignment="1">
      <alignment horizontal="center" vertical="center" wrapText="1"/>
    </xf>
    <xf numFmtId="49" fontId="0" fillId="3" borderId="27" xfId="0" applyNumberFormat="1" applyFill="1" applyBorder="1" applyAlignment="1">
      <alignment horizontal="left" vertical="center" wrapText="1"/>
    </xf>
    <xf numFmtId="0" fontId="0" fillId="3" borderId="3" xfId="0" applyNumberFormat="1" applyFill="1" applyBorder="1" applyAlignment="1">
      <alignment horizontal="left" vertical="center" wrapText="1"/>
    </xf>
    <xf numFmtId="0" fontId="0" fillId="3" borderId="36" xfId="0" applyNumberFormat="1" applyFill="1" applyBorder="1" applyAlignment="1">
      <alignment horizontal="left" vertical="center" wrapText="1"/>
    </xf>
    <xf numFmtId="0" fontId="0" fillId="3" borderId="19" xfId="0" applyNumberFormat="1" applyFill="1" applyBorder="1" applyAlignment="1">
      <alignment horizontal="left" vertical="center" wrapText="1"/>
    </xf>
    <xf numFmtId="0" fontId="0" fillId="2" borderId="12" xfId="0" applyFill="1" applyBorder="1" applyAlignment="1">
      <alignment horizontal="left" vertical="center" wrapText="1"/>
    </xf>
    <xf numFmtId="0" fontId="0" fillId="2" borderId="50" xfId="0" applyFill="1" applyBorder="1" applyAlignment="1">
      <alignment horizontal="left" vertical="center" wrapText="1"/>
    </xf>
    <xf numFmtId="0" fontId="2" fillId="2" borderId="59" xfId="0" applyFont="1" applyFill="1" applyBorder="1" applyAlignment="1">
      <alignment horizontal="center" vertical="center" wrapText="1"/>
    </xf>
    <xf numFmtId="0" fontId="13" fillId="2" borderId="25" xfId="0" applyFont="1" applyFill="1" applyBorder="1" applyAlignment="1">
      <alignment horizontal="left" vertical="center" wrapText="1"/>
    </xf>
    <xf numFmtId="0" fontId="12" fillId="9" borderId="59" xfId="0" applyFont="1" applyFill="1" applyBorder="1" applyAlignment="1">
      <alignment horizontal="left" vertical="center" wrapText="1"/>
    </xf>
    <xf numFmtId="0" fontId="0" fillId="0" borderId="60" xfId="0" applyBorder="1" applyAlignment="1">
      <alignment wrapText="1"/>
    </xf>
    <xf numFmtId="0" fontId="13" fillId="2" borderId="5" xfId="0" applyFont="1" applyFill="1" applyBorder="1" applyAlignment="1">
      <alignment horizontal="left" vertical="center" wrapText="1"/>
    </xf>
    <xf numFmtId="0" fontId="0" fillId="0" borderId="9" xfId="0" applyBorder="1" applyAlignment="1">
      <alignment wrapText="1"/>
    </xf>
    <xf numFmtId="0" fontId="0" fillId="4" borderId="28" xfId="0" applyFill="1" applyBorder="1" applyAlignment="1">
      <alignment horizontal="center" vertical="center" wrapText="1"/>
    </xf>
    <xf numFmtId="0" fontId="0" fillId="4" borderId="18" xfId="0" applyFill="1" applyBorder="1" applyAlignment="1">
      <alignment horizontal="center" vertical="center" wrapText="1"/>
    </xf>
    <xf numFmtId="0" fontId="2" fillId="13" borderId="27" xfId="0" applyFont="1" applyFill="1" applyBorder="1" applyAlignment="1">
      <alignment horizontal="center" vertical="center" wrapText="1"/>
    </xf>
    <xf numFmtId="0" fontId="0" fillId="13" borderId="28" xfId="0" applyFill="1" applyBorder="1" applyAlignment="1">
      <alignment horizontal="center" vertical="center" wrapText="1"/>
    </xf>
    <xf numFmtId="0" fontId="2" fillId="0" borderId="2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0" fillId="12" borderId="26" xfId="0" applyFill="1" applyBorder="1" applyAlignment="1">
      <alignment horizontal="center" vertical="center" wrapText="1"/>
    </xf>
    <xf numFmtId="0" fontId="0" fillId="12" borderId="35" xfId="0" applyFill="1" applyBorder="1" applyAlignment="1">
      <alignment horizontal="center" vertical="center" wrapText="1"/>
    </xf>
    <xf numFmtId="0" fontId="0" fillId="4" borderId="30" xfId="0" applyFill="1" applyBorder="1" applyAlignment="1">
      <alignment horizontal="center" vertical="center" wrapText="1"/>
    </xf>
    <xf numFmtId="0" fontId="0" fillId="4" borderId="37" xfId="0" applyFill="1" applyBorder="1" applyAlignment="1">
      <alignment horizontal="center" vertical="center" wrapText="1"/>
    </xf>
    <xf numFmtId="0" fontId="0" fillId="12" borderId="29" xfId="0" applyFill="1" applyBorder="1" applyAlignment="1">
      <alignment horizontal="center" vertical="center" wrapText="1"/>
    </xf>
    <xf numFmtId="0" fontId="15" fillId="14" borderId="26" xfId="0" applyFont="1" applyFill="1" applyBorder="1" applyAlignment="1">
      <alignment horizontal="center" vertical="center" wrapText="1"/>
    </xf>
    <xf numFmtId="0" fontId="16" fillId="14" borderId="27"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5" fillId="10" borderId="26" xfId="0" applyFont="1" applyFill="1" applyBorder="1" applyAlignment="1">
      <alignment horizontal="center" vertical="center" wrapText="1"/>
    </xf>
    <xf numFmtId="0" fontId="5" fillId="10" borderId="29" xfId="0" applyFont="1" applyFill="1" applyBorder="1" applyAlignment="1">
      <alignment horizontal="center" vertical="center" wrapText="1"/>
    </xf>
    <xf numFmtId="0" fontId="5" fillId="10" borderId="17"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13" borderId="5" xfId="0" applyFont="1" applyFill="1" applyBorder="1" applyAlignment="1">
      <alignment horizontal="center" vertical="center" wrapText="1"/>
    </xf>
    <xf numFmtId="0" fontId="0" fillId="3" borderId="27" xfId="0" applyFill="1" applyBorder="1" applyAlignment="1">
      <alignment horizontal="left" vertical="center" wrapText="1"/>
    </xf>
    <xf numFmtId="0" fontId="0" fillId="3" borderId="3" xfId="0" applyFill="1" applyBorder="1" applyAlignment="1">
      <alignment horizontal="left" vertical="center" wrapText="1"/>
    </xf>
    <xf numFmtId="0" fontId="0" fillId="3" borderId="36" xfId="0" applyFill="1" applyBorder="1" applyAlignment="1">
      <alignment horizontal="left" vertical="center" wrapText="1"/>
    </xf>
    <xf numFmtId="0" fontId="0" fillId="2" borderId="28" xfId="0" applyFill="1" applyBorder="1" applyAlignment="1">
      <alignment horizontal="left" vertical="center" wrapText="1"/>
    </xf>
    <xf numFmtId="0" fontId="0" fillId="2" borderId="30" xfId="0" applyFill="1" applyBorder="1" applyAlignment="1">
      <alignment horizontal="left" vertical="center" wrapText="1"/>
    </xf>
    <xf numFmtId="0" fontId="0" fillId="2" borderId="37" xfId="0" applyFill="1" applyBorder="1" applyAlignment="1">
      <alignment horizontal="left" vertical="center" wrapText="1"/>
    </xf>
    <xf numFmtId="0" fontId="0" fillId="3" borderId="19" xfId="0" applyFill="1" applyBorder="1" applyAlignment="1">
      <alignment horizontal="left" vertical="center" wrapText="1"/>
    </xf>
    <xf numFmtId="0" fontId="0" fillId="2" borderId="18" xfId="0" applyFill="1" applyBorder="1" applyAlignment="1">
      <alignment horizontal="left" vertical="center" wrapText="1"/>
    </xf>
    <xf numFmtId="2" fontId="0" fillId="12" borderId="27" xfId="0" applyNumberFormat="1" applyFill="1" applyBorder="1" applyAlignment="1">
      <alignment horizontal="center" vertical="center" wrapText="1"/>
    </xf>
    <xf numFmtId="2" fontId="0" fillId="12" borderId="19" xfId="0" applyNumberFormat="1" applyFill="1" applyBorder="1" applyAlignment="1">
      <alignment horizontal="center" vertical="center" wrapText="1"/>
    </xf>
    <xf numFmtId="0" fontId="15" fillId="14" borderId="4" xfId="0" applyFont="1" applyFill="1" applyBorder="1" applyAlignment="1">
      <alignment horizontal="center" vertical="center" wrapText="1"/>
    </xf>
    <xf numFmtId="0" fontId="15" fillId="14" borderId="5" xfId="0" applyFont="1" applyFill="1" applyBorder="1" applyAlignment="1">
      <alignment horizontal="center" vertical="center" wrapText="1"/>
    </xf>
    <xf numFmtId="0" fontId="15" fillId="14" borderId="6" xfId="0" applyFont="1" applyFill="1" applyBorder="1" applyAlignment="1">
      <alignment horizontal="center" vertical="center" wrapText="1"/>
    </xf>
    <xf numFmtId="0" fontId="0" fillId="7" borderId="27" xfId="0" applyFill="1" applyBorder="1" applyAlignment="1">
      <alignment horizontal="left" vertical="center" wrapText="1"/>
    </xf>
    <xf numFmtId="0" fontId="0" fillId="7" borderId="3" xfId="0" applyFill="1" applyBorder="1" applyAlignment="1">
      <alignment horizontal="left" vertical="center" wrapText="1"/>
    </xf>
    <xf numFmtId="0" fontId="0" fillId="7" borderId="36" xfId="0" applyFill="1" applyBorder="1" applyAlignment="1">
      <alignment horizontal="left" vertical="center" wrapText="1"/>
    </xf>
    <xf numFmtId="2" fontId="0" fillId="12" borderId="3" xfId="0" applyNumberFormat="1" applyFill="1" applyBorder="1" applyAlignment="1">
      <alignment horizontal="center" vertical="center" wrapText="1"/>
    </xf>
    <xf numFmtId="2" fontId="0" fillId="12" borderId="36" xfId="0" applyNumberFormat="1" applyFill="1" applyBorder="1" applyAlignment="1">
      <alignment horizontal="center" vertical="center" wrapText="1"/>
    </xf>
    <xf numFmtId="0" fontId="0" fillId="7" borderId="19" xfId="0" applyFill="1" applyBorder="1" applyAlignment="1">
      <alignment horizontal="left" vertical="center" wrapText="1"/>
    </xf>
    <xf numFmtId="0" fontId="5" fillId="10" borderId="43" xfId="0" applyFont="1" applyFill="1" applyBorder="1" applyAlignment="1">
      <alignment horizontal="center" vertical="center" wrapText="1"/>
    </xf>
    <xf numFmtId="0" fontId="0" fillId="12" borderId="17" xfId="0" applyFill="1" applyBorder="1" applyAlignment="1">
      <alignment horizontal="center" vertical="center" wrapText="1"/>
    </xf>
    <xf numFmtId="0" fontId="0" fillId="4" borderId="19" xfId="0" applyFill="1" applyBorder="1" applyAlignment="1">
      <alignment horizontal="center" vertical="center" wrapText="1"/>
    </xf>
    <xf numFmtId="49" fontId="0" fillId="7" borderId="17" xfId="0" applyNumberFormat="1" applyFill="1" applyBorder="1" applyAlignment="1">
      <alignment horizontal="left" vertical="center" wrapText="1"/>
    </xf>
    <xf numFmtId="0" fontId="5" fillId="11" borderId="26" xfId="0" applyFont="1" applyFill="1" applyBorder="1" applyAlignment="1">
      <alignment horizontal="center" vertical="center" wrapText="1"/>
    </xf>
    <xf numFmtId="0" fontId="5" fillId="11" borderId="35" xfId="0" applyFont="1" applyFill="1" applyBorder="1" applyAlignment="1">
      <alignment horizontal="center" vertical="center" wrapText="1"/>
    </xf>
    <xf numFmtId="2" fontId="0" fillId="12" borderId="26" xfId="0" applyNumberFormat="1" applyFont="1" applyFill="1" applyBorder="1" applyAlignment="1">
      <alignment horizontal="center" vertical="center"/>
    </xf>
    <xf numFmtId="0" fontId="0" fillId="0" borderId="17" xfId="0" applyFont="1" applyBorder="1" applyAlignment="1">
      <alignment horizontal="center" vertical="center"/>
    </xf>
    <xf numFmtId="0" fontId="0" fillId="0" borderId="17" xfId="0" applyBorder="1" applyAlignment="1">
      <alignment horizontal="center" vertical="center"/>
    </xf>
    <xf numFmtId="2" fontId="0" fillId="12" borderId="43" xfId="0" applyNumberFormat="1" applyFont="1" applyFill="1" applyBorder="1" applyAlignment="1">
      <alignment horizontal="center" vertical="center" wrapText="1"/>
    </xf>
    <xf numFmtId="0" fontId="0" fillId="0" borderId="35" xfId="0" applyBorder="1" applyAlignment="1">
      <alignment horizontal="center" vertical="center" wrapText="1"/>
    </xf>
    <xf numFmtId="2" fontId="0" fillId="12" borderId="26" xfId="0" applyNumberFormat="1" applyFont="1" applyFill="1" applyBorder="1" applyAlignment="1">
      <alignment horizontal="center" vertical="center" wrapText="1"/>
    </xf>
    <xf numFmtId="0" fontId="0" fillId="0" borderId="29" xfId="0" applyBorder="1" applyAlignment="1">
      <alignment horizontal="center" vertical="center" wrapText="1"/>
    </xf>
    <xf numFmtId="0" fontId="0" fillId="0" borderId="17" xfId="0" applyBorder="1" applyAlignment="1">
      <alignment horizontal="center" vertical="center" wrapText="1"/>
    </xf>
    <xf numFmtId="2" fontId="0" fillId="12" borderId="34" xfId="0" applyNumberFormat="1" applyFont="1" applyFill="1" applyBorder="1" applyAlignment="1">
      <alignment horizontal="center" vertical="center" wrapText="1"/>
    </xf>
    <xf numFmtId="0" fontId="0" fillId="0" borderId="72" xfId="0" applyBorder="1" applyAlignment="1">
      <alignment horizontal="center" vertical="center" wrapText="1"/>
    </xf>
    <xf numFmtId="0" fontId="5" fillId="11" borderId="29" xfId="0" applyFont="1" applyFill="1" applyBorder="1" applyAlignment="1">
      <alignment horizontal="center" vertical="center" wrapText="1"/>
    </xf>
    <xf numFmtId="0" fontId="5" fillId="11" borderId="17" xfId="0" applyFont="1" applyFill="1" applyBorder="1" applyAlignment="1">
      <alignment horizontal="center" vertical="center" wrapText="1"/>
    </xf>
    <xf numFmtId="0" fontId="0" fillId="0" borderId="29" xfId="0" applyBorder="1" applyAlignment="1">
      <alignment horizontal="center" vertical="center"/>
    </xf>
    <xf numFmtId="0" fontId="5" fillId="3" borderId="38" xfId="0" applyNumberFormat="1" applyFont="1" applyFill="1" applyBorder="1" applyAlignment="1">
      <alignment horizontal="center" vertical="center" wrapText="1"/>
    </xf>
    <xf numFmtId="0" fontId="5" fillId="3" borderId="44" xfId="0" applyNumberFormat="1" applyFont="1" applyFill="1" applyBorder="1" applyAlignment="1">
      <alignment horizontal="center" vertical="center" wrapText="1"/>
    </xf>
    <xf numFmtId="0" fontId="7" fillId="24" borderId="4" xfId="0" applyNumberFormat="1" applyFont="1" applyFill="1" applyBorder="1" applyAlignment="1">
      <alignment horizontal="center" vertical="center" wrapText="1"/>
    </xf>
    <xf numFmtId="0" fontId="7" fillId="24" borderId="10" xfId="0" applyNumberFormat="1" applyFont="1" applyFill="1" applyBorder="1" applyAlignment="1">
      <alignment horizontal="center" vertical="center" wrapText="1"/>
    </xf>
    <xf numFmtId="0" fontId="2" fillId="13" borderId="64" xfId="0" applyFont="1" applyFill="1" applyBorder="1" applyAlignment="1">
      <alignment horizontal="center" vertical="center" wrapText="1"/>
    </xf>
    <xf numFmtId="0" fontId="2" fillId="13" borderId="62" xfId="0" applyFont="1" applyFill="1" applyBorder="1" applyAlignment="1">
      <alignment horizontal="center" vertical="center" wrapText="1"/>
    </xf>
    <xf numFmtId="0" fontId="0" fillId="0" borderId="0" xfId="0" applyBorder="1" applyAlignment="1">
      <alignment wrapText="1"/>
    </xf>
    <xf numFmtId="0" fontId="16" fillId="14" borderId="5" xfId="0" applyFont="1" applyFill="1" applyBorder="1" applyAlignment="1">
      <alignment horizontal="center" vertical="center" wrapText="1"/>
    </xf>
    <xf numFmtId="0" fontId="0" fillId="13" borderId="6" xfId="0" applyFill="1" applyBorder="1" applyAlignment="1">
      <alignment horizontal="center" vertical="center" wrapText="1"/>
    </xf>
    <xf numFmtId="0" fontId="15" fillId="14" borderId="6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9" xfId="0" applyFont="1" applyFill="1" applyBorder="1" applyAlignment="1">
      <alignment horizontal="center" vertical="center"/>
    </xf>
    <xf numFmtId="0" fontId="10" fillId="11" borderId="0" xfId="0" applyFont="1" applyFill="1" applyBorder="1" applyAlignment="1">
      <alignment vertical="top"/>
    </xf>
    <xf numFmtId="0" fontId="0" fillId="0" borderId="0" xfId="0" applyBorder="1" applyAlignment="1"/>
    <xf numFmtId="0" fontId="0" fillId="4" borderId="28" xfId="0" applyFill="1" applyBorder="1" applyAlignment="1">
      <alignment horizontal="center" vertical="center"/>
    </xf>
    <xf numFmtId="0" fontId="0" fillId="4" borderId="18" xfId="0" applyFill="1" applyBorder="1" applyAlignment="1">
      <alignment horizontal="center" vertical="center"/>
    </xf>
    <xf numFmtId="0" fontId="0" fillId="4" borderId="28" xfId="0" applyFont="1" applyFill="1" applyBorder="1" applyAlignment="1">
      <alignment horizontal="center" vertical="center"/>
    </xf>
    <xf numFmtId="0" fontId="0" fillId="4" borderId="18" xfId="0" applyFont="1" applyFill="1" applyBorder="1" applyAlignment="1">
      <alignment horizontal="center" vertical="center"/>
    </xf>
    <xf numFmtId="0" fontId="0" fillId="4" borderId="73" xfId="0" applyFill="1" applyBorder="1" applyAlignment="1">
      <alignment horizontal="center" vertical="center" wrapText="1"/>
    </xf>
    <xf numFmtId="0" fontId="0" fillId="4" borderId="74" xfId="0" applyFill="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8" xfId="0" applyFont="1" applyBorder="1" applyAlignment="1">
      <alignment horizontal="center" vertical="center" wrapText="1"/>
    </xf>
    <xf numFmtId="0" fontId="0" fillId="4" borderId="57" xfId="0" applyFill="1" applyBorder="1" applyAlignment="1">
      <alignment horizontal="center" vertical="center" wrapText="1"/>
    </xf>
    <xf numFmtId="0" fontId="5" fillId="11" borderId="26" xfId="0" applyNumberFormat="1" applyFont="1" applyFill="1" applyBorder="1" applyAlignment="1">
      <alignment horizontal="center" vertical="center" wrapText="1"/>
    </xf>
    <xf numFmtId="0" fontId="5" fillId="11" borderId="35" xfId="0" applyNumberFormat="1" applyFont="1" applyFill="1" applyBorder="1" applyAlignment="1">
      <alignment horizontal="center" vertical="center" wrapText="1"/>
    </xf>
    <xf numFmtId="0" fontId="0" fillId="0" borderId="54" xfId="0" applyNumberFormat="1" applyBorder="1" applyAlignment="1">
      <alignment horizontal="center" vertical="center" wrapText="1"/>
    </xf>
    <xf numFmtId="0" fontId="0" fillId="0" borderId="68" xfId="0" applyNumberFormat="1" applyBorder="1" applyAlignment="1">
      <alignment horizontal="center"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4" xfId="0" applyNumberFormat="1" applyFont="1" applyFill="1" applyBorder="1" applyAlignment="1">
      <alignment horizontal="center" vertical="center" wrapText="1"/>
    </xf>
    <xf numFmtId="0" fontId="2" fillId="2" borderId="59" xfId="0" applyNumberFormat="1" applyFont="1" applyFill="1" applyBorder="1" applyAlignment="1">
      <alignment horizontal="center" vertical="center" wrapText="1"/>
    </xf>
    <xf numFmtId="0" fontId="7" fillId="24" borderId="7" xfId="0" applyNumberFormat="1" applyFont="1" applyFill="1" applyBorder="1" applyAlignment="1">
      <alignment horizontal="center" vertical="center" wrapText="1"/>
    </xf>
    <xf numFmtId="0" fontId="0" fillId="0" borderId="52" xfId="0" applyNumberFormat="1" applyBorder="1" applyAlignment="1">
      <alignment horizontal="center" vertical="center" wrapText="1"/>
    </xf>
    <xf numFmtId="0" fontId="5" fillId="3" borderId="31" xfId="0" applyNumberFormat="1" applyFont="1" applyFill="1" applyBorder="1" applyAlignment="1">
      <alignment horizontal="center" vertical="center" wrapText="1"/>
    </xf>
    <xf numFmtId="0" fontId="0" fillId="3" borderId="39" xfId="0" applyFill="1" applyBorder="1" applyAlignment="1">
      <alignment horizontal="center" vertical="center" wrapText="1"/>
    </xf>
    <xf numFmtId="0" fontId="0" fillId="3" borderId="22" xfId="0" applyFill="1" applyBorder="1" applyAlignment="1">
      <alignment horizontal="center" vertical="center" wrapText="1"/>
    </xf>
    <xf numFmtId="0" fontId="17" fillId="24" borderId="75" xfId="0" applyFont="1" applyFill="1" applyBorder="1" applyAlignment="1">
      <alignment horizontal="center" vertical="center"/>
    </xf>
    <xf numFmtId="0" fontId="17" fillId="24" borderId="45" xfId="0" applyFont="1" applyFill="1" applyBorder="1" applyAlignment="1">
      <alignment horizontal="center" vertical="center"/>
    </xf>
    <xf numFmtId="0" fontId="0" fillId="0" borderId="54" xfId="0" applyBorder="1" applyAlignment="1">
      <alignment horizontal="center" vertical="center" wrapText="1"/>
    </xf>
    <xf numFmtId="0" fontId="0" fillId="0" borderId="68" xfId="0" applyBorder="1" applyAlignment="1">
      <alignment horizontal="center" vertical="center" wrapText="1"/>
    </xf>
    <xf numFmtId="0" fontId="17" fillId="24" borderId="2" xfId="0" applyFont="1" applyFill="1" applyBorder="1" applyAlignment="1">
      <alignment horizontal="center" vertical="center"/>
    </xf>
    <xf numFmtId="0" fontId="0" fillId="3" borderId="32" xfId="0" applyFill="1" applyBorder="1" applyAlignment="1">
      <alignment horizontal="center" vertical="center" wrapText="1"/>
    </xf>
    <xf numFmtId="0" fontId="0" fillId="0" borderId="52" xfId="0"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3" fillId="0" borderId="60" xfId="0" applyFont="1" applyBorder="1" applyAlignment="1">
      <alignment wrapText="1"/>
    </xf>
    <xf numFmtId="0" fontId="13" fillId="0" borderId="9" xfId="0" applyFont="1" applyBorder="1" applyAlignment="1">
      <alignment wrapText="1"/>
    </xf>
    <xf numFmtId="0" fontId="10" fillId="8" borderId="23" xfId="0" applyFont="1" applyFill="1" applyBorder="1" applyAlignment="1">
      <alignment vertical="top"/>
    </xf>
    <xf numFmtId="0" fontId="0" fillId="8" borderId="25" xfId="0" applyFill="1" applyBorder="1" applyAlignment="1"/>
    <xf numFmtId="0" fontId="0" fillId="8" borderId="24" xfId="0" applyFill="1" applyBorder="1" applyAlignment="1"/>
    <xf numFmtId="0" fontId="2" fillId="2" borderId="23" xfId="0" applyFont="1" applyFill="1" applyBorder="1" applyAlignment="1">
      <alignment horizontal="center" vertical="center" wrapText="1"/>
    </xf>
    <xf numFmtId="0" fontId="2" fillId="2" borderId="61" xfId="0" applyFont="1" applyFill="1" applyBorder="1" applyAlignment="1">
      <alignment horizontal="center" vertical="center" wrapText="1"/>
    </xf>
    <xf numFmtId="0" fontId="2" fillId="2" borderId="23" xfId="0" applyFont="1" applyFill="1" applyBorder="1" applyAlignment="1">
      <alignment horizontal="center" vertical="center"/>
    </xf>
    <xf numFmtId="0" fontId="2" fillId="2" borderId="61" xfId="0" applyFont="1" applyFill="1" applyBorder="1" applyAlignment="1">
      <alignment horizontal="center" vertical="center"/>
    </xf>
    <xf numFmtId="0" fontId="28" fillId="8" borderId="26" xfId="0" applyFont="1" applyFill="1" applyBorder="1" applyAlignment="1">
      <alignment horizontal="center" vertical="top" wrapText="1"/>
    </xf>
    <xf numFmtId="0" fontId="13" fillId="8" borderId="29" xfId="0" applyFont="1" applyFill="1" applyBorder="1" applyAlignment="1">
      <alignment horizontal="center" vertical="top" wrapText="1"/>
    </xf>
    <xf numFmtId="0" fontId="13" fillId="8" borderId="17" xfId="0" applyFont="1" applyFill="1" applyBorder="1" applyAlignment="1">
      <alignment horizontal="center" vertical="top" wrapText="1"/>
    </xf>
    <xf numFmtId="0" fontId="26" fillId="14" borderId="23" xfId="0" applyFont="1" applyFill="1" applyBorder="1" applyAlignment="1">
      <alignment horizontal="center" vertical="center" wrapText="1"/>
    </xf>
    <xf numFmtId="0" fontId="27" fillId="14" borderId="25" xfId="0" applyFont="1" applyFill="1" applyBorder="1" applyAlignment="1">
      <alignment horizontal="center" vertical="center" wrapText="1"/>
    </xf>
    <xf numFmtId="0" fontId="13" fillId="0" borderId="25" xfId="0" applyFont="1" applyBorder="1" applyAlignment="1">
      <alignment horizontal="center" vertical="center" wrapText="1"/>
    </xf>
    <xf numFmtId="0" fontId="13" fillId="0" borderId="24" xfId="0" applyFont="1" applyBorder="1" applyAlignment="1">
      <alignment wrapText="1"/>
    </xf>
    <xf numFmtId="0" fontId="12" fillId="13" borderId="25" xfId="0" applyFont="1" applyFill="1" applyBorder="1" applyAlignment="1">
      <alignment horizontal="center" vertical="center" wrapText="1"/>
    </xf>
    <xf numFmtId="0" fontId="13" fillId="13" borderId="25" xfId="0" applyFont="1" applyFill="1" applyBorder="1" applyAlignment="1">
      <alignment horizontal="center" vertical="center" wrapText="1"/>
    </xf>
    <xf numFmtId="0" fontId="13" fillId="0" borderId="24" xfId="0" applyFont="1" applyBorder="1" applyAlignment="1"/>
    <xf numFmtId="0" fontId="12" fillId="2" borderId="26" xfId="0" applyFont="1" applyFill="1" applyBorder="1" applyAlignment="1">
      <alignment horizontal="center" vertical="center" wrapText="1"/>
    </xf>
    <xf numFmtId="0" fontId="12" fillId="0" borderId="28"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2" borderId="26" xfId="0" applyFont="1" applyFill="1" applyBorder="1" applyAlignment="1">
      <alignment horizontal="center" vertical="center"/>
    </xf>
    <xf numFmtId="0" fontId="12" fillId="0" borderId="28"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28" fillId="8" borderId="35" xfId="0" applyFont="1" applyFill="1" applyBorder="1" applyAlignment="1">
      <alignment horizontal="center" vertical="top" wrapText="1"/>
    </xf>
    <xf numFmtId="0" fontId="28" fillId="8" borderId="29" xfId="0" applyFont="1" applyFill="1" applyBorder="1" applyAlignment="1">
      <alignment horizontal="center" vertical="top" wrapText="1"/>
    </xf>
    <xf numFmtId="0" fontId="13" fillId="12" borderId="26" xfId="0" applyFont="1" applyFill="1" applyBorder="1" applyAlignment="1">
      <alignment horizontal="center" vertical="center" wrapText="1"/>
    </xf>
    <xf numFmtId="0" fontId="13" fillId="12" borderId="29" xfId="0" applyFont="1" applyFill="1" applyBorder="1" applyAlignment="1">
      <alignment horizontal="center" vertical="center" wrapText="1"/>
    </xf>
    <xf numFmtId="0" fontId="13" fillId="12" borderId="17"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13" fillId="4" borderId="18" xfId="0" applyFont="1" applyFill="1" applyBorder="1" applyAlignment="1">
      <alignment horizontal="center" vertical="center" wrapText="1"/>
    </xf>
    <xf numFmtId="0" fontId="13" fillId="12" borderId="35" xfId="0" applyFont="1" applyFill="1" applyBorder="1" applyAlignment="1">
      <alignment horizontal="center" vertical="center" wrapText="1"/>
    </xf>
    <xf numFmtId="0" fontId="13" fillId="4" borderId="37" xfId="0" applyFont="1" applyFill="1" applyBorder="1" applyAlignment="1">
      <alignment horizontal="center" vertical="center" wrapText="1"/>
    </xf>
    <xf numFmtId="0" fontId="13" fillId="13" borderId="24" xfId="0" applyFont="1" applyFill="1" applyBorder="1" applyAlignment="1">
      <alignment horizontal="center" vertical="center" wrapText="1"/>
    </xf>
    <xf numFmtId="0" fontId="13" fillId="7" borderId="38" xfId="0" applyFont="1" applyFill="1" applyBorder="1" applyAlignment="1">
      <alignment horizontal="center" vertical="top" wrapText="1"/>
    </xf>
    <xf numFmtId="0" fontId="13" fillId="7" borderId="31" xfId="0" applyFont="1" applyFill="1" applyBorder="1" applyAlignment="1">
      <alignment horizontal="center" vertical="top" wrapText="1"/>
    </xf>
    <xf numFmtId="0" fontId="13" fillId="7" borderId="44" xfId="0" applyFont="1" applyFill="1" applyBorder="1" applyAlignment="1">
      <alignment horizontal="center" vertical="top" wrapText="1"/>
    </xf>
    <xf numFmtId="0" fontId="13" fillId="3" borderId="39" xfId="0" applyFont="1" applyFill="1" applyBorder="1" applyAlignment="1">
      <alignment horizontal="center" vertical="top" wrapText="1"/>
    </xf>
    <xf numFmtId="0" fontId="13" fillId="3" borderId="32" xfId="0" applyFont="1" applyFill="1" applyBorder="1" applyAlignment="1">
      <alignment horizontal="center" vertical="top" wrapText="1"/>
    </xf>
    <xf numFmtId="0" fontId="13" fillId="3" borderId="22" xfId="0" applyFont="1" applyFill="1" applyBorder="1" applyAlignment="1">
      <alignment horizontal="center" vertical="top" wrapText="1"/>
    </xf>
    <xf numFmtId="0" fontId="13" fillId="0" borderId="54" xfId="0" applyFont="1" applyBorder="1" applyAlignment="1">
      <alignment horizontal="center" vertical="top" wrapText="1"/>
    </xf>
    <xf numFmtId="0" fontId="13" fillId="0" borderId="52" xfId="0" applyFont="1" applyBorder="1" applyAlignment="1">
      <alignment horizontal="center" vertical="top" wrapText="1"/>
    </xf>
    <xf numFmtId="0" fontId="13" fillId="0" borderId="68" xfId="0" applyFont="1" applyBorder="1" applyAlignment="1">
      <alignment horizontal="center" vertical="top" wrapText="1"/>
    </xf>
    <xf numFmtId="0" fontId="2" fillId="16" borderId="26" xfId="0" applyFont="1" applyFill="1" applyBorder="1" applyAlignment="1"/>
    <xf numFmtId="0" fontId="0" fillId="16" borderId="27" xfId="0" applyFont="1" applyFill="1" applyBorder="1" applyAlignment="1"/>
    <xf numFmtId="0" fontId="2" fillId="11" borderId="27" xfId="0" applyFont="1" applyFill="1" applyBorder="1" applyAlignment="1"/>
    <xf numFmtId="0" fontId="0" fillId="0" borderId="27" xfId="0" applyFont="1" applyBorder="1" applyAlignment="1"/>
    <xf numFmtId="0" fontId="2" fillId="8" borderId="27" xfId="0" applyFont="1" applyFill="1" applyBorder="1" applyAlignment="1"/>
    <xf numFmtId="0" fontId="2" fillId="16" borderId="29" xfId="0" applyFont="1" applyFill="1" applyBorder="1" applyAlignment="1"/>
    <xf numFmtId="0" fontId="0" fillId="16" borderId="3" xfId="0" applyFont="1" applyFill="1" applyBorder="1" applyAlignment="1"/>
    <xf numFmtId="0" fontId="2" fillId="11" borderId="3" xfId="0" applyFont="1" applyFill="1" applyBorder="1" applyAlignment="1"/>
    <xf numFmtId="0" fontId="0" fillId="0" borderId="3" xfId="0" applyFont="1" applyBorder="1" applyAlignment="1"/>
    <xf numFmtId="0" fontId="2" fillId="8" borderId="3" xfId="0" applyFont="1" applyFill="1" applyBorder="1" applyAlignment="1"/>
    <xf numFmtId="0" fontId="2" fillId="8" borderId="43" xfId="0" applyFont="1" applyFill="1" applyBorder="1" applyAlignment="1">
      <alignment vertical="center" wrapText="1"/>
    </xf>
    <xf numFmtId="0" fontId="0" fillId="0" borderId="26" xfId="0" applyFont="1" applyBorder="1" applyAlignment="1">
      <alignment vertical="center" wrapText="1"/>
    </xf>
    <xf numFmtId="0" fontId="0" fillId="0" borderId="16" xfId="0" applyFont="1" applyBorder="1" applyAlignment="1">
      <alignment vertical="center" wrapText="1"/>
    </xf>
    <xf numFmtId="0" fontId="2" fillId="16" borderId="38" xfId="0" applyFont="1" applyFill="1" applyBorder="1" applyAlignment="1">
      <alignment vertical="center" wrapText="1"/>
    </xf>
    <xf numFmtId="0" fontId="2" fillId="16" borderId="31" xfId="0" applyFont="1" applyFill="1" applyBorder="1" applyAlignment="1">
      <alignment vertical="center" wrapText="1"/>
    </xf>
    <xf numFmtId="0" fontId="2" fillId="16" borderId="44" xfId="0" applyFont="1" applyFill="1" applyBorder="1" applyAlignment="1">
      <alignment vertical="center" wrapText="1"/>
    </xf>
    <xf numFmtId="0" fontId="2" fillId="11" borderId="26" xfId="0" applyFont="1" applyFill="1" applyBorder="1" applyAlignment="1">
      <alignment vertical="center" wrapText="1"/>
    </xf>
    <xf numFmtId="0" fontId="15" fillId="14" borderId="27" xfId="0" applyFont="1" applyFill="1" applyBorder="1" applyAlignment="1">
      <alignment horizontal="center" vertical="center" wrapText="1"/>
    </xf>
    <xf numFmtId="0" fontId="15" fillId="14" borderId="48" xfId="0" applyFont="1" applyFill="1" applyBorder="1" applyAlignment="1">
      <alignment horizontal="center" vertical="center" wrapText="1"/>
    </xf>
    <xf numFmtId="0" fontId="2" fillId="13" borderId="26" xfId="0" applyFont="1" applyFill="1" applyBorder="1" applyAlignment="1">
      <alignment horizontal="center" vertical="center" wrapText="1"/>
    </xf>
    <xf numFmtId="0" fontId="2" fillId="13" borderId="28" xfId="0" applyFont="1" applyFill="1" applyBorder="1" applyAlignment="1">
      <alignment horizontal="center" vertical="center" wrapText="1"/>
    </xf>
    <xf numFmtId="0" fontId="15" fillId="14" borderId="64" xfId="0" applyNumberFormat="1" applyFont="1" applyFill="1" applyBorder="1" applyAlignment="1">
      <alignment horizontal="center" vertical="center" wrapText="1"/>
    </xf>
    <xf numFmtId="0" fontId="15" fillId="14" borderId="62" xfId="0" applyNumberFormat="1" applyFont="1" applyFill="1" applyBorder="1" applyAlignment="1">
      <alignment horizontal="center" vertical="center" wrapText="1"/>
    </xf>
    <xf numFmtId="0" fontId="2" fillId="13" borderId="34" xfId="0" applyNumberFormat="1" applyFont="1" applyFill="1" applyBorder="1" applyAlignment="1">
      <alignment horizontal="center" vertical="center" wrapText="1"/>
    </xf>
    <xf numFmtId="0" fontId="2" fillId="13" borderId="64" xfId="0" applyNumberFormat="1" applyFont="1" applyFill="1" applyBorder="1" applyAlignment="1">
      <alignment horizontal="center" vertical="center" wrapText="1"/>
    </xf>
    <xf numFmtId="0" fontId="2" fillId="13" borderId="62" xfId="0" applyNumberFormat="1" applyFont="1" applyFill="1" applyBorder="1" applyAlignment="1">
      <alignment horizontal="center" vertical="center" wrapText="1"/>
    </xf>
    <xf numFmtId="0" fontId="15" fillId="14" borderId="4" xfId="0" applyNumberFormat="1" applyFont="1" applyFill="1" applyBorder="1" applyAlignment="1">
      <alignment horizontal="center" vertical="center" wrapText="1"/>
    </xf>
    <xf numFmtId="0" fontId="15" fillId="14" borderId="5" xfId="0" applyNumberFormat="1" applyFont="1" applyFill="1" applyBorder="1" applyAlignment="1">
      <alignment horizontal="center" vertical="center" wrapText="1"/>
    </xf>
    <xf numFmtId="0" fontId="15" fillId="14" borderId="6" xfId="0" applyNumberFormat="1" applyFont="1" applyFill="1" applyBorder="1" applyAlignment="1">
      <alignment horizontal="center" vertical="center" wrapText="1"/>
    </xf>
    <xf numFmtId="0" fontId="2" fillId="13" borderId="4" xfId="0" applyNumberFormat="1" applyFont="1" applyFill="1" applyBorder="1" applyAlignment="1">
      <alignment horizontal="center" vertical="center" wrapText="1"/>
    </xf>
    <xf numFmtId="0" fontId="2" fillId="13" borderId="5" xfId="0" applyNumberFormat="1" applyFont="1" applyFill="1" applyBorder="1" applyAlignment="1">
      <alignment horizontal="center" vertical="center" wrapText="1"/>
    </xf>
    <xf numFmtId="0" fontId="2" fillId="13" borderId="6" xfId="0" applyNumberFormat="1" applyFont="1" applyFill="1" applyBorder="1" applyAlignment="1">
      <alignment horizontal="center" vertical="center" wrapText="1"/>
    </xf>
    <xf numFmtId="0" fontId="15" fillId="14" borderId="26" xfId="0" applyNumberFormat="1" applyFont="1" applyFill="1" applyBorder="1" applyAlignment="1">
      <alignment horizontal="center" vertical="center" wrapText="1"/>
    </xf>
    <xf numFmtId="0" fontId="15" fillId="14" borderId="27" xfId="0" applyNumberFormat="1" applyFont="1" applyFill="1" applyBorder="1" applyAlignment="1">
      <alignment horizontal="center" vertical="center" wrapText="1"/>
    </xf>
    <xf numFmtId="0" fontId="15" fillId="14" borderId="28" xfId="0" applyNumberFormat="1" applyFont="1" applyFill="1" applyBorder="1" applyAlignment="1">
      <alignment horizontal="center" vertical="center" wrapText="1"/>
    </xf>
    <xf numFmtId="0" fontId="2" fillId="11" borderId="38" xfId="0" applyFont="1" applyFill="1" applyBorder="1" applyAlignment="1">
      <alignment vertical="center" wrapText="1"/>
    </xf>
    <xf numFmtId="0" fontId="2" fillId="11" borderId="31" xfId="0" applyFont="1" applyFill="1" applyBorder="1" applyAlignment="1">
      <alignment vertical="center" wrapText="1"/>
    </xf>
    <xf numFmtId="0" fontId="2" fillId="11" borderId="44" xfId="0" applyFont="1" applyFill="1" applyBorder="1" applyAlignment="1">
      <alignment vertical="center" wrapText="1"/>
    </xf>
    <xf numFmtId="0" fontId="2" fillId="8" borderId="38" xfId="0" applyFont="1" applyFill="1" applyBorder="1" applyAlignment="1">
      <alignment vertical="center" wrapText="1"/>
    </xf>
    <xf numFmtId="0" fontId="2" fillId="8" borderId="31" xfId="0" applyFont="1" applyFill="1" applyBorder="1" applyAlignment="1">
      <alignment vertical="center" wrapText="1"/>
    </xf>
    <xf numFmtId="0" fontId="2" fillId="8" borderId="44" xfId="0" applyFont="1" applyFill="1" applyBorder="1" applyAlignment="1">
      <alignment vertical="center" wrapText="1"/>
    </xf>
    <xf numFmtId="0" fontId="2" fillId="5" borderId="3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76" xfId="0" applyBorder="1" applyAlignment="1">
      <alignment horizontal="center" vertical="center" wrapText="1"/>
    </xf>
  </cellXfs>
  <cellStyles count="1">
    <cellStyle name="Normal" xfId="0" builtinId="0"/>
  </cellStyles>
  <dxfs count="428">
    <dxf>
      <fill>
        <patternFill patternType="none">
          <bgColor auto="1"/>
        </patternFill>
      </fill>
    </dxf>
    <dxf>
      <fill>
        <patternFill patternType="none">
          <bgColor auto="1"/>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patternType="none">
          <bgColor auto="1"/>
        </patternFill>
      </fill>
    </dxf>
    <dxf>
      <fill>
        <patternFill>
          <bgColor theme="0" tint="-0.14996795556505021"/>
        </patternFill>
      </fill>
    </dxf>
    <dxf>
      <fill>
        <patternFill patternType="none">
          <fgColor indexed="64"/>
          <bgColor auto="1"/>
        </patternFill>
      </fill>
    </dxf>
    <dxf>
      <fill>
        <patternFill patternType="none">
          <fgColor indexed="64"/>
          <bgColor auto="1"/>
        </patternFill>
      </fill>
    </dxf>
    <dxf>
      <fill>
        <patternFill patternType="none">
          <bgColor auto="1"/>
        </patternFill>
      </fill>
    </dxf>
    <dxf>
      <fill>
        <patternFill>
          <bgColor theme="0" tint="-0.1499679555650502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bgColor theme="5" tint="0.59996337778862885"/>
        </patternFill>
      </fill>
    </dxf>
    <dxf>
      <fill>
        <patternFill>
          <bgColor theme="7" tint="0.59996337778862885"/>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theme="2" tint="-0.2499465926084170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bgColor auto="1"/>
        </patternFill>
      </fill>
    </dxf>
    <dxf>
      <fill>
        <patternFill patternType="none">
          <bgColor auto="1"/>
        </patternFill>
      </fill>
    </dxf>
    <dxf>
      <fill>
        <patternFill patternType="solid">
          <fgColor indexed="64"/>
          <bgColor theme="0" tint="-0.14996795556505021"/>
        </patternFill>
      </fill>
    </dxf>
    <dxf>
      <fill>
        <patternFill patternType="none">
          <bgColor auto="1"/>
        </patternFill>
      </fill>
    </dxf>
    <dxf>
      <fill>
        <patternFill patternType="solid">
          <bgColor theme="0"/>
        </patternFill>
      </fill>
    </dxf>
    <dxf>
      <fill>
        <patternFill>
          <bgColor theme="0" tint="-0.14996795556505021"/>
        </patternFill>
      </fill>
    </dxf>
    <dxf>
      <fill>
        <patternFill patternType="none">
          <bgColor auto="1"/>
        </patternFill>
      </fill>
    </dxf>
    <dxf>
      <fill>
        <patternFill>
          <bgColor theme="0" tint="-0.14996795556505021"/>
        </patternFill>
      </fill>
    </dxf>
    <dxf>
      <fill>
        <patternFill patternType="none">
          <bgColor auto="1"/>
        </patternFill>
      </fill>
    </dxf>
    <dxf>
      <fill>
        <patternFill>
          <bgColor theme="0" tint="-0.1499679555650502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bgColor theme="5" tint="0.59996337778862885"/>
        </patternFill>
      </fill>
    </dxf>
    <dxf>
      <fill>
        <patternFill>
          <bgColor theme="7" tint="0.59996337778862885"/>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patternType="none">
          <fgColor indexed="64"/>
          <bgColor auto="1"/>
        </patternFill>
      </fill>
    </dxf>
    <dxf>
      <fill>
        <patternFill patternType="none">
          <fgColor indexed="64"/>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indexed="64"/>
          <bgColor theme="0" tint="-0.14996795556505021"/>
        </patternFill>
      </fill>
    </dxf>
    <dxf>
      <fill>
        <patternFill patternType="solid">
          <fgColor indexed="64"/>
          <bgColor theme="0" tint="-0.14996795556505021"/>
        </patternFill>
      </fill>
    </dxf>
    <dxf>
      <fill>
        <patternFill patternType="none">
          <fgColor indexed="64"/>
          <bgColor auto="1"/>
        </patternFill>
      </fill>
    </dxf>
    <dxf>
      <fill>
        <patternFill patternType="solid">
          <bgColor theme="0"/>
        </patternFill>
      </fill>
    </dxf>
    <dxf>
      <fill>
        <patternFill>
          <bgColor theme="0" tint="-0.14996795556505021"/>
        </patternFill>
      </fill>
    </dxf>
    <dxf>
      <fill>
        <patternFill patternType="solid">
          <bgColor theme="0"/>
        </patternFill>
      </fill>
    </dxf>
    <dxf>
      <fill>
        <patternFill>
          <bgColor theme="0" tint="-0.14996795556505021"/>
        </patternFill>
      </fill>
    </dxf>
    <dxf>
      <fill>
        <patternFill patternType="solid">
          <bgColor theme="0"/>
        </patternFill>
      </fill>
    </dxf>
    <dxf>
      <fill>
        <patternFill>
          <bgColor theme="0" tint="-0.14996795556505021"/>
        </patternFill>
      </fill>
    </dxf>
    <dxf>
      <fill>
        <patternFill>
          <bgColor theme="0" tint="-0.14996795556505021"/>
        </patternFill>
      </fill>
    </dxf>
    <dxf>
      <fill>
        <patternFill patternType="solid">
          <fgColor theme="0"/>
          <bgColor theme="2" tint="-0.24994659260841701"/>
        </patternFill>
      </fill>
    </dxf>
    <dxf>
      <fill>
        <patternFill patternType="none">
          <fgColor indexed="64"/>
          <bgColor auto="1"/>
        </patternFill>
      </fill>
    </dxf>
    <dxf>
      <fill>
        <patternFill>
          <bgColor theme="5" tint="0.59996337778862885"/>
        </patternFill>
      </fill>
    </dxf>
    <dxf>
      <fill>
        <patternFill>
          <bgColor theme="7" tint="0.59996337778862885"/>
        </patternFill>
      </fill>
    </dxf>
    <dxf>
      <fill>
        <patternFill patternType="solid">
          <fgColor theme="0"/>
          <bgColor theme="2" tint="-0.24994659260841701"/>
        </patternFill>
      </fill>
    </dxf>
    <dxf>
      <fill>
        <patternFill patternType="none">
          <fgColor indexed="64"/>
          <bgColor auto="1"/>
        </patternFill>
      </fill>
    </dxf>
    <dxf>
      <fill>
        <patternFill>
          <bgColor theme="9" tint="0.59996337778862885"/>
        </patternFill>
      </fill>
    </dxf>
    <dxf>
      <fill>
        <patternFill>
          <bgColor theme="7" tint="0.59996337778862885"/>
        </patternFill>
      </fill>
    </dxf>
    <dxf>
      <fill>
        <patternFill>
          <bgColor theme="9" tint="0.79998168889431442"/>
        </patternFill>
      </fill>
    </dxf>
    <dxf>
      <fill>
        <patternFill>
          <bgColor theme="9" tint="0.39994506668294322"/>
        </patternFill>
      </fill>
    </dxf>
    <dxf>
      <fill>
        <patternFill>
          <bgColor theme="9"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theme="0"/>
          <bgColor theme="2" tint="-0.24994659260841701"/>
        </patternFill>
      </fill>
    </dxf>
    <dxf>
      <fill>
        <patternFill patternType="none">
          <fgColor indexed="64"/>
          <bgColor auto="1"/>
        </patternFill>
      </fill>
    </dxf>
    <dxf>
      <fill>
        <patternFill patternType="none">
          <bgColor auto="1"/>
        </patternFill>
      </fill>
    </dxf>
    <dxf>
      <font>
        <color rgb="FF9C0006"/>
      </font>
      <fill>
        <patternFill>
          <bgColor rgb="FFFFC7CE"/>
        </patternFill>
      </fill>
    </dxf>
    <dxf>
      <font>
        <color rgb="FF9C0006"/>
      </font>
      <fill>
        <patternFill>
          <bgColor rgb="FFFFC7CE"/>
        </patternFill>
      </fill>
    </dxf>
    <dxf>
      <fill>
        <patternFill patternType="solid">
          <fgColor theme="0"/>
          <bgColor theme="2" tint="-0.24994659260841701"/>
        </patternFill>
      </fill>
    </dxf>
    <dxf>
      <fill>
        <patternFill patternType="solid">
          <fgColor theme="0"/>
          <bgColor theme="2" tint="-0.24994659260841701"/>
        </patternFill>
      </fill>
    </dxf>
    <dxf>
      <fill>
        <patternFill patternType="none">
          <fgColor indexed="64"/>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theme="0"/>
          <bgColor rgb="FFFFC000"/>
        </patternFill>
      </fill>
    </dxf>
    <dxf>
      <fill>
        <patternFill>
          <bgColor theme="5" tint="0.79998168889431442"/>
        </patternFill>
      </fill>
    </dxf>
    <dxf>
      <fill>
        <patternFill patternType="solid">
          <fgColor theme="0"/>
          <bgColor rgb="FFFFC000"/>
        </patternFill>
      </fill>
    </dxf>
    <dxf>
      <fill>
        <patternFill>
          <bgColor theme="5" tint="0.79998168889431442"/>
        </patternFill>
      </fill>
    </dxf>
    <dxf>
      <fill>
        <patternFill patternType="solid">
          <fgColor theme="0"/>
          <bgColor theme="2" tint="-0.24994659260841701"/>
        </patternFill>
      </fill>
    </dxf>
    <dxf>
      <fill>
        <patternFill patternType="none">
          <fgColor indexed="64"/>
          <bgColor auto="1"/>
        </patternFill>
      </fill>
    </dxf>
    <dxf>
      <fill>
        <patternFill patternType="solid">
          <fgColor theme="0"/>
          <bgColor rgb="FFFFC000"/>
        </patternFill>
      </fill>
    </dxf>
    <dxf>
      <fill>
        <patternFill>
          <bgColor theme="5" tint="0.79998168889431442"/>
        </patternFill>
      </fill>
    </dxf>
    <dxf>
      <fill>
        <patternFill patternType="solid">
          <fgColor theme="0"/>
          <bgColor theme="2" tint="-0.24994659260841701"/>
        </patternFill>
      </fill>
    </dxf>
    <dxf>
      <fill>
        <patternFill patternType="none">
          <fgColor indexed="64"/>
          <bgColor auto="1"/>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wider area</a:t>
            </a:r>
          </a:p>
        </c:rich>
      </c:tx>
      <c:layout/>
      <c:overlay val="0"/>
    </c:title>
    <c:autoTitleDeleted val="0"/>
    <c:plotArea>
      <c:layout>
        <c:manualLayout>
          <c:layoutTarget val="inner"/>
          <c:xMode val="edge"/>
          <c:yMode val="edge"/>
          <c:x val="0.3037550445401957"/>
          <c:y val="0.23219892521618105"/>
          <c:w val="0.45983979607867276"/>
          <c:h val="0.63560524247071426"/>
        </c:manualLayout>
      </c:layout>
      <c:radarChart>
        <c:radarStyle val="filled"/>
        <c:varyColors val="0"/>
        <c:ser>
          <c:idx val="0"/>
          <c:order val="0"/>
          <c:tx>
            <c:strRef>
              <c:f>'Step 3 || Visualisation'!$B$9</c:f>
              <c:strCache>
                <c:ptCount val="1"/>
                <c:pt idx="0">
                  <c:v>Provisioning Services</c:v>
                </c:pt>
              </c:strCache>
            </c:strRef>
          </c:tx>
          <c:spPr>
            <a:solidFill>
              <a:schemeClr val="tx2">
                <a:lumMod val="60000"/>
                <a:lumOff val="40000"/>
              </a:schemeClr>
            </a:solidFill>
          </c:spPr>
          <c:dLbls>
            <c:delete val="1"/>
          </c:dLbls>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3 || Visualisation'!$B$11:$P$11</c:f>
              <c:numCache>
                <c:formatCode>General</c:formatCode>
                <c:ptCount val="15"/>
                <c:pt idx="0">
                  <c:v>0</c:v>
                </c:pt>
                <c:pt idx="1">
                  <c:v>0</c:v>
                </c:pt>
                <c:pt idx="2">
                  <c:v>0</c:v>
                </c:pt>
                <c:pt idx="3">
                  <c:v>0</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4E43-4AB9-AE62-50CE4DCAFDEB}"/>
            </c:ext>
          </c:extLst>
        </c:ser>
        <c:ser>
          <c:idx val="1"/>
          <c:order val="1"/>
          <c:tx>
            <c:strRef>
              <c:f>'Step 3 || Visualisation'!$G$9</c:f>
              <c:strCache>
                <c:ptCount val="1"/>
                <c:pt idx="0">
                  <c:v>Regulating Services</c:v>
                </c:pt>
              </c:strCache>
            </c:strRef>
          </c:tx>
          <c:spPr>
            <a:solidFill>
              <a:srgbClr val="00B050"/>
            </a:solidFill>
            <a:ln w="25400">
              <a:noFill/>
            </a:ln>
          </c:spPr>
          <c:dLbls>
            <c:delete val="1"/>
          </c:dLbls>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3 || Visualisation'!$B$12:$P$12</c:f>
              <c:numCache>
                <c:formatCode>"";"";"";""</c:formatCode>
                <c:ptCount val="15"/>
                <c:pt idx="0">
                  <c:v>-3</c:v>
                </c:pt>
                <c:pt idx="1">
                  <c:v>-3</c:v>
                </c:pt>
                <c:pt idx="2">
                  <c:v>-3</c:v>
                </c:pt>
                <c:pt idx="3">
                  <c:v>-3</c:v>
                </c:pt>
                <c:pt idx="4">
                  <c:v>-3</c:v>
                </c:pt>
                <c:pt idx="5" formatCode="General">
                  <c:v>0</c:v>
                </c:pt>
                <c:pt idx="6" formatCode="General">
                  <c:v>0</c:v>
                </c:pt>
                <c:pt idx="7" formatCode="General">
                  <c:v>0</c:v>
                </c:pt>
                <c:pt idx="8" formatCode="General">
                  <c:v>0</c:v>
                </c:pt>
                <c:pt idx="9" formatCode="General">
                  <c:v>0</c:v>
                </c:pt>
                <c:pt idx="10" formatCode="General">
                  <c:v>0</c:v>
                </c:pt>
                <c:pt idx="11" formatCode="General">
                  <c:v>0</c:v>
                </c:pt>
                <c:pt idx="12">
                  <c:v>-3</c:v>
                </c:pt>
                <c:pt idx="13">
                  <c:v>-3</c:v>
                </c:pt>
                <c:pt idx="14">
                  <c:v>-3</c:v>
                </c:pt>
              </c:numCache>
            </c:numRef>
          </c:val>
          <c:extLst>
            <c:ext xmlns:c16="http://schemas.microsoft.com/office/drawing/2014/chart" uri="{C3380CC4-5D6E-409C-BE32-E72D297353CC}">
              <c16:uniqueId val="{00000001-4E43-4AB9-AE62-50CE4DCAFDEB}"/>
            </c:ext>
          </c:extLst>
        </c:ser>
        <c:ser>
          <c:idx val="2"/>
          <c:order val="2"/>
          <c:tx>
            <c:strRef>
              <c:f>'Step 3 || Visualisation'!$N$9</c:f>
              <c:strCache>
                <c:ptCount val="1"/>
                <c:pt idx="0">
                  <c:v>Cultural Services</c:v>
                </c:pt>
              </c:strCache>
            </c:strRef>
          </c:tx>
          <c:spPr>
            <a:solidFill>
              <a:schemeClr val="bg2">
                <a:lumMod val="50000"/>
              </a:schemeClr>
            </a:solidFill>
            <a:ln w="25400">
              <a:noFill/>
            </a:ln>
          </c:spPr>
          <c:dLbls>
            <c:delete val="1"/>
          </c:dLbls>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3 || Visualisation'!$B$13:$P$13</c:f>
              <c:numCache>
                <c:formatCode>"";"";"";""</c:formatCode>
                <c:ptCount val="15"/>
                <c:pt idx="0">
                  <c:v>-3</c:v>
                </c:pt>
                <c:pt idx="1">
                  <c:v>-3</c:v>
                </c:pt>
                <c:pt idx="2">
                  <c:v>-3</c:v>
                </c:pt>
                <c:pt idx="3">
                  <c:v>-3</c:v>
                </c:pt>
                <c:pt idx="4">
                  <c:v>-3</c:v>
                </c:pt>
                <c:pt idx="5">
                  <c:v>-3</c:v>
                </c:pt>
                <c:pt idx="6">
                  <c:v>-3</c:v>
                </c:pt>
                <c:pt idx="7">
                  <c:v>-3</c:v>
                </c:pt>
                <c:pt idx="8">
                  <c:v>-3</c:v>
                </c:pt>
                <c:pt idx="9">
                  <c:v>-3</c:v>
                </c:pt>
                <c:pt idx="11">
                  <c:v>-3</c:v>
                </c:pt>
                <c:pt idx="12" formatCode="General">
                  <c:v>0</c:v>
                </c:pt>
                <c:pt idx="13" formatCode="General">
                  <c:v>0</c:v>
                </c:pt>
                <c:pt idx="14" formatCode="General">
                  <c:v>0</c:v>
                </c:pt>
              </c:numCache>
            </c:numRef>
          </c:val>
          <c:extLst>
            <c:ext xmlns:c16="http://schemas.microsoft.com/office/drawing/2014/chart" uri="{C3380CC4-5D6E-409C-BE32-E72D297353CC}">
              <c16:uniqueId val="{00000002-4E43-4AB9-AE62-50CE4DCAFDEB}"/>
            </c:ext>
          </c:extLst>
        </c:ser>
        <c:ser>
          <c:idx val="3"/>
          <c:order val="3"/>
          <c:tx>
            <c:strRef>
              <c:f>'Step 3 || Visualisation'!$R$15</c:f>
              <c:strCache>
                <c:ptCount val="1"/>
                <c:pt idx="0">
                  <c:v>0=No change</c:v>
                </c:pt>
              </c:strCache>
            </c:strRef>
          </c:tx>
          <c:spPr>
            <a:solidFill>
              <a:schemeClr val="bg1">
                <a:lumMod val="85000"/>
                <a:alpha val="70000"/>
              </a:schemeClr>
            </a:solidFill>
            <a:ln w="34925" cap="rnd">
              <a:noFill/>
              <a:prstDash val="sysDash"/>
            </a:ln>
          </c:spPr>
          <c:dLbls>
            <c:delete val="1"/>
          </c:dLbls>
          <c:val>
            <c:numRef>
              <c:f>'Step 3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4E43-4AB9-AE62-50CE4DCAFDEB}"/>
            </c:ext>
          </c:extLst>
        </c:ser>
        <c:dLbls>
          <c:showLegendKey val="0"/>
          <c:showVal val="1"/>
          <c:showCatName val="0"/>
          <c:showSerName val="0"/>
          <c:showPercent val="0"/>
          <c:showBubbleSize val="0"/>
        </c:dLbls>
        <c:axId val="399680256"/>
        <c:axId val="400043008"/>
      </c:radarChart>
      <c:catAx>
        <c:axId val="399680256"/>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00043008"/>
        <c:crosses val="autoZero"/>
        <c:auto val="1"/>
        <c:lblAlgn val="ctr"/>
        <c:lblOffset val="100"/>
        <c:noMultiLvlLbl val="0"/>
      </c:catAx>
      <c:valAx>
        <c:axId val="400043008"/>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399680256"/>
        <c:crosses val="autoZero"/>
        <c:crossBetween val="between"/>
        <c:majorUnit val="1"/>
        <c:minorUnit val="1"/>
      </c:valAx>
      <c:spPr>
        <a:noFill/>
        <a:ln w="25400">
          <a:noFill/>
        </a:ln>
      </c:spPr>
    </c:plotArea>
    <c:legend>
      <c:legendPos val="t"/>
      <c:layou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affected area / plot level</a:t>
            </a:r>
          </a:p>
        </c:rich>
      </c:tx>
      <c:layout/>
      <c:overlay val="0"/>
    </c:title>
    <c:autoTitleDeleted val="0"/>
    <c:plotArea>
      <c:layout/>
      <c:radarChart>
        <c:radarStyle val="filled"/>
        <c:varyColors val="0"/>
        <c:ser>
          <c:idx val="0"/>
          <c:order val="0"/>
          <c:tx>
            <c:strRef>
              <c:f>'Step 3 || Visualisation'!$B$3:$F$3</c:f>
              <c:strCache>
                <c:ptCount val="5"/>
                <c:pt idx="0">
                  <c:v>Provisioning Services</c:v>
                </c:pt>
              </c:strCache>
            </c:strRef>
          </c:tx>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3 || Visualisation'!$B$5:$P$5</c:f>
              <c:numCache>
                <c:formatCode>General</c:formatCode>
                <c:ptCount val="15"/>
                <c:pt idx="0">
                  <c:v>0</c:v>
                </c:pt>
                <c:pt idx="1">
                  <c:v>0</c:v>
                </c:pt>
                <c:pt idx="2">
                  <c:v>0</c:v>
                </c:pt>
                <c:pt idx="3">
                  <c:v>0</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51F9-47D3-BC4E-EA72D7B3125F}"/>
            </c:ext>
          </c:extLst>
        </c:ser>
        <c:ser>
          <c:idx val="1"/>
          <c:order val="1"/>
          <c:tx>
            <c:strRef>
              <c:f>'Step 3 || Visualisation'!$G$3:$M$3</c:f>
              <c:strCache>
                <c:ptCount val="7"/>
                <c:pt idx="0">
                  <c:v>Regulating Services</c:v>
                </c:pt>
              </c:strCache>
            </c:strRef>
          </c:tx>
          <c:spPr>
            <a:solidFill>
              <a:srgbClr val="00B050"/>
            </a:solidFill>
            <a:ln w="25400">
              <a:noFill/>
            </a:ln>
          </c:spPr>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3 || Visualisation'!$B$6:$P$6</c:f>
              <c:numCache>
                <c:formatCode>"";"";"";""</c:formatCode>
                <c:ptCount val="15"/>
                <c:pt idx="0">
                  <c:v>-3</c:v>
                </c:pt>
                <c:pt idx="1">
                  <c:v>-3</c:v>
                </c:pt>
                <c:pt idx="2">
                  <c:v>-3</c:v>
                </c:pt>
                <c:pt idx="3">
                  <c:v>-3</c:v>
                </c:pt>
                <c:pt idx="4">
                  <c:v>-3</c:v>
                </c:pt>
                <c:pt idx="5" formatCode="General">
                  <c:v>0</c:v>
                </c:pt>
                <c:pt idx="6" formatCode="General">
                  <c:v>0</c:v>
                </c:pt>
                <c:pt idx="7" formatCode="General">
                  <c:v>0</c:v>
                </c:pt>
                <c:pt idx="8" formatCode="General">
                  <c:v>0</c:v>
                </c:pt>
                <c:pt idx="9" formatCode="General">
                  <c:v>0</c:v>
                </c:pt>
                <c:pt idx="10" formatCode="General">
                  <c:v>0</c:v>
                </c:pt>
                <c:pt idx="11" formatCode="General">
                  <c:v>0</c:v>
                </c:pt>
                <c:pt idx="12">
                  <c:v>-3</c:v>
                </c:pt>
                <c:pt idx="13">
                  <c:v>-3</c:v>
                </c:pt>
                <c:pt idx="14">
                  <c:v>-3</c:v>
                </c:pt>
              </c:numCache>
            </c:numRef>
          </c:val>
          <c:extLst>
            <c:ext xmlns:c16="http://schemas.microsoft.com/office/drawing/2014/chart" uri="{C3380CC4-5D6E-409C-BE32-E72D297353CC}">
              <c16:uniqueId val="{00000001-51F9-47D3-BC4E-EA72D7B3125F}"/>
            </c:ext>
          </c:extLst>
        </c:ser>
        <c:ser>
          <c:idx val="2"/>
          <c:order val="2"/>
          <c:tx>
            <c:strRef>
              <c:f>'Step 3 || Visualisation'!$N$3:$P$3</c:f>
              <c:strCache>
                <c:ptCount val="3"/>
                <c:pt idx="0">
                  <c:v>Cultural Services</c:v>
                </c:pt>
              </c:strCache>
            </c:strRef>
          </c:tx>
          <c:spPr>
            <a:solidFill>
              <a:schemeClr val="bg2">
                <a:lumMod val="75000"/>
              </a:schemeClr>
            </a:solidFill>
            <a:ln w="25400">
              <a:noFill/>
            </a:ln>
          </c:spPr>
          <c:cat>
            <c:strRef>
              <c:f>'Step 3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3 || Visualisation'!$B$7:$P$7</c:f>
              <c:numCache>
                <c:formatCode>"";"";"";""</c:formatCode>
                <c:ptCount val="15"/>
                <c:pt idx="0">
                  <c:v>-3</c:v>
                </c:pt>
                <c:pt idx="1">
                  <c:v>-3</c:v>
                </c:pt>
                <c:pt idx="2">
                  <c:v>-3</c:v>
                </c:pt>
                <c:pt idx="3">
                  <c:v>-3</c:v>
                </c:pt>
                <c:pt idx="4">
                  <c:v>-3</c:v>
                </c:pt>
                <c:pt idx="5">
                  <c:v>-3</c:v>
                </c:pt>
                <c:pt idx="6">
                  <c:v>-3</c:v>
                </c:pt>
                <c:pt idx="7">
                  <c:v>-3</c:v>
                </c:pt>
                <c:pt idx="8">
                  <c:v>-3</c:v>
                </c:pt>
                <c:pt idx="9">
                  <c:v>-3</c:v>
                </c:pt>
                <c:pt idx="12" formatCode="General">
                  <c:v>0</c:v>
                </c:pt>
                <c:pt idx="13" formatCode="General">
                  <c:v>0</c:v>
                </c:pt>
                <c:pt idx="14" formatCode="General">
                  <c:v>0</c:v>
                </c:pt>
              </c:numCache>
            </c:numRef>
          </c:val>
          <c:extLst>
            <c:ext xmlns:c16="http://schemas.microsoft.com/office/drawing/2014/chart" uri="{C3380CC4-5D6E-409C-BE32-E72D297353CC}">
              <c16:uniqueId val="{00000002-51F9-47D3-BC4E-EA72D7B3125F}"/>
            </c:ext>
          </c:extLst>
        </c:ser>
        <c:ser>
          <c:idx val="3"/>
          <c:order val="3"/>
          <c:tx>
            <c:strRef>
              <c:f>'Step 3 || Visualisation'!$R$15</c:f>
              <c:strCache>
                <c:ptCount val="1"/>
                <c:pt idx="0">
                  <c:v>0=No change</c:v>
                </c:pt>
              </c:strCache>
            </c:strRef>
          </c:tx>
          <c:spPr>
            <a:solidFill>
              <a:schemeClr val="bg1">
                <a:lumMod val="85000"/>
                <a:alpha val="50000"/>
              </a:schemeClr>
            </a:solidFill>
            <a:ln w="34925" cap="rnd">
              <a:noFill/>
              <a:prstDash val="sysDash"/>
            </a:ln>
          </c:spPr>
          <c:val>
            <c:numRef>
              <c:f>'Step 3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51F9-47D3-BC4E-EA72D7B3125F}"/>
            </c:ext>
          </c:extLst>
        </c:ser>
        <c:dLbls>
          <c:showLegendKey val="0"/>
          <c:showVal val="0"/>
          <c:showCatName val="0"/>
          <c:showSerName val="0"/>
          <c:showPercent val="0"/>
          <c:showBubbleSize val="0"/>
        </c:dLbls>
        <c:axId val="408480000"/>
        <c:axId val="408481792"/>
      </c:radarChart>
      <c:catAx>
        <c:axId val="408480000"/>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08481792"/>
        <c:crosses val="autoZero"/>
        <c:auto val="1"/>
        <c:lblAlgn val="ctr"/>
        <c:lblOffset val="100"/>
        <c:noMultiLvlLbl val="0"/>
      </c:catAx>
      <c:valAx>
        <c:axId val="408481792"/>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408480000"/>
        <c:crosses val="autoZero"/>
        <c:crossBetween val="between"/>
        <c:majorUnit val="1"/>
        <c:minorUnit val="1"/>
      </c:valAx>
      <c:spPr>
        <a:noFill/>
      </c:spPr>
    </c:plotArea>
    <c:legend>
      <c:legendPos val="t"/>
      <c:layou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wider area</a:t>
            </a:r>
          </a:p>
        </c:rich>
      </c:tx>
      <c:overlay val="0"/>
    </c:title>
    <c:autoTitleDeleted val="0"/>
    <c:plotArea>
      <c:layout>
        <c:manualLayout>
          <c:layoutTarget val="inner"/>
          <c:xMode val="edge"/>
          <c:yMode val="edge"/>
          <c:x val="0.3037550445401957"/>
          <c:y val="0.23219892521618105"/>
          <c:w val="0.45983979607867276"/>
          <c:h val="0.63560524247071426"/>
        </c:manualLayout>
      </c:layout>
      <c:radarChart>
        <c:radarStyle val="filled"/>
        <c:varyColors val="0"/>
        <c:ser>
          <c:idx val="0"/>
          <c:order val="0"/>
          <c:tx>
            <c:strRef>
              <c:f>'Step 4 || Visualisation'!$B$9</c:f>
              <c:strCache>
                <c:ptCount val="1"/>
                <c:pt idx="0">
                  <c:v>Provisioning Services</c:v>
                </c:pt>
              </c:strCache>
            </c:strRef>
          </c:tx>
          <c:spPr>
            <a:solidFill>
              <a:schemeClr val="tx2">
                <a:lumMod val="60000"/>
                <a:lumOff val="40000"/>
              </a:schemeClr>
            </a:solidFill>
          </c:spPr>
          <c:dLbls>
            <c:delete val="1"/>
          </c:dLbls>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4 || Visualisation'!$B$11:$P$11</c:f>
              <c:numCache>
                <c:formatCode>General</c:formatCode>
                <c:ptCount val="15"/>
                <c:pt idx="0">
                  <c:v>0</c:v>
                </c:pt>
                <c:pt idx="1">
                  <c:v>0</c:v>
                </c:pt>
                <c:pt idx="2">
                  <c:v>0</c:v>
                </c:pt>
                <c:pt idx="3">
                  <c:v>0</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4E43-4AB9-AE62-50CE4DCAFDEB}"/>
            </c:ext>
          </c:extLst>
        </c:ser>
        <c:ser>
          <c:idx val="1"/>
          <c:order val="1"/>
          <c:tx>
            <c:strRef>
              <c:f>'Step 4 || Visualisation'!$G$9</c:f>
              <c:strCache>
                <c:ptCount val="1"/>
                <c:pt idx="0">
                  <c:v>Regulating Services</c:v>
                </c:pt>
              </c:strCache>
            </c:strRef>
          </c:tx>
          <c:spPr>
            <a:solidFill>
              <a:srgbClr val="00B050"/>
            </a:solidFill>
            <a:ln w="25400">
              <a:noFill/>
            </a:ln>
          </c:spPr>
          <c:dLbls>
            <c:delete val="1"/>
          </c:dLbls>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4 || Visualisation'!$B$12:$P$12</c:f>
              <c:numCache>
                <c:formatCode>"";"";"";""</c:formatCode>
                <c:ptCount val="15"/>
                <c:pt idx="0">
                  <c:v>-3</c:v>
                </c:pt>
                <c:pt idx="1">
                  <c:v>-3</c:v>
                </c:pt>
                <c:pt idx="2">
                  <c:v>-3</c:v>
                </c:pt>
                <c:pt idx="3">
                  <c:v>-3</c:v>
                </c:pt>
                <c:pt idx="4">
                  <c:v>-3</c:v>
                </c:pt>
                <c:pt idx="5" formatCode="General">
                  <c:v>0</c:v>
                </c:pt>
                <c:pt idx="6" formatCode="General">
                  <c:v>0</c:v>
                </c:pt>
                <c:pt idx="7" formatCode="General">
                  <c:v>0</c:v>
                </c:pt>
                <c:pt idx="8" formatCode="General">
                  <c:v>0</c:v>
                </c:pt>
                <c:pt idx="9" formatCode="General">
                  <c:v>0</c:v>
                </c:pt>
                <c:pt idx="10" formatCode="General">
                  <c:v>0</c:v>
                </c:pt>
                <c:pt idx="11" formatCode="General">
                  <c:v>0</c:v>
                </c:pt>
                <c:pt idx="12">
                  <c:v>-3</c:v>
                </c:pt>
                <c:pt idx="13">
                  <c:v>-3</c:v>
                </c:pt>
                <c:pt idx="14">
                  <c:v>-3</c:v>
                </c:pt>
              </c:numCache>
            </c:numRef>
          </c:val>
          <c:extLst>
            <c:ext xmlns:c16="http://schemas.microsoft.com/office/drawing/2014/chart" uri="{C3380CC4-5D6E-409C-BE32-E72D297353CC}">
              <c16:uniqueId val="{00000001-4E43-4AB9-AE62-50CE4DCAFDEB}"/>
            </c:ext>
          </c:extLst>
        </c:ser>
        <c:ser>
          <c:idx val="2"/>
          <c:order val="2"/>
          <c:tx>
            <c:strRef>
              <c:f>'Step 4 || Visualisation'!$N$9</c:f>
              <c:strCache>
                <c:ptCount val="1"/>
                <c:pt idx="0">
                  <c:v>Cultural Services</c:v>
                </c:pt>
              </c:strCache>
            </c:strRef>
          </c:tx>
          <c:spPr>
            <a:solidFill>
              <a:schemeClr val="bg2">
                <a:lumMod val="50000"/>
              </a:schemeClr>
            </a:solidFill>
            <a:ln w="25400">
              <a:noFill/>
            </a:ln>
          </c:spPr>
          <c:dLbls>
            <c:delete val="1"/>
          </c:dLbls>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4 || Visualisation'!$B$13:$P$13</c:f>
              <c:numCache>
                <c:formatCode>"";"";"";""</c:formatCode>
                <c:ptCount val="15"/>
                <c:pt idx="0">
                  <c:v>-3</c:v>
                </c:pt>
                <c:pt idx="1">
                  <c:v>-3</c:v>
                </c:pt>
                <c:pt idx="2">
                  <c:v>-3</c:v>
                </c:pt>
                <c:pt idx="3">
                  <c:v>-3</c:v>
                </c:pt>
                <c:pt idx="4">
                  <c:v>-3</c:v>
                </c:pt>
                <c:pt idx="5">
                  <c:v>-3</c:v>
                </c:pt>
                <c:pt idx="6">
                  <c:v>-3</c:v>
                </c:pt>
                <c:pt idx="7">
                  <c:v>-3</c:v>
                </c:pt>
                <c:pt idx="8">
                  <c:v>-3</c:v>
                </c:pt>
                <c:pt idx="9">
                  <c:v>-3</c:v>
                </c:pt>
                <c:pt idx="12" formatCode="General">
                  <c:v>0</c:v>
                </c:pt>
                <c:pt idx="13" formatCode="General">
                  <c:v>0</c:v>
                </c:pt>
                <c:pt idx="14" formatCode="General">
                  <c:v>0</c:v>
                </c:pt>
              </c:numCache>
            </c:numRef>
          </c:val>
          <c:extLst>
            <c:ext xmlns:c16="http://schemas.microsoft.com/office/drawing/2014/chart" uri="{C3380CC4-5D6E-409C-BE32-E72D297353CC}">
              <c16:uniqueId val="{00000002-4E43-4AB9-AE62-50CE4DCAFDEB}"/>
            </c:ext>
          </c:extLst>
        </c:ser>
        <c:ser>
          <c:idx val="3"/>
          <c:order val="3"/>
          <c:tx>
            <c:strRef>
              <c:f>'Step 4 || Visualisation'!$R$15</c:f>
              <c:strCache>
                <c:ptCount val="1"/>
                <c:pt idx="0">
                  <c:v>0=No change</c:v>
                </c:pt>
              </c:strCache>
            </c:strRef>
          </c:tx>
          <c:spPr>
            <a:solidFill>
              <a:schemeClr val="bg1">
                <a:lumMod val="85000"/>
                <a:alpha val="70000"/>
              </a:schemeClr>
            </a:solidFill>
            <a:ln w="34925" cap="rnd">
              <a:noFill/>
              <a:prstDash val="sysDash"/>
            </a:ln>
          </c:spPr>
          <c:dLbls>
            <c:delete val="1"/>
          </c:dLbls>
          <c:val>
            <c:numRef>
              <c:f>'Step 4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4E43-4AB9-AE62-50CE4DCAFDEB}"/>
            </c:ext>
          </c:extLst>
        </c:ser>
        <c:dLbls>
          <c:showLegendKey val="0"/>
          <c:showVal val="1"/>
          <c:showCatName val="0"/>
          <c:showSerName val="0"/>
          <c:showPercent val="0"/>
          <c:showBubbleSize val="0"/>
        </c:dLbls>
        <c:axId val="408608768"/>
        <c:axId val="408610304"/>
      </c:radarChart>
      <c:catAx>
        <c:axId val="408608768"/>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08610304"/>
        <c:crosses val="autoZero"/>
        <c:auto val="1"/>
        <c:lblAlgn val="ctr"/>
        <c:lblOffset val="100"/>
        <c:noMultiLvlLbl val="0"/>
      </c:catAx>
      <c:valAx>
        <c:axId val="408610304"/>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408608768"/>
        <c:crosses val="autoZero"/>
        <c:crossBetween val="between"/>
        <c:majorUnit val="1"/>
        <c:minorUnit val="1"/>
      </c:valAx>
      <c:spPr>
        <a:noFill/>
        <a:ln w="25400">
          <a:noFill/>
        </a:ln>
      </c:spPr>
    </c:plotArea>
    <c:legend>
      <c:legendPos val="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affected area / plot level</a:t>
            </a:r>
          </a:p>
        </c:rich>
      </c:tx>
      <c:overlay val="0"/>
    </c:title>
    <c:autoTitleDeleted val="0"/>
    <c:plotArea>
      <c:layout/>
      <c:radarChart>
        <c:radarStyle val="filled"/>
        <c:varyColors val="0"/>
        <c:ser>
          <c:idx val="0"/>
          <c:order val="0"/>
          <c:tx>
            <c:strRef>
              <c:f>'Step 4 || Visualisation'!$B$3:$F$3</c:f>
              <c:strCache>
                <c:ptCount val="5"/>
                <c:pt idx="0">
                  <c:v>Provisioning Services</c:v>
                </c:pt>
              </c:strCache>
            </c:strRef>
          </c:tx>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4 || Visualisation'!$B$5:$P$5</c:f>
              <c:numCache>
                <c:formatCode>General</c:formatCode>
                <c:ptCount val="15"/>
                <c:pt idx="0">
                  <c:v>0</c:v>
                </c:pt>
                <c:pt idx="1">
                  <c:v>0</c:v>
                </c:pt>
                <c:pt idx="2">
                  <c:v>0</c:v>
                </c:pt>
                <c:pt idx="3">
                  <c:v>0</c:v>
                </c:pt>
                <c:pt idx="4">
                  <c:v>0</c:v>
                </c:pt>
                <c:pt idx="5" formatCode="&quot;&quot;;&quot;&quot;;&quot;&quot;;&quot;&quot;">
                  <c:v>-3</c:v>
                </c:pt>
                <c:pt idx="6" formatCode="&quot;&quot;;&quot;&quot;;&quot;&quot;;&quot;&quot;">
                  <c:v>-3</c:v>
                </c:pt>
                <c:pt idx="7" formatCode="&quot;&quot;;&quot;&quot;;&quot;&quot;;&quot;&quot;">
                  <c:v>-3</c:v>
                </c:pt>
                <c:pt idx="8" formatCode="&quot;&quot;;&quot;&quot;;&quot;&quot;;&quot;&quot;">
                  <c:v>-3</c:v>
                </c:pt>
                <c:pt idx="9" formatCode="&quot;&quot;;&quot;&quot;;&quot;&quot;;&quot;&quot;">
                  <c:v>-3</c:v>
                </c:pt>
                <c:pt idx="11" formatCode="&quot;&quot;;&quot;&quot;;&quot;&quot;;&quot;&quot;">
                  <c:v>-3</c:v>
                </c:pt>
                <c:pt idx="12" formatCode="&quot;&quot;;&quot;&quot;;&quot;&quot;;&quot;&quot;">
                  <c:v>-3</c:v>
                </c:pt>
                <c:pt idx="13" formatCode="&quot;&quot;;&quot;&quot;;&quot;&quot;;&quot;&quot;">
                  <c:v>-3</c:v>
                </c:pt>
                <c:pt idx="14" formatCode="&quot;&quot;;&quot;&quot;;&quot;&quot;;&quot;&quot;">
                  <c:v>-3</c:v>
                </c:pt>
              </c:numCache>
            </c:numRef>
          </c:val>
          <c:extLst>
            <c:ext xmlns:c16="http://schemas.microsoft.com/office/drawing/2014/chart" uri="{C3380CC4-5D6E-409C-BE32-E72D297353CC}">
              <c16:uniqueId val="{00000000-51F9-47D3-BC4E-EA72D7B3125F}"/>
            </c:ext>
          </c:extLst>
        </c:ser>
        <c:ser>
          <c:idx val="1"/>
          <c:order val="1"/>
          <c:tx>
            <c:strRef>
              <c:f>'Step 4 || Visualisation'!$G$3:$M$3</c:f>
              <c:strCache>
                <c:ptCount val="7"/>
                <c:pt idx="0">
                  <c:v>Regulating Services</c:v>
                </c:pt>
              </c:strCache>
            </c:strRef>
          </c:tx>
          <c:spPr>
            <a:solidFill>
              <a:srgbClr val="00B050"/>
            </a:solidFill>
            <a:ln w="25400">
              <a:noFill/>
            </a:ln>
          </c:spPr>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4 || Visualisation'!$B$6:$P$6</c:f>
              <c:numCache>
                <c:formatCode>"";"";"";""</c:formatCode>
                <c:ptCount val="15"/>
                <c:pt idx="0">
                  <c:v>-3</c:v>
                </c:pt>
                <c:pt idx="1">
                  <c:v>-3</c:v>
                </c:pt>
                <c:pt idx="2">
                  <c:v>-3</c:v>
                </c:pt>
                <c:pt idx="3">
                  <c:v>-3</c:v>
                </c:pt>
                <c:pt idx="4">
                  <c:v>-3</c:v>
                </c:pt>
                <c:pt idx="5" formatCode="General">
                  <c:v>0</c:v>
                </c:pt>
                <c:pt idx="6" formatCode="General">
                  <c:v>0</c:v>
                </c:pt>
                <c:pt idx="7" formatCode="General">
                  <c:v>0</c:v>
                </c:pt>
                <c:pt idx="8" formatCode="General">
                  <c:v>0</c:v>
                </c:pt>
                <c:pt idx="9" formatCode="General">
                  <c:v>0</c:v>
                </c:pt>
                <c:pt idx="10" formatCode="General">
                  <c:v>0</c:v>
                </c:pt>
                <c:pt idx="11" formatCode="General">
                  <c:v>0</c:v>
                </c:pt>
                <c:pt idx="12">
                  <c:v>-3</c:v>
                </c:pt>
                <c:pt idx="13">
                  <c:v>-3</c:v>
                </c:pt>
                <c:pt idx="14">
                  <c:v>-3</c:v>
                </c:pt>
              </c:numCache>
            </c:numRef>
          </c:val>
          <c:extLst>
            <c:ext xmlns:c16="http://schemas.microsoft.com/office/drawing/2014/chart" uri="{C3380CC4-5D6E-409C-BE32-E72D297353CC}">
              <c16:uniqueId val="{00000001-51F9-47D3-BC4E-EA72D7B3125F}"/>
            </c:ext>
          </c:extLst>
        </c:ser>
        <c:ser>
          <c:idx val="2"/>
          <c:order val="2"/>
          <c:tx>
            <c:strRef>
              <c:f>'Step 4 || Visualisation'!$N$3:$P$3</c:f>
              <c:strCache>
                <c:ptCount val="3"/>
                <c:pt idx="0">
                  <c:v>Cultural Services</c:v>
                </c:pt>
              </c:strCache>
            </c:strRef>
          </c:tx>
          <c:spPr>
            <a:solidFill>
              <a:schemeClr val="bg2">
                <a:lumMod val="75000"/>
              </a:schemeClr>
            </a:solidFill>
            <a:ln w="25400">
              <a:noFill/>
            </a:ln>
          </c:spPr>
          <c:cat>
            <c:strRef>
              <c:f>'Step 4 || Visualisation'!$B$4:$P$4</c:f>
              <c:strCache>
                <c:ptCount val="15"/>
                <c:pt idx="0">
                  <c:v>Nutrition biomass</c:v>
                </c:pt>
                <c:pt idx="1">
                  <c:v>Nutrition water</c:v>
                </c:pt>
                <c:pt idx="2">
                  <c:v>Material biomass</c:v>
                </c:pt>
                <c:pt idx="3">
                  <c:v>Material water</c:v>
                </c:pt>
                <c:pt idx="4">
                  <c:v>Biomass-based energy sources</c:v>
                </c:pt>
                <c:pt idx="5">
                  <c:v>Mediation of waste</c:v>
                </c:pt>
                <c:pt idx="6">
                  <c:v>Mediation of flows </c:v>
                </c:pt>
                <c:pt idx="7">
                  <c:v>Maintenance of lifecycles/habitats </c:v>
                </c:pt>
                <c:pt idx="8">
                  <c:v>Pest / disease control</c:v>
                </c:pt>
                <c:pt idx="9">
                  <c:v>Soil formation / composition</c:v>
                </c:pt>
                <c:pt idx="10">
                  <c:v>Water conditions</c:v>
                </c:pt>
                <c:pt idx="11">
                  <c:v>Atmospheric composition </c:v>
                </c:pt>
                <c:pt idx="12">
                  <c:v>Physical / experiential </c:v>
                </c:pt>
                <c:pt idx="13">
                  <c:v>Intellectual / representative </c:v>
                </c:pt>
                <c:pt idx="14">
                  <c:v>Spiritual / symbolic </c:v>
                </c:pt>
              </c:strCache>
            </c:strRef>
          </c:cat>
          <c:val>
            <c:numRef>
              <c:f>'Step 4 || Visualisation'!$B$7:$P$7</c:f>
              <c:numCache>
                <c:formatCode>"";"";"";""</c:formatCode>
                <c:ptCount val="15"/>
                <c:pt idx="0">
                  <c:v>-3</c:v>
                </c:pt>
                <c:pt idx="1">
                  <c:v>-3</c:v>
                </c:pt>
                <c:pt idx="2">
                  <c:v>-3</c:v>
                </c:pt>
                <c:pt idx="3">
                  <c:v>-3</c:v>
                </c:pt>
                <c:pt idx="4">
                  <c:v>-3</c:v>
                </c:pt>
                <c:pt idx="5">
                  <c:v>-3</c:v>
                </c:pt>
                <c:pt idx="6">
                  <c:v>-3</c:v>
                </c:pt>
                <c:pt idx="7">
                  <c:v>-3</c:v>
                </c:pt>
                <c:pt idx="8">
                  <c:v>-3</c:v>
                </c:pt>
                <c:pt idx="9">
                  <c:v>-3</c:v>
                </c:pt>
                <c:pt idx="12" formatCode="General">
                  <c:v>0</c:v>
                </c:pt>
                <c:pt idx="13" formatCode="General">
                  <c:v>0</c:v>
                </c:pt>
                <c:pt idx="14" formatCode="General">
                  <c:v>0</c:v>
                </c:pt>
              </c:numCache>
            </c:numRef>
          </c:val>
          <c:extLst>
            <c:ext xmlns:c16="http://schemas.microsoft.com/office/drawing/2014/chart" uri="{C3380CC4-5D6E-409C-BE32-E72D297353CC}">
              <c16:uniqueId val="{00000002-51F9-47D3-BC4E-EA72D7B3125F}"/>
            </c:ext>
          </c:extLst>
        </c:ser>
        <c:ser>
          <c:idx val="3"/>
          <c:order val="3"/>
          <c:tx>
            <c:strRef>
              <c:f>'Step 4 || Visualisation'!$R$15</c:f>
              <c:strCache>
                <c:ptCount val="1"/>
                <c:pt idx="0">
                  <c:v>0=No change</c:v>
                </c:pt>
              </c:strCache>
            </c:strRef>
          </c:tx>
          <c:spPr>
            <a:solidFill>
              <a:schemeClr val="bg1">
                <a:lumMod val="85000"/>
                <a:alpha val="50000"/>
              </a:schemeClr>
            </a:solidFill>
            <a:ln w="34925" cap="rnd">
              <a:noFill/>
              <a:prstDash val="sysDash"/>
            </a:ln>
          </c:spPr>
          <c:val>
            <c:numRef>
              <c:f>'Step 4 || Visualisation'!$B$15:$P$15</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3-51F9-47D3-BC4E-EA72D7B3125F}"/>
            </c:ext>
          </c:extLst>
        </c:ser>
        <c:dLbls>
          <c:showLegendKey val="0"/>
          <c:showVal val="0"/>
          <c:showCatName val="0"/>
          <c:showSerName val="0"/>
          <c:showPercent val="0"/>
          <c:showBubbleSize val="0"/>
        </c:dLbls>
        <c:axId val="409019904"/>
        <c:axId val="409021440"/>
      </c:radarChart>
      <c:catAx>
        <c:axId val="409019904"/>
        <c:scaling>
          <c:orientation val="minMax"/>
        </c:scaling>
        <c:delete val="0"/>
        <c:axPos val="b"/>
        <c:majorGridlines/>
        <c:numFmt formatCode="General" sourceLinked="0"/>
        <c:majorTickMark val="none"/>
        <c:minorTickMark val="none"/>
        <c:tickLblPos val="nextTo"/>
        <c:spPr>
          <a:noFill/>
          <a:ln w="9525">
            <a:noFill/>
          </a:ln>
          <a:effectLst/>
        </c:spPr>
        <c:txPr>
          <a:bodyPr rot="0" vert="horz" anchor="t" anchorCtr="1"/>
          <a:lstStyle/>
          <a:p>
            <a:pPr>
              <a:defRPr sz="1170" cap="small" spc="50" baseline="0">
                <a:latin typeface="Verdana" panose="020B0604030504040204" pitchFamily="34" charset="0"/>
              </a:defRPr>
            </a:pPr>
            <a:endParaRPr lang="en-US"/>
          </a:p>
        </c:txPr>
        <c:crossAx val="409021440"/>
        <c:crosses val="autoZero"/>
        <c:auto val="1"/>
        <c:lblAlgn val="ctr"/>
        <c:lblOffset val="100"/>
        <c:noMultiLvlLbl val="0"/>
      </c:catAx>
      <c:valAx>
        <c:axId val="409021440"/>
        <c:scaling>
          <c:orientation val="minMax"/>
          <c:max val="3"/>
          <c:min val="-3"/>
        </c:scaling>
        <c:delete val="0"/>
        <c:axPos val="l"/>
        <c:majorGridlines>
          <c:spPr>
            <a:ln>
              <a:noFill/>
            </a:ln>
          </c:spPr>
        </c:majorGridlines>
        <c:numFmt formatCode="General" sourceLinked="1"/>
        <c:majorTickMark val="cross"/>
        <c:minorTickMark val="in"/>
        <c:tickLblPos val="nextTo"/>
        <c:spPr>
          <a:ln w="15875" cap="rnd">
            <a:solidFill>
              <a:schemeClr val="accent4">
                <a:lumMod val="60000"/>
                <a:lumOff val="40000"/>
                <a:alpha val="55000"/>
              </a:schemeClr>
            </a:solidFill>
            <a:bevel/>
            <a:headEnd type="none" w="sm" len="sm"/>
            <a:tailEnd type="oval" w="lg" len="lg"/>
          </a:ln>
        </c:spPr>
        <c:txPr>
          <a:bodyPr/>
          <a:lstStyle/>
          <a:p>
            <a:pPr>
              <a:defRPr sz="1250" b="1" i="0" baseline="0">
                <a:solidFill>
                  <a:schemeClr val="accent4">
                    <a:lumMod val="50000"/>
                  </a:schemeClr>
                </a:solidFill>
              </a:defRPr>
            </a:pPr>
            <a:endParaRPr lang="en-US"/>
          </a:p>
        </c:txPr>
        <c:crossAx val="409019904"/>
        <c:crosses val="autoZero"/>
        <c:crossBetween val="between"/>
        <c:majorUnit val="1"/>
        <c:minorUnit val="1"/>
      </c:valAx>
      <c:spPr>
        <a:noFill/>
      </c:spPr>
    </c:plotArea>
    <c:legend>
      <c:legendPos val="t"/>
      <c:overlay val="0"/>
      <c:spPr>
        <a:ln>
          <a:noFill/>
        </a:ln>
      </c:spPr>
      <c:txPr>
        <a:bodyPr/>
        <a:lstStyle/>
        <a:p>
          <a:pPr>
            <a:defRPr sz="1500" baseline="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1.gif"/></Relationships>
</file>

<file path=xl/drawings/_rels/drawing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81497</xdr:colOff>
      <xdr:row>0</xdr:row>
      <xdr:rowOff>134470</xdr:rowOff>
    </xdr:from>
    <xdr:to>
      <xdr:col>2</xdr:col>
      <xdr:colOff>2396728</xdr:colOff>
      <xdr:row>8</xdr:row>
      <xdr:rowOff>145675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497" y="134470"/>
          <a:ext cx="5015849" cy="16472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56029</xdr:colOff>
      <xdr:row>1</xdr:row>
      <xdr:rowOff>156883</xdr:rowOff>
    </xdr:from>
    <xdr:to>
      <xdr:col>1</xdr:col>
      <xdr:colOff>1721632</xdr:colOff>
      <xdr:row>9</xdr:row>
      <xdr:rowOff>92367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029" y="425824"/>
          <a:ext cx="4242956" cy="15715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136072</xdr:colOff>
      <xdr:row>1</xdr:row>
      <xdr:rowOff>81642</xdr:rowOff>
    </xdr:from>
    <xdr:to>
      <xdr:col>1</xdr:col>
      <xdr:colOff>2987698</xdr:colOff>
      <xdr:row>8</xdr:row>
      <xdr:rowOff>197221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2" y="353785"/>
          <a:ext cx="4253162" cy="15715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285750</xdr:colOff>
      <xdr:row>1</xdr:row>
      <xdr:rowOff>136070</xdr:rowOff>
    </xdr:from>
    <xdr:to>
      <xdr:col>2</xdr:col>
      <xdr:colOff>707572</xdr:colOff>
      <xdr:row>8</xdr:row>
      <xdr:rowOff>191166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911677"/>
          <a:ext cx="3197679" cy="15110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1312</xdr:colOff>
      <xdr:row>18</xdr:row>
      <xdr:rowOff>152400</xdr:rowOff>
    </xdr:from>
    <xdr:to>
      <xdr:col>28</xdr:col>
      <xdr:colOff>123266</xdr:colOff>
      <xdr:row>59</xdr:row>
      <xdr:rowOff>101600</xdr:rowOff>
    </xdr:to>
    <xdr:graphicFrame macro="">
      <xdr:nvGraphicFramePr>
        <xdr:cNvPr id="7"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393700</xdr:colOff>
      <xdr:row>18</xdr:row>
      <xdr:rowOff>152400</xdr:rowOff>
    </xdr:from>
    <xdr:to>
      <xdr:col>14</xdr:col>
      <xdr:colOff>571500</xdr:colOff>
      <xdr:row>59</xdr:row>
      <xdr:rowOff>100853</xdr:rowOff>
    </xdr:to>
    <xdr:graphicFrame macro="">
      <xdr:nvGraphicFramePr>
        <xdr:cNvPr id="4"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33616</xdr:colOff>
      <xdr:row>1</xdr:row>
      <xdr:rowOff>11206</xdr:rowOff>
    </xdr:from>
    <xdr:to>
      <xdr:col>2</xdr:col>
      <xdr:colOff>7510</xdr:colOff>
      <xdr:row>7</xdr:row>
      <xdr:rowOff>44824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616" y="291353"/>
          <a:ext cx="3470129" cy="126626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15</xdr:col>
      <xdr:colOff>1312</xdr:colOff>
      <xdr:row>18</xdr:row>
      <xdr:rowOff>152400</xdr:rowOff>
    </xdr:from>
    <xdr:to>
      <xdr:col>28</xdr:col>
      <xdr:colOff>123266</xdr:colOff>
      <xdr:row>59</xdr:row>
      <xdr:rowOff>101600</xdr:rowOff>
    </xdr:to>
    <xdr:graphicFrame macro="">
      <xdr:nvGraphicFramePr>
        <xdr:cNvPr id="2"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393700</xdr:colOff>
      <xdr:row>18</xdr:row>
      <xdr:rowOff>152400</xdr:rowOff>
    </xdr:from>
    <xdr:to>
      <xdr:col>14</xdr:col>
      <xdr:colOff>571500</xdr:colOff>
      <xdr:row>59</xdr:row>
      <xdr:rowOff>100853</xdr:rowOff>
    </xdr:to>
    <xdr:graphicFrame macro="">
      <xdr:nvGraphicFramePr>
        <xdr:cNvPr id="3" name="Sit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27213</xdr:colOff>
      <xdr:row>1</xdr:row>
      <xdr:rowOff>47510</xdr:rowOff>
    </xdr:from>
    <xdr:to>
      <xdr:col>2</xdr:col>
      <xdr:colOff>748392</xdr:colOff>
      <xdr:row>9</xdr:row>
      <xdr:rowOff>90440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13" y="346867"/>
          <a:ext cx="3946072" cy="14580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ok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MACT\WOCAT\v08122016\WOCAT_MS_Excel_draft_template_v1_example.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uipe001\AppData\Local\Microsoft\Windows\Temporary%20Internet%20Files\Content.Outlook\OS5K8T00\TreeMap_with_cf.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_Graphodd"/>
    </sheetNames>
    <sheetDataSet>
      <sheetData sheetId="0">
        <row r="14">
          <cell r="C14" t="str">
            <v>min (sequence)</v>
          </cell>
          <cell r="F14" t="str">
            <v>diff min mean</v>
          </cell>
          <cell r="G14" t="str">
            <v>diff max mean</v>
          </cell>
        </row>
        <row r="15">
          <cell r="B15" t="str">
            <v>example</v>
          </cell>
          <cell r="C15">
            <v>0.25</v>
          </cell>
          <cell r="F15">
            <v>0.5</v>
          </cell>
          <cell r="G15">
            <v>0.7</v>
          </cell>
          <cell r="H15" t="str">
            <v>dummy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mplate -- ZONE"/>
      <sheetName val="Initialization -- Step1"/>
      <sheetName val="Template Analysis -- ZONE"/>
      <sheetName val="Valley bottom-- Step 2"/>
      <sheetName val="Valley bottom-- Step 3 Analysis"/>
      <sheetName val="Mountain-- Step 2"/>
      <sheetName val="Mountain-- Step 3 Analysis"/>
      <sheetName val="Overview graph -- Step 4"/>
    </sheetNames>
    <sheetDataSet>
      <sheetData sheetId="0"/>
      <sheetData sheetId="1"/>
      <sheetData sheetId="2"/>
      <sheetData sheetId="3"/>
      <sheetData sheetId="4"/>
      <sheetData sheetId="5"/>
      <sheetData sheetId="6"/>
      <sheetData sheetId="7"/>
      <sheetData sheetId="8">
        <row r="1">
          <cell r="H1" t="str">
            <v>Label_SLM</v>
          </cell>
          <cell r="L1" t="str">
            <v>min (sequence)</v>
          </cell>
          <cell r="N1" t="str">
            <v>mean Economic</v>
          </cell>
          <cell r="O1" t="str">
            <v>diff min mean</v>
          </cell>
          <cell r="P1" t="str">
            <v>diff max mean</v>
          </cell>
          <cell r="S1" t="str">
            <v>min (sequence)</v>
          </cell>
          <cell r="U1" t="str">
            <v>mean Ecological</v>
          </cell>
          <cell r="V1" t="str">
            <v>diff min mean</v>
          </cell>
          <cell r="W1" t="str">
            <v>diff max mean</v>
          </cell>
          <cell r="Z1" t="str">
            <v>min (sequence)</v>
          </cell>
          <cell r="AB1" t="str">
            <v>mean socio-cultural</v>
          </cell>
          <cell r="AC1" t="str">
            <v>diff min mean</v>
          </cell>
          <cell r="AD1" t="str">
            <v>diff max mean</v>
          </cell>
        </row>
        <row r="2">
          <cell r="H2">
            <v>0</v>
          </cell>
          <cell r="L2">
            <v>0</v>
          </cell>
          <cell r="N2">
            <v>0</v>
          </cell>
          <cell r="O2">
            <v>0</v>
          </cell>
          <cell r="P2">
            <v>0</v>
          </cell>
          <cell r="S2">
            <v>0</v>
          </cell>
          <cell r="U2">
            <v>0</v>
          </cell>
          <cell r="V2">
            <v>0</v>
          </cell>
          <cell r="W2">
            <v>0</v>
          </cell>
          <cell r="Z2">
            <v>0</v>
          </cell>
          <cell r="AB2">
            <v>0</v>
          </cell>
          <cell r="AC2">
            <v>0</v>
          </cell>
          <cell r="AD2">
            <v>0</v>
          </cell>
        </row>
        <row r="3">
          <cell r="H3">
            <v>0</v>
          </cell>
          <cell r="L3">
            <v>0</v>
          </cell>
          <cell r="N3">
            <v>0</v>
          </cell>
          <cell r="O3">
            <v>0</v>
          </cell>
          <cell r="P3">
            <v>0</v>
          </cell>
          <cell r="S3">
            <v>0</v>
          </cell>
          <cell r="U3">
            <v>0</v>
          </cell>
          <cell r="V3">
            <v>0</v>
          </cell>
          <cell r="W3">
            <v>0</v>
          </cell>
          <cell r="Z3">
            <v>0</v>
          </cell>
          <cell r="AB3">
            <v>0</v>
          </cell>
          <cell r="AC3">
            <v>0</v>
          </cell>
          <cell r="AD3">
            <v>0</v>
          </cell>
        </row>
        <row r="4">
          <cell r="H4">
            <v>0</v>
          </cell>
          <cell r="L4">
            <v>0</v>
          </cell>
          <cell r="N4">
            <v>0</v>
          </cell>
          <cell r="O4">
            <v>0</v>
          </cell>
          <cell r="P4">
            <v>0</v>
          </cell>
          <cell r="S4">
            <v>0</v>
          </cell>
          <cell r="U4">
            <v>0</v>
          </cell>
          <cell r="V4">
            <v>0</v>
          </cell>
          <cell r="W4">
            <v>0</v>
          </cell>
          <cell r="Z4">
            <v>0</v>
          </cell>
          <cell r="AB4">
            <v>0</v>
          </cell>
          <cell r="AC4">
            <v>0</v>
          </cell>
          <cell r="AD4">
            <v>0</v>
          </cell>
        </row>
        <row r="5">
          <cell r="H5" t="str">
            <v>Mountain--Establishing local seed banks</v>
          </cell>
          <cell r="L5">
            <v>0.5</v>
          </cell>
          <cell r="N5">
            <v>0.52678571428571419</v>
          </cell>
          <cell r="O5">
            <v>2.6785714285714191E-2</v>
          </cell>
          <cell r="P5">
            <v>2.6785714285714302E-2</v>
          </cell>
          <cell r="S5">
            <v>0.5</v>
          </cell>
          <cell r="U5">
            <v>0.52678571428571419</v>
          </cell>
          <cell r="V5">
            <v>2.6785714285714191E-2</v>
          </cell>
          <cell r="W5">
            <v>2.6785714285714302E-2</v>
          </cell>
          <cell r="Z5">
            <v>0.51923076923076916</v>
          </cell>
          <cell r="AB5">
            <v>0.53640109890109877</v>
          </cell>
          <cell r="AC5">
            <v>1.7170329670329609E-2</v>
          </cell>
          <cell r="AD5">
            <v>1.717032967032972E-2</v>
          </cell>
        </row>
        <row r="6">
          <cell r="H6" t="str">
            <v>Mountain--Fertilizing and seeding</v>
          </cell>
          <cell r="L6">
            <v>0.25</v>
          </cell>
          <cell r="N6">
            <v>0.41826923076923073</v>
          </cell>
          <cell r="O6">
            <v>0.16826923076923073</v>
          </cell>
          <cell r="P6">
            <v>0.16826923076923073</v>
          </cell>
          <cell r="S6">
            <v>0.25</v>
          </cell>
          <cell r="U6">
            <v>0.41826923076923073</v>
          </cell>
          <cell r="V6">
            <v>0.16826923076923073</v>
          </cell>
          <cell r="W6">
            <v>0.16826923076923073</v>
          </cell>
          <cell r="Z6">
            <v>0.4821428571428571</v>
          </cell>
          <cell r="AB6">
            <v>0.53434065934065922</v>
          </cell>
          <cell r="AC6">
            <v>5.2197802197802123E-2</v>
          </cell>
          <cell r="AD6">
            <v>5.2197802197802234E-2</v>
          </cell>
        </row>
        <row r="7">
          <cell r="H7" t="str">
            <v>Mountain--Lupine / area closure</v>
          </cell>
          <cell r="L7">
            <v>0</v>
          </cell>
          <cell r="N7">
            <v>0.22788461538461535</v>
          </cell>
          <cell r="O7">
            <v>0.22788461538461535</v>
          </cell>
          <cell r="P7">
            <v>0.22788461538461535</v>
          </cell>
          <cell r="S7">
            <v>0.3214285714285714</v>
          </cell>
          <cell r="U7">
            <v>0.4107142857142857</v>
          </cell>
          <cell r="V7">
            <v>8.9285714285714302E-2</v>
          </cell>
          <cell r="W7">
            <v>8.9285714285714302E-2</v>
          </cell>
          <cell r="Z7">
            <v>0.3214285714285714</v>
          </cell>
          <cell r="AB7">
            <v>0.38859890109890105</v>
          </cell>
          <cell r="AC7">
            <v>6.7170329670329654E-2</v>
          </cell>
          <cell r="AD7">
            <v>6.7170329670329654E-2</v>
          </cell>
        </row>
        <row r="8">
          <cell r="H8" t="str">
            <v>Mountain--Organic matter  amendments</v>
          </cell>
          <cell r="L8">
            <v>0.25</v>
          </cell>
          <cell r="N8">
            <v>0.38461538461538464</v>
          </cell>
          <cell r="O8">
            <v>0.13461538461538464</v>
          </cell>
          <cell r="P8">
            <v>0.13461538461538464</v>
          </cell>
          <cell r="S8">
            <v>0.25</v>
          </cell>
          <cell r="U8">
            <v>0.38461538461538464</v>
          </cell>
          <cell r="V8">
            <v>0.13461538461538464</v>
          </cell>
          <cell r="W8">
            <v>0.13461538461538464</v>
          </cell>
          <cell r="Z8">
            <v>0.3214285714285714</v>
          </cell>
          <cell r="AB8">
            <v>0.42032967032967034</v>
          </cell>
          <cell r="AC8">
            <v>9.8901098901098938E-2</v>
          </cell>
          <cell r="AD8">
            <v>9.8901098901098938E-2</v>
          </cell>
        </row>
        <row r="9">
          <cell r="H9" t="str">
            <v>Valley bottom--Establishing local seed banks</v>
          </cell>
          <cell r="L9">
            <v>0.61923076923076936</v>
          </cell>
          <cell r="N9">
            <v>0.74711538461538463</v>
          </cell>
          <cell r="O9">
            <v>0.12788461538461526</v>
          </cell>
          <cell r="P9">
            <v>0.12788461538461537</v>
          </cell>
          <cell r="S9">
            <v>0.61923076923076936</v>
          </cell>
          <cell r="U9">
            <v>0.74711538461538463</v>
          </cell>
          <cell r="V9">
            <v>0.12788461538461526</v>
          </cell>
          <cell r="W9">
            <v>0.12788461538461537</v>
          </cell>
          <cell r="Z9">
            <v>0.61923076923076936</v>
          </cell>
          <cell r="AB9">
            <v>0.67568681318681323</v>
          </cell>
          <cell r="AC9">
            <v>5.6456043956043866E-2</v>
          </cell>
          <cell r="AD9">
            <v>5.6456043956043978E-2</v>
          </cell>
        </row>
        <row r="10">
          <cell r="H10" t="str">
            <v>Valley bottom--Fertilizing and seeding</v>
          </cell>
          <cell r="L10">
            <v>0.6875</v>
          </cell>
          <cell r="N10">
            <v>0.7901785714285714</v>
          </cell>
          <cell r="O10">
            <v>0.1026785714285714</v>
          </cell>
          <cell r="P10">
            <v>0.1026785714285714</v>
          </cell>
          <cell r="S10">
            <v>0.6875</v>
          </cell>
          <cell r="U10">
            <v>0.7901785714285714</v>
          </cell>
          <cell r="V10">
            <v>0.1026785714285714</v>
          </cell>
          <cell r="W10">
            <v>0.1026785714285714</v>
          </cell>
          <cell r="Z10">
            <v>0.81153846153846165</v>
          </cell>
          <cell r="AB10">
            <v>0.85219780219780228</v>
          </cell>
          <cell r="AC10">
            <v>4.0659340659340626E-2</v>
          </cell>
          <cell r="AD10">
            <v>4.0659340659340515E-2</v>
          </cell>
        </row>
        <row r="11">
          <cell r="H11" t="str">
            <v>Valley bottom--Lupine / area closure</v>
          </cell>
          <cell r="L11">
            <v>0.5714285714285714</v>
          </cell>
          <cell r="N11">
            <v>0.61210317460317465</v>
          </cell>
          <cell r="O11">
            <v>4.0674603174603252E-2</v>
          </cell>
          <cell r="P11">
            <v>4.0674603174603252E-2</v>
          </cell>
          <cell r="S11">
            <v>0.5714285714285714</v>
          </cell>
          <cell r="U11">
            <v>0.60975274725274731</v>
          </cell>
          <cell r="V11">
            <v>3.832417582417591E-2</v>
          </cell>
          <cell r="W11">
            <v>3.8324175824175799E-2</v>
          </cell>
          <cell r="Z11">
            <v>0.5714285714285714</v>
          </cell>
          <cell r="AB11">
            <v>0.60975274725274731</v>
          </cell>
          <cell r="AC11">
            <v>3.832417582417591E-2</v>
          </cell>
          <cell r="AD11">
            <v>3.8324175824175799E-2</v>
          </cell>
        </row>
        <row r="12">
          <cell r="H12" t="str">
            <v>Valley bottom--Mechanical protection and planting shrubs</v>
          </cell>
          <cell r="L12">
            <v>0.25</v>
          </cell>
          <cell r="N12">
            <v>0.40769230769230769</v>
          </cell>
          <cell r="O12">
            <v>0.15769230769230769</v>
          </cell>
          <cell r="P12">
            <v>0.15769230769230769</v>
          </cell>
          <cell r="S12">
            <v>0.25</v>
          </cell>
          <cell r="U12">
            <v>0.40769230769230769</v>
          </cell>
          <cell r="V12">
            <v>0.15769230769230769</v>
          </cell>
          <cell r="W12">
            <v>0.15769230769230769</v>
          </cell>
          <cell r="Z12">
            <v>0.49999999999999994</v>
          </cell>
          <cell r="AB12">
            <v>0.53269230769230769</v>
          </cell>
          <cell r="AC12">
            <v>3.2692307692307743E-2</v>
          </cell>
          <cell r="AD12">
            <v>3.2692307692307687E-2</v>
          </cell>
        </row>
        <row r="13">
          <cell r="H13" t="str">
            <v>Valley bottom--Orchard-based agroforestry</v>
          </cell>
          <cell r="L13">
            <v>0.48749999999999999</v>
          </cell>
          <cell r="N13">
            <v>0.61696428571428574</v>
          </cell>
          <cell r="O13">
            <v>0.12946428571428575</v>
          </cell>
          <cell r="P13">
            <v>0.1294642857142857</v>
          </cell>
          <cell r="S13">
            <v>0.48749999999999999</v>
          </cell>
          <cell r="U13">
            <v>0.61696428571428574</v>
          </cell>
          <cell r="V13">
            <v>0.12946428571428575</v>
          </cell>
          <cell r="W13">
            <v>0.1294642857142857</v>
          </cell>
          <cell r="Z13">
            <v>0.71346153846153848</v>
          </cell>
          <cell r="AB13">
            <v>0.72994505494505502</v>
          </cell>
          <cell r="AC13">
            <v>1.6483516483516536E-2</v>
          </cell>
          <cell r="AD13">
            <v>1.6483516483516425E-2</v>
          </cell>
        </row>
        <row r="14">
          <cell r="H14" t="str">
            <v>Valley bottom--Organic matter  amendments</v>
          </cell>
          <cell r="L14">
            <v>0.80576923076923102</v>
          </cell>
          <cell r="N14">
            <v>0.83413461538461553</v>
          </cell>
          <cell r="O14">
            <v>2.8365384615384515E-2</v>
          </cell>
          <cell r="P14">
            <v>2.8365384615384515E-2</v>
          </cell>
          <cell r="S14">
            <v>0.80576923076923102</v>
          </cell>
          <cell r="U14">
            <v>0.83413461538461553</v>
          </cell>
          <cell r="V14">
            <v>2.8365384615384515E-2</v>
          </cell>
          <cell r="W14">
            <v>2.8365384615384515E-2</v>
          </cell>
          <cell r="Z14">
            <v>0.80576923076923102</v>
          </cell>
          <cell r="AB14">
            <v>0.82967032967032972</v>
          </cell>
          <cell r="AC14">
            <v>2.3901098901098705E-2</v>
          </cell>
          <cell r="AD14">
            <v>2.3901098901098705E-2</v>
          </cell>
        </row>
        <row r="15">
          <cell r="H15" t="str">
            <v>Valley bottom--Wind forest strips</v>
          </cell>
          <cell r="L15">
            <v>0.58750000000000002</v>
          </cell>
          <cell r="N15">
            <v>0.64375000000000004</v>
          </cell>
          <cell r="O15">
            <v>5.6250000000000022E-2</v>
          </cell>
          <cell r="P15">
            <v>5.6249999999999911E-2</v>
          </cell>
          <cell r="S15">
            <v>0.58750000000000002</v>
          </cell>
          <cell r="U15">
            <v>0.64375000000000004</v>
          </cell>
          <cell r="V15">
            <v>5.6250000000000022E-2</v>
          </cell>
          <cell r="W15">
            <v>5.6249999999999911E-2</v>
          </cell>
          <cell r="Z15">
            <v>0.63214285714285712</v>
          </cell>
          <cell r="AB15">
            <v>0.66607142857142854</v>
          </cell>
          <cell r="AC15">
            <v>3.3928571428571419E-2</v>
          </cell>
          <cell r="AD15">
            <v>3.3928571428571419E-2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eemap"/>
      <sheetName val="Data"/>
      <sheetName val="Support"/>
    </sheetNames>
    <sheetDataSet>
      <sheetData sheetId="0"/>
      <sheetData sheetId="1">
        <row r="2">
          <cell r="B2">
            <v>4</v>
          </cell>
        </row>
        <row r="3">
          <cell r="B3">
            <v>3</v>
          </cell>
        </row>
        <row r="4">
          <cell r="B4">
            <v>5</v>
          </cell>
        </row>
        <row r="5">
          <cell r="B5">
            <v>4</v>
          </cell>
        </row>
        <row r="6">
          <cell r="B6">
            <v>2</v>
          </cell>
        </row>
        <row r="7">
          <cell r="B7">
            <v>2</v>
          </cell>
        </row>
        <row r="8">
          <cell r="B8">
            <v>1</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0" tint="-0.34998626667073579"/>
  </sheetPr>
  <dimension ref="A1:DA70"/>
  <sheetViews>
    <sheetView tabSelected="1" zoomScale="70" zoomScaleNormal="70" workbookViewId="0">
      <pane xSplit="4" ySplit="13" topLeftCell="E14" activePane="bottomRight" state="frozen"/>
      <selection activeCell="F30" sqref="F30"/>
      <selection pane="topRight" activeCell="F30" sqref="F30"/>
      <selection pane="bottomLeft" activeCell="F30" sqref="F30"/>
      <selection pane="bottomRight" activeCell="F19" sqref="F19"/>
    </sheetView>
  </sheetViews>
  <sheetFormatPr defaultColWidth="9.140625" defaultRowHeight="15" x14ac:dyDescent="0.25"/>
  <cols>
    <col min="1" max="1" width="24.7109375" style="3" customWidth="1"/>
    <col min="2" max="2" width="15.7109375" style="1" customWidth="1"/>
    <col min="3" max="3" width="46.5703125" style="1" customWidth="1"/>
    <col min="4" max="4" width="26.140625" style="12" customWidth="1"/>
    <col min="5" max="5" width="23.140625" style="130" customWidth="1"/>
    <col min="6" max="6" width="27.28515625" style="1" customWidth="1"/>
    <col min="7" max="7" width="21.42578125" style="12" bestFit="1" customWidth="1"/>
    <col min="8" max="8" width="20.140625" style="130" bestFit="1" customWidth="1"/>
    <col min="9" max="9" width="25.140625" style="1" bestFit="1" customWidth="1"/>
    <col min="10" max="10" width="15.7109375" style="1" customWidth="1"/>
    <col min="11" max="11" width="28.7109375" style="132" bestFit="1" customWidth="1"/>
    <col min="12" max="12" width="17.28515625" style="12" customWidth="1"/>
    <col min="13" max="13" width="15.7109375" style="10" customWidth="1"/>
    <col min="14" max="15" width="15.5703125" style="1" customWidth="1"/>
    <col min="16" max="16" width="15.5703125" style="1" hidden="1" customWidth="1"/>
    <col min="17" max="18" width="15.5703125" style="2" customWidth="1"/>
    <col min="19" max="19" width="15.5703125" style="13" hidden="1" customWidth="1"/>
    <col min="20" max="21" width="15.5703125" style="2" customWidth="1"/>
    <col min="22" max="22" width="15.5703125" style="2" hidden="1" customWidth="1"/>
    <col min="23" max="24" width="15.5703125" style="2" customWidth="1"/>
    <col min="25" max="25" width="15.5703125" style="2" hidden="1" customWidth="1"/>
    <col min="26" max="27" width="15.5703125" style="2" customWidth="1"/>
    <col min="28" max="28" width="15.5703125" style="2" hidden="1" customWidth="1"/>
    <col min="29" max="30" width="15.5703125" style="2" customWidth="1"/>
    <col min="31" max="31" width="15.5703125" style="2" hidden="1" customWidth="1"/>
    <col min="32" max="33" width="15.5703125" style="2" customWidth="1"/>
    <col min="34" max="34" width="15.5703125" style="2" hidden="1" customWidth="1"/>
    <col min="35" max="36" width="15.5703125" style="2" customWidth="1"/>
    <col min="37" max="37" width="15.5703125" style="2" hidden="1" customWidth="1"/>
    <col min="38" max="39" width="15.5703125" style="2" customWidth="1"/>
    <col min="40" max="40" width="15.5703125" style="2" hidden="1" customWidth="1"/>
    <col min="41" max="42" width="15.5703125" style="2" customWidth="1"/>
    <col min="43" max="43" width="15.5703125" style="2" hidden="1" customWidth="1"/>
    <col min="44" max="46" width="15.5703125" style="2" customWidth="1"/>
    <col min="47" max="47" width="15.5703125" style="2" hidden="1" customWidth="1"/>
    <col min="48" max="49" width="15.5703125" style="2" customWidth="1"/>
    <col min="50" max="50" width="15.5703125" style="2" hidden="1" customWidth="1"/>
    <col min="51" max="52" width="15.5703125" style="2" customWidth="1"/>
    <col min="53" max="53" width="15.5703125" style="2" hidden="1" customWidth="1"/>
    <col min="54" max="55" width="15.5703125" style="2" customWidth="1"/>
    <col min="56" max="56" width="15.5703125" style="2" hidden="1" customWidth="1"/>
    <col min="57" max="58" width="15.5703125" style="2" customWidth="1"/>
    <col min="59" max="59" width="15.5703125" style="2" hidden="1" customWidth="1"/>
    <col min="60" max="61" width="15.5703125" style="2" customWidth="1"/>
    <col min="62" max="62" width="15.5703125" style="2" hidden="1" customWidth="1"/>
    <col min="63" max="64" width="15.5703125" style="5" customWidth="1"/>
    <col min="65" max="65" width="15.5703125" style="5" hidden="1" customWidth="1"/>
    <col min="66" max="67" width="15.5703125" style="5" customWidth="1"/>
    <col min="68" max="68" width="15.5703125" style="5" hidden="1" customWidth="1"/>
    <col min="69" max="70" width="15.5703125" style="5" customWidth="1"/>
    <col min="71" max="71" width="15.5703125" style="5" hidden="1" customWidth="1"/>
    <col min="72" max="73" width="15.5703125" style="5" customWidth="1"/>
    <col min="74" max="74" width="15.5703125" style="5" hidden="1" customWidth="1"/>
    <col min="75" max="76" width="15.5703125" style="5" customWidth="1"/>
    <col min="77" max="77" width="15.5703125" style="5" hidden="1" customWidth="1"/>
    <col min="78" max="79" width="15.5703125" style="5" customWidth="1"/>
    <col min="80" max="80" width="15.5703125" style="5" hidden="1" customWidth="1"/>
    <col min="81" max="82" width="15.5703125" style="5" customWidth="1"/>
    <col min="83" max="83" width="15.5703125" style="5" hidden="1" customWidth="1"/>
    <col min="84" max="85" width="15.5703125" style="5" customWidth="1"/>
    <col min="86" max="86" width="15.5703125" style="5" hidden="1" customWidth="1"/>
    <col min="87" max="87" width="15.5703125" style="2" customWidth="1"/>
    <col min="88" max="89" width="15.5703125" style="5" customWidth="1"/>
    <col min="90" max="90" width="15.5703125" style="5" hidden="1" customWidth="1"/>
    <col min="91" max="92" width="15.5703125" style="5" customWidth="1"/>
    <col min="93" max="93" width="15.5703125" style="5" hidden="1" customWidth="1"/>
    <col min="94" max="95" width="15.5703125" style="5" customWidth="1"/>
    <col min="96" max="96" width="15.5703125" style="5" hidden="1" customWidth="1"/>
    <col min="97" max="98" width="15.5703125" style="5" customWidth="1"/>
    <col min="99" max="99" width="15.5703125" style="5" hidden="1" customWidth="1"/>
    <col min="100" max="101" width="15.5703125" style="5" customWidth="1"/>
    <col min="102" max="102" width="15.5703125" style="2" hidden="1" customWidth="1"/>
    <col min="103" max="104" width="15.5703125" style="2" customWidth="1"/>
    <col min="105" max="105" width="4.140625" style="2" hidden="1" customWidth="1"/>
    <col min="106" max="120" width="13.28515625" style="2" customWidth="1"/>
    <col min="121" max="16384" width="9.140625" style="2"/>
  </cols>
  <sheetData>
    <row r="1" spans="1:105" s="296" customFormat="1" ht="18" x14ac:dyDescent="0.25">
      <c r="A1" s="152"/>
      <c r="B1" s="152"/>
      <c r="C1" s="152"/>
      <c r="D1" s="152"/>
      <c r="E1" s="155" t="s">
        <v>254</v>
      </c>
      <c r="F1" s="156"/>
      <c r="G1" s="152"/>
      <c r="H1" s="154"/>
      <c r="I1" s="152"/>
      <c r="J1" s="151"/>
      <c r="K1" s="157" t="s">
        <v>246</v>
      </c>
      <c r="L1" s="153"/>
      <c r="M1" s="152"/>
      <c r="N1" s="152"/>
      <c r="O1" s="152"/>
      <c r="P1" s="152"/>
      <c r="Q1" s="153"/>
      <c r="R1" s="152"/>
      <c r="S1" s="152"/>
      <c r="T1" s="157" t="s">
        <v>251</v>
      </c>
      <c r="U1" s="157"/>
      <c r="V1" s="157"/>
      <c r="W1" s="157"/>
      <c r="X1" s="157"/>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2"/>
      <c r="CH1" s="154"/>
      <c r="CI1" s="154"/>
      <c r="CJ1" s="154"/>
      <c r="CK1" s="154"/>
      <c r="CL1" s="154"/>
      <c r="CM1" s="154"/>
      <c r="CN1" s="154"/>
      <c r="CO1" s="154"/>
      <c r="CP1" s="154"/>
      <c r="CQ1" s="154"/>
      <c r="CR1" s="154"/>
      <c r="CS1" s="154"/>
      <c r="CT1" s="154"/>
      <c r="CU1" s="154"/>
      <c r="CV1" s="152"/>
      <c r="CW1" s="152"/>
      <c r="CX1" s="152"/>
      <c r="CY1" s="152"/>
      <c r="CZ1" s="152"/>
      <c r="DA1" s="152"/>
    </row>
    <row r="2" spans="1:105" s="296" customFormat="1" ht="15.75" x14ac:dyDescent="0.25">
      <c r="A2" s="152"/>
      <c r="B2" s="152"/>
      <c r="C2" s="152"/>
      <c r="D2" s="152"/>
      <c r="E2" s="158" t="s">
        <v>0</v>
      </c>
      <c r="F2" s="156" t="s">
        <v>1</v>
      </c>
      <c r="G2" s="152"/>
      <c r="H2" s="154"/>
      <c r="I2" s="152"/>
      <c r="J2" s="151"/>
      <c r="K2" s="157">
        <v>3</v>
      </c>
      <c r="L2" s="153" t="s">
        <v>1</v>
      </c>
      <c r="M2" s="152"/>
      <c r="N2" s="152"/>
      <c r="O2" s="152"/>
      <c r="P2" s="152"/>
      <c r="Q2" s="153"/>
      <c r="R2" s="152"/>
      <c r="S2" s="152"/>
      <c r="T2" s="152">
        <v>1</v>
      </c>
      <c r="U2" s="152" t="s">
        <v>2</v>
      </c>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c r="BI2" s="154"/>
      <c r="BJ2" s="154"/>
      <c r="BK2" s="154"/>
      <c r="BL2" s="154"/>
      <c r="BM2" s="154"/>
      <c r="BN2" s="154"/>
      <c r="BO2" s="154"/>
      <c r="BP2" s="154"/>
      <c r="BQ2" s="154"/>
      <c r="BR2" s="154"/>
      <c r="BS2" s="154"/>
      <c r="BT2" s="154"/>
      <c r="BU2" s="154"/>
      <c r="BV2" s="154"/>
      <c r="BW2" s="154"/>
      <c r="BX2" s="154"/>
      <c r="BY2" s="154"/>
      <c r="BZ2" s="154"/>
      <c r="CA2" s="154"/>
      <c r="CB2" s="154"/>
      <c r="CC2" s="154"/>
      <c r="CD2" s="154"/>
      <c r="CE2" s="154"/>
      <c r="CF2" s="154"/>
      <c r="CG2" s="152"/>
      <c r="CH2" s="154"/>
      <c r="CI2" s="154"/>
      <c r="CJ2" s="154"/>
      <c r="CK2" s="154"/>
      <c r="CL2" s="154"/>
      <c r="CM2" s="154"/>
      <c r="CN2" s="154"/>
      <c r="CO2" s="154"/>
      <c r="CP2" s="154"/>
      <c r="CQ2" s="154"/>
      <c r="CR2" s="154"/>
      <c r="CS2" s="154"/>
      <c r="CT2" s="154"/>
      <c r="CU2" s="154"/>
      <c r="CV2" s="152"/>
      <c r="CW2" s="152"/>
      <c r="CX2" s="152"/>
      <c r="CY2" s="152"/>
      <c r="CZ2" s="152"/>
      <c r="DA2" s="152"/>
    </row>
    <row r="3" spans="1:105" s="296" customFormat="1" ht="15.75" x14ac:dyDescent="0.25">
      <c r="A3" s="152"/>
      <c r="B3" s="152"/>
      <c r="C3" s="152"/>
      <c r="D3" s="152"/>
      <c r="E3" s="159" t="s">
        <v>3</v>
      </c>
      <c r="F3" s="156" t="s">
        <v>4</v>
      </c>
      <c r="G3" s="152"/>
      <c r="H3" s="154"/>
      <c r="I3" s="152"/>
      <c r="J3" s="151"/>
      <c r="K3" s="157">
        <v>2</v>
      </c>
      <c r="L3" s="153" t="s">
        <v>173</v>
      </c>
      <c r="M3" s="152"/>
      <c r="N3" s="152"/>
      <c r="O3" s="152"/>
      <c r="P3" s="152"/>
      <c r="Q3" s="153"/>
      <c r="R3" s="152"/>
      <c r="S3" s="152"/>
      <c r="T3" s="152">
        <v>-1</v>
      </c>
      <c r="U3" s="152" t="s">
        <v>5</v>
      </c>
      <c r="V3" s="152"/>
      <c r="W3" s="152"/>
      <c r="X3" s="152"/>
      <c r="Y3" s="152"/>
      <c r="Z3" s="152"/>
      <c r="AA3" s="152"/>
      <c r="AB3" s="152"/>
      <c r="AC3" s="152"/>
      <c r="AD3" s="666"/>
      <c r="AE3" s="666"/>
      <c r="AF3" s="666"/>
      <c r="AG3" s="666"/>
      <c r="AH3" s="666"/>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4"/>
      <c r="BJ3" s="154"/>
      <c r="BK3" s="154"/>
      <c r="BL3" s="154"/>
      <c r="BM3" s="154"/>
      <c r="BN3" s="154"/>
      <c r="BO3" s="154"/>
      <c r="BP3" s="154"/>
      <c r="BQ3" s="154"/>
      <c r="BR3" s="154"/>
      <c r="BS3" s="154"/>
      <c r="BT3" s="154"/>
      <c r="BU3" s="154"/>
      <c r="BV3" s="154"/>
      <c r="BW3" s="154"/>
      <c r="BX3" s="154"/>
      <c r="BY3" s="154"/>
      <c r="BZ3" s="154"/>
      <c r="CA3" s="154"/>
      <c r="CB3" s="154"/>
      <c r="CC3" s="154"/>
      <c r="CD3" s="154"/>
      <c r="CE3" s="154"/>
      <c r="CF3" s="154"/>
      <c r="CG3" s="152"/>
      <c r="CH3" s="154"/>
      <c r="CI3" s="154"/>
      <c r="CJ3" s="154"/>
      <c r="CK3" s="154"/>
      <c r="CL3" s="154"/>
      <c r="CM3" s="154"/>
      <c r="CN3" s="154"/>
      <c r="CO3" s="154"/>
      <c r="CP3" s="154"/>
      <c r="CQ3" s="154"/>
      <c r="CR3" s="154"/>
      <c r="CS3" s="154"/>
      <c r="CT3" s="154"/>
      <c r="CU3" s="154"/>
      <c r="CV3" s="152"/>
      <c r="CW3" s="152"/>
      <c r="CX3" s="152"/>
      <c r="CY3" s="152"/>
      <c r="CZ3" s="152"/>
      <c r="DA3" s="152"/>
    </row>
    <row r="4" spans="1:105" s="296" customFormat="1" ht="15.75" x14ac:dyDescent="0.25">
      <c r="A4" s="152"/>
      <c r="B4" s="152"/>
      <c r="C4" s="152"/>
      <c r="D4" s="152"/>
      <c r="E4" s="159" t="s">
        <v>6</v>
      </c>
      <c r="F4" s="156" t="s">
        <v>234</v>
      </c>
      <c r="G4" s="152"/>
      <c r="H4" s="154"/>
      <c r="I4" s="152"/>
      <c r="J4" s="151"/>
      <c r="K4" s="157">
        <v>1</v>
      </c>
      <c r="L4" s="153" t="s">
        <v>4</v>
      </c>
      <c r="M4" s="152"/>
      <c r="N4" s="152"/>
      <c r="O4" s="152"/>
      <c r="P4" s="152"/>
      <c r="Q4" s="153"/>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4"/>
      <c r="BJ4" s="154"/>
      <c r="BK4" s="154"/>
      <c r="BL4" s="154"/>
      <c r="BM4" s="154"/>
      <c r="BN4" s="154"/>
      <c r="BO4" s="154"/>
      <c r="BP4" s="154"/>
      <c r="BQ4" s="154"/>
      <c r="BR4" s="154"/>
      <c r="BS4" s="154"/>
      <c r="BT4" s="154"/>
      <c r="BU4" s="154"/>
      <c r="BV4" s="154"/>
      <c r="BW4" s="154"/>
      <c r="BX4" s="154"/>
      <c r="BY4" s="154"/>
      <c r="BZ4" s="154"/>
      <c r="CA4" s="154"/>
      <c r="CB4" s="154"/>
      <c r="CC4" s="154"/>
      <c r="CD4" s="154"/>
      <c r="CE4" s="154"/>
      <c r="CF4" s="154"/>
      <c r="CG4" s="152"/>
      <c r="CH4" s="154"/>
      <c r="CI4" s="154"/>
      <c r="CJ4" s="154"/>
      <c r="CK4" s="154"/>
      <c r="CL4" s="154"/>
      <c r="CM4" s="154"/>
      <c r="CN4" s="154"/>
      <c r="CO4" s="154"/>
      <c r="CP4" s="154"/>
      <c r="CQ4" s="154"/>
      <c r="CR4" s="154"/>
      <c r="CS4" s="154"/>
      <c r="CT4" s="154"/>
      <c r="CU4" s="154"/>
      <c r="CV4" s="152"/>
      <c r="CW4" s="152"/>
      <c r="CX4" s="152"/>
      <c r="CY4" s="152"/>
      <c r="CZ4" s="152"/>
      <c r="DA4" s="152"/>
    </row>
    <row r="5" spans="1:105" s="296" customFormat="1" ht="15.75" x14ac:dyDescent="0.25">
      <c r="A5" s="152"/>
      <c r="B5" s="152"/>
      <c r="C5" s="152"/>
      <c r="D5" s="152"/>
      <c r="E5" s="158" t="s">
        <v>7</v>
      </c>
      <c r="F5" s="156" t="s">
        <v>235</v>
      </c>
      <c r="G5" s="152"/>
      <c r="H5" s="154"/>
      <c r="I5" s="152"/>
      <c r="J5" s="151"/>
      <c r="K5" s="157">
        <v>0</v>
      </c>
      <c r="L5" s="153" t="s">
        <v>172</v>
      </c>
      <c r="M5" s="152"/>
      <c r="N5" s="152"/>
      <c r="O5" s="152"/>
      <c r="P5" s="152"/>
      <c r="Q5" s="153"/>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2"/>
      <c r="AY5" s="152"/>
      <c r="AZ5" s="152"/>
      <c r="BA5" s="152"/>
      <c r="BB5" s="152"/>
      <c r="BC5" s="152"/>
      <c r="BD5" s="152"/>
      <c r="BE5" s="152"/>
      <c r="BF5" s="152"/>
      <c r="BG5" s="152"/>
      <c r="BH5" s="152"/>
      <c r="BI5" s="154"/>
      <c r="BJ5" s="154"/>
      <c r="BK5" s="154"/>
      <c r="BL5" s="154"/>
      <c r="BM5" s="154"/>
      <c r="BN5" s="154"/>
      <c r="BO5" s="154"/>
      <c r="BP5" s="154"/>
      <c r="BQ5" s="154"/>
      <c r="BR5" s="154"/>
      <c r="BS5" s="154"/>
      <c r="BT5" s="154"/>
      <c r="BU5" s="154"/>
      <c r="BV5" s="154"/>
      <c r="BW5" s="154"/>
      <c r="BX5" s="154"/>
      <c r="BY5" s="154"/>
      <c r="BZ5" s="154"/>
      <c r="CA5" s="154"/>
      <c r="CB5" s="154"/>
      <c r="CC5" s="154"/>
      <c r="CD5" s="154"/>
      <c r="CE5" s="154"/>
      <c r="CF5" s="154"/>
      <c r="CG5" s="152"/>
      <c r="CH5" s="154"/>
      <c r="CI5" s="154"/>
      <c r="CJ5" s="154"/>
      <c r="CK5" s="154"/>
      <c r="CL5" s="154"/>
      <c r="CM5" s="154"/>
      <c r="CN5" s="154"/>
      <c r="CO5" s="154"/>
      <c r="CP5" s="154"/>
      <c r="CQ5" s="154"/>
      <c r="CR5" s="154"/>
      <c r="CS5" s="154"/>
      <c r="CT5" s="154"/>
      <c r="CU5" s="154"/>
      <c r="CV5" s="152"/>
      <c r="CW5" s="152"/>
      <c r="CX5" s="152"/>
      <c r="CY5" s="152"/>
      <c r="CZ5" s="152"/>
      <c r="DA5" s="152"/>
    </row>
    <row r="6" spans="1:105" s="296" customFormat="1" ht="15.75" x14ac:dyDescent="0.25">
      <c r="A6" s="152"/>
      <c r="B6" s="152"/>
      <c r="C6" s="152"/>
      <c r="D6" s="152"/>
      <c r="E6" s="158" t="s">
        <v>8</v>
      </c>
      <c r="F6" s="156" t="s">
        <v>236</v>
      </c>
      <c r="G6" s="152"/>
      <c r="H6" s="154"/>
      <c r="I6" s="152"/>
      <c r="J6" s="151"/>
      <c r="K6" s="157">
        <v>-1</v>
      </c>
      <c r="L6" s="153" t="s">
        <v>10</v>
      </c>
      <c r="M6" s="152"/>
      <c r="N6" s="152"/>
      <c r="O6" s="152"/>
      <c r="P6" s="152"/>
      <c r="Q6" s="153"/>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4"/>
      <c r="BJ6" s="154"/>
      <c r="BK6" s="154"/>
      <c r="BL6" s="154"/>
      <c r="BM6" s="154"/>
      <c r="BN6" s="154"/>
      <c r="BO6" s="154"/>
      <c r="BP6" s="154"/>
      <c r="BQ6" s="154"/>
      <c r="BR6" s="154"/>
      <c r="BS6" s="154"/>
      <c r="BT6" s="154"/>
      <c r="BU6" s="154"/>
      <c r="BV6" s="154"/>
      <c r="BW6" s="154"/>
      <c r="BX6" s="154"/>
      <c r="BY6" s="154"/>
      <c r="BZ6" s="154"/>
      <c r="CA6" s="154"/>
      <c r="CB6" s="154"/>
      <c r="CC6" s="154"/>
      <c r="CD6" s="154"/>
      <c r="CE6" s="154"/>
      <c r="CF6" s="154"/>
      <c r="CG6" s="152"/>
      <c r="CH6" s="154"/>
      <c r="CI6" s="154"/>
      <c r="CJ6" s="154"/>
      <c r="CK6" s="154"/>
      <c r="CL6" s="154"/>
      <c r="CM6" s="154"/>
      <c r="CN6" s="154"/>
      <c r="CO6" s="154"/>
      <c r="CP6" s="154"/>
      <c r="CQ6" s="154"/>
      <c r="CR6" s="154"/>
      <c r="CS6" s="154"/>
      <c r="CT6" s="154"/>
      <c r="CU6" s="154"/>
      <c r="CV6" s="152"/>
      <c r="CW6" s="152"/>
      <c r="CX6" s="152"/>
      <c r="CY6" s="152"/>
      <c r="CZ6" s="152"/>
      <c r="DA6" s="152"/>
    </row>
    <row r="7" spans="1:105" s="296" customFormat="1" ht="15.75" x14ac:dyDescent="0.25">
      <c r="A7" s="152"/>
      <c r="B7" s="152"/>
      <c r="C7" s="152"/>
      <c r="D7" s="152"/>
      <c r="E7" s="158" t="s">
        <v>9</v>
      </c>
      <c r="F7" s="156" t="s">
        <v>10</v>
      </c>
      <c r="G7" s="152"/>
      <c r="H7" s="154"/>
      <c r="I7" s="152"/>
      <c r="J7" s="151"/>
      <c r="K7" s="157">
        <v>-2</v>
      </c>
      <c r="L7" s="153" t="s">
        <v>174</v>
      </c>
      <c r="M7" s="152"/>
      <c r="N7" s="152"/>
      <c r="O7" s="152"/>
      <c r="P7" s="152"/>
      <c r="Q7" s="153"/>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c r="AW7" s="152"/>
      <c r="AX7" s="152"/>
      <c r="AY7" s="152"/>
      <c r="AZ7" s="152"/>
      <c r="BA7" s="152"/>
      <c r="BB7" s="152"/>
      <c r="BC7" s="152"/>
      <c r="BD7" s="152"/>
      <c r="BE7" s="152"/>
      <c r="BF7" s="152"/>
      <c r="BG7" s="152"/>
      <c r="BH7" s="152"/>
      <c r="BI7" s="154"/>
      <c r="BJ7" s="154"/>
      <c r="BK7" s="154"/>
      <c r="BL7" s="154"/>
      <c r="BM7" s="154"/>
      <c r="BN7" s="154"/>
      <c r="BO7" s="154"/>
      <c r="BP7" s="154"/>
      <c r="BQ7" s="154"/>
      <c r="BR7" s="154"/>
      <c r="BS7" s="154"/>
      <c r="BT7" s="154"/>
      <c r="BU7" s="154"/>
      <c r="BV7" s="154"/>
      <c r="BW7" s="154"/>
      <c r="BX7" s="154"/>
      <c r="BY7" s="154"/>
      <c r="BZ7" s="154"/>
      <c r="CA7" s="154"/>
      <c r="CB7" s="154"/>
      <c r="CC7" s="154"/>
      <c r="CD7" s="154"/>
      <c r="CE7" s="154"/>
      <c r="CF7" s="154"/>
      <c r="CG7" s="152"/>
      <c r="CH7" s="154"/>
      <c r="CI7" s="154"/>
      <c r="CJ7" s="154"/>
      <c r="CK7" s="154"/>
      <c r="CL7" s="154"/>
      <c r="CM7" s="154"/>
      <c r="CN7" s="154"/>
      <c r="CO7" s="154"/>
      <c r="CP7" s="154"/>
      <c r="CQ7" s="154"/>
      <c r="CR7" s="154"/>
      <c r="CS7" s="154"/>
      <c r="CT7" s="154"/>
      <c r="CU7" s="154"/>
      <c r="CV7" s="152"/>
      <c r="CW7" s="152"/>
      <c r="CX7" s="152"/>
      <c r="CY7" s="152"/>
      <c r="CZ7" s="152"/>
      <c r="DA7" s="152"/>
    </row>
    <row r="8" spans="1:105" s="296" customFormat="1" ht="15.75" x14ac:dyDescent="0.25">
      <c r="A8" s="152"/>
      <c r="B8" s="152"/>
      <c r="C8" s="152"/>
      <c r="D8" s="152"/>
      <c r="E8" s="158" t="s">
        <v>11</v>
      </c>
      <c r="F8" s="156" t="s">
        <v>12</v>
      </c>
      <c r="G8" s="152"/>
      <c r="H8" s="154"/>
      <c r="I8" s="152"/>
      <c r="J8" s="151"/>
      <c r="K8" s="157">
        <v>-3</v>
      </c>
      <c r="L8" s="153" t="s">
        <v>12</v>
      </c>
      <c r="M8" s="152"/>
      <c r="N8" s="152"/>
      <c r="O8" s="152"/>
      <c r="P8" s="152"/>
      <c r="Q8" s="153"/>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2"/>
      <c r="AY8" s="152"/>
      <c r="AZ8" s="152"/>
      <c r="BA8" s="152"/>
      <c r="BB8" s="152"/>
      <c r="BC8" s="152"/>
      <c r="BD8" s="152"/>
      <c r="BE8" s="152"/>
      <c r="BF8" s="152"/>
      <c r="BG8" s="152"/>
      <c r="BH8" s="152"/>
      <c r="BI8" s="154"/>
      <c r="BJ8" s="154"/>
      <c r="BK8" s="154"/>
      <c r="BL8" s="154"/>
      <c r="BM8" s="154"/>
      <c r="BN8" s="154"/>
      <c r="BO8" s="154"/>
      <c r="BP8" s="154"/>
      <c r="BQ8" s="154"/>
      <c r="BR8" s="154"/>
      <c r="BS8" s="154"/>
      <c r="BT8" s="154"/>
      <c r="BU8" s="154"/>
      <c r="BV8" s="154"/>
      <c r="BW8" s="154"/>
      <c r="BX8" s="154"/>
      <c r="BY8" s="154"/>
      <c r="BZ8" s="154"/>
      <c r="CA8" s="154"/>
      <c r="CB8" s="154"/>
      <c r="CC8" s="154"/>
      <c r="CD8" s="154"/>
      <c r="CE8" s="154"/>
      <c r="CF8" s="154"/>
      <c r="CG8" s="152"/>
      <c r="CH8" s="154"/>
      <c r="CI8" s="154"/>
      <c r="CJ8" s="154"/>
      <c r="CK8" s="154"/>
      <c r="CL8" s="154"/>
      <c r="CM8" s="154"/>
      <c r="CN8" s="154"/>
      <c r="CO8" s="154"/>
      <c r="CP8" s="154"/>
      <c r="CQ8" s="154"/>
      <c r="CR8" s="154"/>
      <c r="CS8" s="154"/>
      <c r="CT8" s="154"/>
      <c r="CU8" s="154"/>
      <c r="CV8" s="152"/>
      <c r="CW8" s="152"/>
      <c r="CX8" s="152"/>
      <c r="CY8" s="152"/>
      <c r="CZ8" s="152"/>
      <c r="DA8" s="152"/>
    </row>
    <row r="9" spans="1:105" s="296" customFormat="1" ht="16.5" thickBot="1" x14ac:dyDescent="0.3">
      <c r="A9" s="152"/>
      <c r="B9" s="152"/>
      <c r="C9" s="152"/>
      <c r="D9" s="152"/>
      <c r="E9" s="158">
        <v>0</v>
      </c>
      <c r="F9" s="156" t="s">
        <v>243</v>
      </c>
      <c r="G9" s="152"/>
      <c r="H9" s="154"/>
      <c r="I9" s="152"/>
      <c r="J9" s="151"/>
      <c r="K9" s="157"/>
      <c r="L9" s="153" t="s">
        <v>13</v>
      </c>
      <c r="M9" s="152"/>
      <c r="N9" s="152"/>
      <c r="O9" s="152"/>
      <c r="P9" s="152"/>
      <c r="Q9" s="153"/>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4"/>
      <c r="BJ9" s="154"/>
      <c r="BK9" s="154"/>
      <c r="BL9" s="154"/>
      <c r="BM9" s="154"/>
      <c r="BN9" s="154"/>
      <c r="BO9" s="154"/>
      <c r="BP9" s="154"/>
      <c r="BQ9" s="154"/>
      <c r="BR9" s="154"/>
      <c r="BS9" s="154"/>
      <c r="BT9" s="154"/>
      <c r="BU9" s="154"/>
      <c r="BV9" s="154"/>
      <c r="BW9" s="154"/>
      <c r="BX9" s="154"/>
      <c r="BY9" s="154"/>
      <c r="BZ9" s="154"/>
      <c r="CA9" s="154"/>
      <c r="CB9" s="154"/>
      <c r="CC9" s="154"/>
      <c r="CD9" s="154"/>
      <c r="CE9" s="154"/>
      <c r="CF9" s="154"/>
      <c r="CG9" s="152"/>
      <c r="CH9" s="154"/>
      <c r="CI9" s="154"/>
      <c r="CJ9" s="154"/>
      <c r="CK9" s="154"/>
      <c r="CL9" s="154"/>
      <c r="CM9" s="154"/>
      <c r="CN9" s="154"/>
      <c r="CO9" s="154"/>
      <c r="CP9" s="154"/>
      <c r="CQ9" s="154"/>
      <c r="CR9" s="154"/>
      <c r="CS9" s="154"/>
      <c r="CT9" s="154"/>
      <c r="CU9" s="154"/>
      <c r="CV9" s="152"/>
      <c r="CW9" s="152"/>
      <c r="CX9" s="152"/>
      <c r="CY9" s="152"/>
      <c r="CZ9" s="152"/>
      <c r="DA9" s="152"/>
    </row>
    <row r="10" spans="1:105" s="151" customFormat="1" ht="16.5" thickBot="1" x14ac:dyDescent="0.3">
      <c r="A10" s="140" t="s">
        <v>240</v>
      </c>
      <c r="B10" s="667" t="s">
        <v>275</v>
      </c>
      <c r="C10" s="668"/>
      <c r="D10" s="672" t="s">
        <v>248</v>
      </c>
      <c r="E10" s="673"/>
      <c r="F10" s="673"/>
      <c r="G10" s="673"/>
      <c r="H10" s="673"/>
      <c r="I10" s="673"/>
      <c r="J10" s="673"/>
      <c r="K10" s="673"/>
      <c r="L10" s="673"/>
      <c r="M10" s="674"/>
      <c r="N10" s="160" t="s">
        <v>227</v>
      </c>
      <c r="O10" s="161"/>
      <c r="P10" s="161"/>
      <c r="Q10" s="161"/>
      <c r="R10" s="162"/>
      <c r="S10" s="163"/>
      <c r="T10" s="162"/>
      <c r="U10" s="161"/>
      <c r="V10" s="161"/>
      <c r="W10" s="161"/>
      <c r="X10" s="161"/>
      <c r="Y10" s="164"/>
      <c r="Z10" s="161"/>
      <c r="AA10" s="161"/>
      <c r="AB10" s="161"/>
      <c r="AC10" s="161"/>
      <c r="AD10" s="161"/>
      <c r="AE10" s="164"/>
      <c r="AF10" s="161"/>
      <c r="AG10" s="161"/>
      <c r="AH10" s="161"/>
      <c r="AI10" s="161"/>
      <c r="AJ10" s="161"/>
      <c r="AK10" s="164"/>
      <c r="AL10" s="161"/>
      <c r="AM10" s="161"/>
      <c r="AN10" s="161"/>
      <c r="AO10" s="161"/>
      <c r="AP10" s="165"/>
      <c r="AQ10" s="164"/>
      <c r="AS10" s="166" t="s">
        <v>228</v>
      </c>
      <c r="AT10" s="167"/>
      <c r="AU10" s="167"/>
      <c r="AV10" s="167"/>
      <c r="AW10" s="167"/>
      <c r="AX10" s="168"/>
      <c r="AY10" s="167"/>
      <c r="AZ10" s="167"/>
      <c r="BA10" s="167"/>
      <c r="BB10" s="167"/>
      <c r="BC10" s="167"/>
      <c r="BD10" s="168"/>
      <c r="BE10" s="167"/>
      <c r="BF10" s="167"/>
      <c r="BG10" s="167"/>
      <c r="BH10" s="167"/>
      <c r="BI10" s="167"/>
      <c r="BJ10" s="168"/>
      <c r="BK10" s="169"/>
      <c r="BL10" s="169"/>
      <c r="BM10" s="169"/>
      <c r="BN10" s="169"/>
      <c r="BO10" s="169"/>
      <c r="BP10" s="170"/>
      <c r="BQ10" s="169"/>
      <c r="BR10" s="169"/>
      <c r="BS10" s="169"/>
      <c r="BT10" s="169"/>
      <c r="BU10" s="169"/>
      <c r="BV10" s="170"/>
      <c r="BW10" s="169"/>
      <c r="BX10" s="169"/>
      <c r="BY10" s="169"/>
      <c r="BZ10" s="169"/>
      <c r="CA10" s="169"/>
      <c r="CB10" s="170"/>
      <c r="CC10" s="169"/>
      <c r="CD10" s="169"/>
      <c r="CE10" s="169"/>
      <c r="CF10" s="169"/>
      <c r="CG10" s="171"/>
      <c r="CH10" s="172"/>
      <c r="CJ10" s="173" t="s">
        <v>229</v>
      </c>
      <c r="CK10" s="174"/>
      <c r="CL10" s="174"/>
      <c r="CM10" s="174"/>
      <c r="CN10" s="174"/>
      <c r="CO10" s="175"/>
      <c r="CP10" s="174"/>
      <c r="CQ10" s="174"/>
      <c r="CR10" s="174"/>
      <c r="CS10" s="174"/>
      <c r="CT10" s="174"/>
      <c r="CU10" s="175"/>
      <c r="CV10" s="174"/>
      <c r="CW10" s="174"/>
      <c r="CX10" s="176"/>
      <c r="CY10" s="176"/>
      <c r="CZ10" s="177"/>
      <c r="DA10" s="323"/>
    </row>
    <row r="11" spans="1:105" s="188" customFormat="1" ht="41.25" customHeight="1" thickBot="1" x14ac:dyDescent="0.3">
      <c r="A11" s="140" t="s">
        <v>239</v>
      </c>
      <c r="B11" s="667" t="s">
        <v>276</v>
      </c>
      <c r="C11" s="668"/>
      <c r="D11" s="684"/>
      <c r="E11" s="662" t="s">
        <v>221</v>
      </c>
      <c r="F11" s="663"/>
      <c r="G11" s="675" t="s">
        <v>220</v>
      </c>
      <c r="H11" s="676"/>
      <c r="I11" s="676"/>
      <c r="J11" s="676"/>
      <c r="K11" s="676"/>
      <c r="L11" s="676"/>
      <c r="M11" s="677"/>
      <c r="N11" s="669" t="s">
        <v>170</v>
      </c>
      <c r="O11" s="670"/>
      <c r="P11" s="670"/>
      <c r="Q11" s="670"/>
      <c r="R11" s="671"/>
      <c r="S11" s="119"/>
      <c r="T11" s="669" t="s">
        <v>171</v>
      </c>
      <c r="U11" s="670"/>
      <c r="V11" s="670"/>
      <c r="W11" s="670"/>
      <c r="X11" s="671"/>
      <c r="Y11" s="178"/>
      <c r="Z11" s="669" t="s">
        <v>169</v>
      </c>
      <c r="AA11" s="670"/>
      <c r="AB11" s="670"/>
      <c r="AC11" s="670"/>
      <c r="AD11" s="671"/>
      <c r="AE11" s="178"/>
      <c r="AF11" s="669" t="s">
        <v>168</v>
      </c>
      <c r="AG11" s="670"/>
      <c r="AH11" s="670"/>
      <c r="AI11" s="670"/>
      <c r="AJ11" s="671"/>
      <c r="AK11" s="178"/>
      <c r="AL11" s="669" t="s">
        <v>16</v>
      </c>
      <c r="AM11" s="670"/>
      <c r="AN11" s="670"/>
      <c r="AO11" s="670"/>
      <c r="AP11" s="671"/>
      <c r="AQ11" s="178"/>
      <c r="AR11" s="178"/>
      <c r="AS11" s="698" t="s">
        <v>106</v>
      </c>
      <c r="AT11" s="699"/>
      <c r="AU11" s="699"/>
      <c r="AV11" s="699"/>
      <c r="AW11" s="700"/>
      <c r="AX11" s="179"/>
      <c r="AY11" s="698" t="s">
        <v>107</v>
      </c>
      <c r="AZ11" s="699"/>
      <c r="BA11" s="699"/>
      <c r="BB11" s="699"/>
      <c r="BC11" s="700"/>
      <c r="BD11" s="179"/>
      <c r="BE11" s="698" t="s">
        <v>108</v>
      </c>
      <c r="BF11" s="699"/>
      <c r="BG11" s="699"/>
      <c r="BH11" s="699"/>
      <c r="BI11" s="700"/>
      <c r="BJ11" s="179"/>
      <c r="BK11" s="698" t="s">
        <v>109</v>
      </c>
      <c r="BL11" s="699"/>
      <c r="BM11" s="699"/>
      <c r="BN11" s="699"/>
      <c r="BO11" s="700"/>
      <c r="BP11" s="179"/>
      <c r="BQ11" s="698" t="s">
        <v>110</v>
      </c>
      <c r="BR11" s="699"/>
      <c r="BS11" s="699"/>
      <c r="BT11" s="699"/>
      <c r="BU11" s="700"/>
      <c r="BV11" s="179"/>
      <c r="BW11" s="698" t="s">
        <v>111</v>
      </c>
      <c r="BX11" s="699"/>
      <c r="BY11" s="699"/>
      <c r="BZ11" s="699"/>
      <c r="CA11" s="700"/>
      <c r="CB11" s="179"/>
      <c r="CC11" s="698" t="s">
        <v>112</v>
      </c>
      <c r="CD11" s="699"/>
      <c r="CE11" s="699"/>
      <c r="CF11" s="699"/>
      <c r="CG11" s="700"/>
      <c r="CH11" s="180"/>
      <c r="CI11" s="178"/>
      <c r="CJ11" s="701" t="s">
        <v>144</v>
      </c>
      <c r="CK11" s="702"/>
      <c r="CL11" s="702"/>
      <c r="CM11" s="702"/>
      <c r="CN11" s="703"/>
      <c r="CO11" s="179"/>
      <c r="CP11" s="701" t="s">
        <v>145</v>
      </c>
      <c r="CQ11" s="702"/>
      <c r="CR11" s="702"/>
      <c r="CS11" s="702"/>
      <c r="CT11" s="703"/>
      <c r="CU11" s="179"/>
      <c r="CV11" s="701" t="s">
        <v>232</v>
      </c>
      <c r="CW11" s="702"/>
      <c r="CX11" s="702"/>
      <c r="CY11" s="702"/>
      <c r="CZ11" s="703"/>
    </row>
    <row r="12" spans="1:105" s="324" customFormat="1" ht="26.25" thickBot="1" x14ac:dyDescent="0.3">
      <c r="A12" s="686"/>
      <c r="B12" s="687"/>
      <c r="C12" s="688"/>
      <c r="D12" s="685"/>
      <c r="E12" s="664"/>
      <c r="F12" s="665"/>
      <c r="G12" s="678"/>
      <c r="H12" s="679"/>
      <c r="I12" s="679"/>
      <c r="J12" s="679"/>
      <c r="K12" s="679"/>
      <c r="L12" s="679"/>
      <c r="M12" s="680"/>
      <c r="N12" s="203" t="s">
        <v>143</v>
      </c>
      <c r="O12" s="204">
        <f>P69/100</f>
        <v>0</v>
      </c>
      <c r="P12" s="205"/>
      <c r="Q12" s="206" t="s">
        <v>180</v>
      </c>
      <c r="R12" s="207">
        <f>S69/100</f>
        <v>0</v>
      </c>
      <c r="S12" s="208"/>
      <c r="T12" s="209" t="s">
        <v>143</v>
      </c>
      <c r="U12" s="207">
        <f>V69/100</f>
        <v>0</v>
      </c>
      <c r="V12" s="205"/>
      <c r="W12" s="210" t="s">
        <v>180</v>
      </c>
      <c r="X12" s="207">
        <f>Y69/100</f>
        <v>0</v>
      </c>
      <c r="Y12" s="205"/>
      <c r="Z12" s="209" t="s">
        <v>143</v>
      </c>
      <c r="AA12" s="207">
        <f>AB69/100</f>
        <v>0</v>
      </c>
      <c r="AB12" s="205"/>
      <c r="AC12" s="210" t="s">
        <v>180</v>
      </c>
      <c r="AD12" s="207">
        <f>AE69/100</f>
        <v>0</v>
      </c>
      <c r="AE12" s="205"/>
      <c r="AF12" s="211" t="s">
        <v>143</v>
      </c>
      <c r="AG12" s="207">
        <f>AH69/100</f>
        <v>0</v>
      </c>
      <c r="AH12" s="205"/>
      <c r="AI12" s="206" t="s">
        <v>180</v>
      </c>
      <c r="AJ12" s="207">
        <f>AK69/100</f>
        <v>0</v>
      </c>
      <c r="AK12" s="205"/>
      <c r="AL12" s="211" t="s">
        <v>143</v>
      </c>
      <c r="AM12" s="207">
        <f>AN69/100</f>
        <v>0</v>
      </c>
      <c r="AN12" s="205"/>
      <c r="AO12" s="206" t="s">
        <v>180</v>
      </c>
      <c r="AP12" s="207">
        <f>AQ69/100</f>
        <v>0</v>
      </c>
      <c r="AQ12" s="205"/>
      <c r="AR12" s="205"/>
      <c r="AS12" s="212" t="s">
        <v>143</v>
      </c>
      <c r="AT12" s="207">
        <f>AU69/100</f>
        <v>0</v>
      </c>
      <c r="AU12" s="205"/>
      <c r="AV12" s="206" t="s">
        <v>180</v>
      </c>
      <c r="AW12" s="207">
        <f>AX69/100</f>
        <v>0</v>
      </c>
      <c r="AX12" s="213"/>
      <c r="AY12" s="211" t="s">
        <v>143</v>
      </c>
      <c r="AZ12" s="207">
        <f>BA69/100</f>
        <v>0</v>
      </c>
      <c r="BA12" s="205"/>
      <c r="BB12" s="206" t="s">
        <v>180</v>
      </c>
      <c r="BC12" s="207">
        <f>BD69/100</f>
        <v>0</v>
      </c>
      <c r="BD12" s="213"/>
      <c r="BE12" s="211" t="s">
        <v>143</v>
      </c>
      <c r="BF12" s="207">
        <f>BG69/100</f>
        <v>0</v>
      </c>
      <c r="BG12" s="205"/>
      <c r="BH12" s="206" t="s">
        <v>180</v>
      </c>
      <c r="BI12" s="207">
        <f>BJ69/100</f>
        <v>0</v>
      </c>
      <c r="BJ12" s="213"/>
      <c r="BK12" s="211" t="s">
        <v>143</v>
      </c>
      <c r="BL12" s="207">
        <f>BM69/100</f>
        <v>0</v>
      </c>
      <c r="BM12" s="205"/>
      <c r="BN12" s="206" t="s">
        <v>180</v>
      </c>
      <c r="BO12" s="207">
        <f>BP69/100</f>
        <v>0</v>
      </c>
      <c r="BP12" s="213"/>
      <c r="BQ12" s="211" t="s">
        <v>143</v>
      </c>
      <c r="BR12" s="207">
        <f>BS69/100</f>
        <v>0</v>
      </c>
      <c r="BS12" s="205"/>
      <c r="BT12" s="206" t="s">
        <v>180</v>
      </c>
      <c r="BU12" s="207">
        <f>BV69/100</f>
        <v>0</v>
      </c>
      <c r="BV12" s="213"/>
      <c r="BW12" s="211" t="s">
        <v>143</v>
      </c>
      <c r="BX12" s="207">
        <f>BY69/100</f>
        <v>0</v>
      </c>
      <c r="BY12" s="205"/>
      <c r="BZ12" s="206" t="s">
        <v>180</v>
      </c>
      <c r="CA12" s="207">
        <f>CB69/100</f>
        <v>0</v>
      </c>
      <c r="CB12" s="213"/>
      <c r="CC12" s="211" t="s">
        <v>143</v>
      </c>
      <c r="CD12" s="207">
        <f>CE69/100</f>
        <v>0</v>
      </c>
      <c r="CE12" s="205"/>
      <c r="CF12" s="206" t="s">
        <v>180</v>
      </c>
      <c r="CG12" s="214">
        <f>CH69/100</f>
        <v>0</v>
      </c>
      <c r="CH12" s="215"/>
      <c r="CI12" s="205"/>
      <c r="CJ12" s="212" t="s">
        <v>143</v>
      </c>
      <c r="CK12" s="214">
        <f>CL69/100</f>
        <v>0</v>
      </c>
      <c r="CL12" s="205"/>
      <c r="CM12" s="206" t="s">
        <v>180</v>
      </c>
      <c r="CN12" s="207">
        <f>CO69/100</f>
        <v>0</v>
      </c>
      <c r="CO12" s="213"/>
      <c r="CP12" s="211" t="s">
        <v>143</v>
      </c>
      <c r="CQ12" s="207">
        <f>CR69/100</f>
        <v>0</v>
      </c>
      <c r="CR12" s="205"/>
      <c r="CS12" s="206" t="s">
        <v>180</v>
      </c>
      <c r="CT12" s="207">
        <f>CU69/100</f>
        <v>0</v>
      </c>
      <c r="CU12" s="213"/>
      <c r="CV12" s="211" t="s">
        <v>143</v>
      </c>
      <c r="CW12" s="207">
        <f>CX69/100</f>
        <v>0</v>
      </c>
      <c r="CX12" s="205"/>
      <c r="CY12" s="206" t="s">
        <v>180</v>
      </c>
      <c r="CZ12" s="214">
        <f>DA69/100</f>
        <v>0</v>
      </c>
    </row>
    <row r="13" spans="1:105" s="178" customFormat="1" ht="50.25" thickBot="1" x14ac:dyDescent="0.3">
      <c r="A13" s="681" t="s">
        <v>19</v>
      </c>
      <c r="B13" s="682"/>
      <c r="C13" s="683"/>
      <c r="D13" s="148" t="s">
        <v>20</v>
      </c>
      <c r="E13" s="149" t="s">
        <v>245</v>
      </c>
      <c r="F13" s="401" t="s">
        <v>17</v>
      </c>
      <c r="G13" s="422" t="s">
        <v>262</v>
      </c>
      <c r="H13" s="423" t="s">
        <v>219</v>
      </c>
      <c r="I13" s="410" t="s">
        <v>268</v>
      </c>
      <c r="J13" s="409" t="s">
        <v>18</v>
      </c>
      <c r="K13" s="408" t="s">
        <v>237</v>
      </c>
      <c r="L13" s="654" t="s">
        <v>226</v>
      </c>
      <c r="M13" s="655"/>
      <c r="N13" s="402" t="s">
        <v>251</v>
      </c>
      <c r="O13" s="235" t="s">
        <v>146</v>
      </c>
      <c r="P13" s="236"/>
      <c r="Q13" s="234" t="s">
        <v>251</v>
      </c>
      <c r="R13" s="237" t="s">
        <v>146</v>
      </c>
      <c r="S13" s="236"/>
      <c r="T13" s="234" t="s">
        <v>251</v>
      </c>
      <c r="U13" s="237" t="s">
        <v>146</v>
      </c>
      <c r="V13" s="236"/>
      <c r="W13" s="234" t="s">
        <v>251</v>
      </c>
      <c r="X13" s="237" t="s">
        <v>146</v>
      </c>
      <c r="Y13" s="236"/>
      <c r="Z13" s="234" t="s">
        <v>251</v>
      </c>
      <c r="AA13" s="237" t="s">
        <v>146</v>
      </c>
      <c r="AB13" s="236"/>
      <c r="AC13" s="234" t="s">
        <v>251</v>
      </c>
      <c r="AD13" s="237" t="s">
        <v>146</v>
      </c>
      <c r="AE13" s="236"/>
      <c r="AF13" s="234" t="s">
        <v>251</v>
      </c>
      <c r="AG13" s="237" t="s">
        <v>146</v>
      </c>
      <c r="AH13" s="236"/>
      <c r="AI13" s="234" t="s">
        <v>251</v>
      </c>
      <c r="AJ13" s="237" t="s">
        <v>146</v>
      </c>
      <c r="AK13" s="236"/>
      <c r="AL13" s="234" t="s">
        <v>251</v>
      </c>
      <c r="AM13" s="237" t="s">
        <v>146</v>
      </c>
      <c r="AN13" s="236"/>
      <c r="AO13" s="234" t="s">
        <v>251</v>
      </c>
      <c r="AP13" s="237" t="s">
        <v>146</v>
      </c>
      <c r="AQ13" s="120"/>
      <c r="AR13" s="119"/>
      <c r="AS13" s="144" t="s">
        <v>251</v>
      </c>
      <c r="AT13" s="32" t="s">
        <v>146</v>
      </c>
      <c r="AU13" s="32" t="s">
        <v>113</v>
      </c>
      <c r="AV13" s="144" t="s">
        <v>251</v>
      </c>
      <c r="AW13" s="32" t="s">
        <v>146</v>
      </c>
      <c r="AX13" s="32"/>
      <c r="AY13" s="144" t="s">
        <v>251</v>
      </c>
      <c r="AZ13" s="32" t="s">
        <v>146</v>
      </c>
      <c r="BA13" s="32" t="s">
        <v>113</v>
      </c>
      <c r="BB13" s="144" t="s">
        <v>251</v>
      </c>
      <c r="BC13" s="32" t="s">
        <v>146</v>
      </c>
      <c r="BD13" s="32"/>
      <c r="BE13" s="144" t="s">
        <v>251</v>
      </c>
      <c r="BF13" s="32" t="s">
        <v>146</v>
      </c>
      <c r="BG13" s="32" t="s">
        <v>113</v>
      </c>
      <c r="BH13" s="144" t="s">
        <v>251</v>
      </c>
      <c r="BI13" s="32" t="s">
        <v>146</v>
      </c>
      <c r="BJ13" s="32"/>
      <c r="BK13" s="144" t="s">
        <v>251</v>
      </c>
      <c r="BL13" s="32" t="s">
        <v>146</v>
      </c>
      <c r="BM13" s="32" t="s">
        <v>113</v>
      </c>
      <c r="BN13" s="144" t="s">
        <v>251</v>
      </c>
      <c r="BO13" s="32" t="s">
        <v>146</v>
      </c>
      <c r="BP13" s="32"/>
      <c r="BQ13" s="144" t="s">
        <v>251</v>
      </c>
      <c r="BR13" s="32" t="s">
        <v>146</v>
      </c>
      <c r="BS13" s="32" t="s">
        <v>113</v>
      </c>
      <c r="BT13" s="144" t="s">
        <v>251</v>
      </c>
      <c r="BU13" s="32" t="s">
        <v>146</v>
      </c>
      <c r="BV13" s="32"/>
      <c r="BW13" s="144" t="s">
        <v>251</v>
      </c>
      <c r="BX13" s="32" t="s">
        <v>146</v>
      </c>
      <c r="BY13" s="32" t="s">
        <v>113</v>
      </c>
      <c r="BZ13" s="144" t="s">
        <v>251</v>
      </c>
      <c r="CA13" s="32" t="s">
        <v>146</v>
      </c>
      <c r="CB13" s="32"/>
      <c r="CC13" s="144" t="s">
        <v>251</v>
      </c>
      <c r="CD13" s="32" t="s">
        <v>146</v>
      </c>
      <c r="CE13" s="32" t="s">
        <v>113</v>
      </c>
      <c r="CF13" s="144" t="s">
        <v>251</v>
      </c>
      <c r="CG13" s="33" t="s">
        <v>146</v>
      </c>
      <c r="CH13" s="31"/>
      <c r="CI13" s="119"/>
      <c r="CJ13" s="144" t="s">
        <v>251</v>
      </c>
      <c r="CK13" s="32" t="s">
        <v>146</v>
      </c>
      <c r="CL13" s="32"/>
      <c r="CM13" s="144" t="s">
        <v>251</v>
      </c>
      <c r="CN13" s="32" t="s">
        <v>146</v>
      </c>
      <c r="CO13" s="32"/>
      <c r="CP13" s="144" t="s">
        <v>251</v>
      </c>
      <c r="CQ13" s="32" t="s">
        <v>146</v>
      </c>
      <c r="CR13" s="32"/>
      <c r="CS13" s="144" t="s">
        <v>251</v>
      </c>
      <c r="CT13" s="32" t="s">
        <v>146</v>
      </c>
      <c r="CU13" s="32"/>
      <c r="CV13" s="144" t="s">
        <v>251</v>
      </c>
      <c r="CW13" s="32" t="s">
        <v>146</v>
      </c>
      <c r="CX13" s="32"/>
      <c r="CY13" s="144" t="s">
        <v>251</v>
      </c>
      <c r="CZ13" s="33" t="s">
        <v>146</v>
      </c>
      <c r="DA13" s="325"/>
    </row>
    <row r="14" spans="1:105" s="26" customFormat="1" x14ac:dyDescent="0.25">
      <c r="A14" s="693" t="s">
        <v>21</v>
      </c>
      <c r="B14" s="695" t="s">
        <v>22</v>
      </c>
      <c r="C14" s="35" t="s">
        <v>23</v>
      </c>
      <c r="D14" s="142" t="s">
        <v>184</v>
      </c>
      <c r="E14" s="394"/>
      <c r="F14" s="395"/>
      <c r="G14" s="145"/>
      <c r="H14" s="421"/>
      <c r="I14" s="411" t="str">
        <f>IF(G14="","", IF(ISNUMBER(G14), H14-G14, ""))</f>
        <v/>
      </c>
      <c r="J14" s="406" t="str">
        <f>IF(G14="","",IF(ISNUMBER(G14),I14/G14*100,""))</f>
        <v/>
      </c>
      <c r="K14" s="248"/>
      <c r="L14" s="656"/>
      <c r="M14" s="657"/>
      <c r="N14" s="106"/>
      <c r="O14" s="108"/>
      <c r="P14" s="243">
        <f>$K14*N14*O14</f>
        <v>0</v>
      </c>
      <c r="Q14" s="106"/>
      <c r="R14" s="108"/>
      <c r="S14" s="244">
        <f>$K14*Q14*R14</f>
        <v>0</v>
      </c>
      <c r="T14" s="106"/>
      <c r="U14" s="108"/>
      <c r="V14" s="243">
        <f>$K14*T14*U14</f>
        <v>0</v>
      </c>
      <c r="W14" s="106"/>
      <c r="X14" s="108"/>
      <c r="Y14" s="244">
        <f>$K14*W14*X14</f>
        <v>0</v>
      </c>
      <c r="Z14" s="106"/>
      <c r="AA14" s="108"/>
      <c r="AB14" s="243">
        <f>$K14*Z14*AA14</f>
        <v>0</v>
      </c>
      <c r="AC14" s="106"/>
      <c r="AD14" s="108"/>
      <c r="AE14" s="138">
        <f>$K14*AC14*AD14</f>
        <v>0</v>
      </c>
      <c r="AF14" s="106"/>
      <c r="AG14" s="108"/>
      <c r="AH14" s="243">
        <f>$K14*AF14*AG14</f>
        <v>0</v>
      </c>
      <c r="AI14" s="106"/>
      <c r="AJ14" s="108"/>
      <c r="AK14" s="138">
        <f>$K14*AI14*AJ14</f>
        <v>0</v>
      </c>
      <c r="AL14" s="106"/>
      <c r="AM14" s="108"/>
      <c r="AN14" s="243">
        <f>$K14*AL14*AM14</f>
        <v>0</v>
      </c>
      <c r="AO14" s="106"/>
      <c r="AP14" s="108"/>
      <c r="AQ14" s="109">
        <f>$K14*AO14*AP14</f>
        <v>0</v>
      </c>
      <c r="AR14" s="22"/>
      <c r="AS14" s="106"/>
      <c r="AT14" s="108"/>
      <c r="AU14" s="243">
        <f>$K14*AS14*AT14</f>
        <v>0</v>
      </c>
      <c r="AV14" s="106"/>
      <c r="AW14" s="108"/>
      <c r="AX14" s="109">
        <f>$K14*AV14*AW14</f>
        <v>0</v>
      </c>
      <c r="AY14" s="106">
        <v>-1</v>
      </c>
      <c r="AZ14" s="108">
        <v>10</v>
      </c>
      <c r="BA14" s="243">
        <f>$K14*AY14*AZ14</f>
        <v>0</v>
      </c>
      <c r="BB14" s="106">
        <v>-1</v>
      </c>
      <c r="BC14" s="108">
        <v>10</v>
      </c>
      <c r="BD14" s="109">
        <f>$K14*BB14*BC14</f>
        <v>0</v>
      </c>
      <c r="BE14" s="106"/>
      <c r="BF14" s="108"/>
      <c r="BG14" s="243">
        <f>$K14*BE14*BF14</f>
        <v>0</v>
      </c>
      <c r="BH14" s="106"/>
      <c r="BI14" s="108"/>
      <c r="BJ14" s="109">
        <f>$K14*BH14*BI14</f>
        <v>0</v>
      </c>
      <c r="BK14" s="106"/>
      <c r="BL14" s="108"/>
      <c r="BM14" s="243">
        <f>$K14*BK14*BL14</f>
        <v>0</v>
      </c>
      <c r="BN14" s="106"/>
      <c r="BO14" s="108"/>
      <c r="BP14" s="109">
        <f>$K14*BN14*BO14</f>
        <v>0</v>
      </c>
      <c r="BQ14" s="106"/>
      <c r="BR14" s="108"/>
      <c r="BS14" s="243">
        <f>$K14*BQ14*BR14</f>
        <v>0</v>
      </c>
      <c r="BT14" s="106"/>
      <c r="BU14" s="108"/>
      <c r="BV14" s="109">
        <f>$K14*BT14*BU14</f>
        <v>0</v>
      </c>
      <c r="BW14" s="106"/>
      <c r="BX14" s="108"/>
      <c r="BY14" s="243">
        <f>$K14*BW14*BX14</f>
        <v>0</v>
      </c>
      <c r="BZ14" s="106"/>
      <c r="CA14" s="108"/>
      <c r="CB14" s="109">
        <f>$K14*BZ14*CA14</f>
        <v>0</v>
      </c>
      <c r="CC14" s="106"/>
      <c r="CD14" s="108"/>
      <c r="CE14" s="243">
        <f>$K14*CC14*CD14</f>
        <v>0</v>
      </c>
      <c r="CF14" s="106"/>
      <c r="CG14" s="108"/>
      <c r="CH14" s="109">
        <f>$K14*CF14*CG14</f>
        <v>0</v>
      </c>
      <c r="CI14" s="22"/>
      <c r="CJ14" s="106"/>
      <c r="CK14" s="108"/>
      <c r="CL14" s="243">
        <f>$K14*CJ14*CK14</f>
        <v>0</v>
      </c>
      <c r="CM14" s="106"/>
      <c r="CN14" s="108"/>
      <c r="CO14" s="109">
        <f>$K14*CM14*CN14</f>
        <v>0</v>
      </c>
      <c r="CP14" s="106"/>
      <c r="CQ14" s="108"/>
      <c r="CR14" s="243">
        <f>$K14*CP14*CQ14</f>
        <v>0</v>
      </c>
      <c r="CS14" s="106"/>
      <c r="CT14" s="108"/>
      <c r="CU14" s="109">
        <f>$K14*CS14*CT14</f>
        <v>0</v>
      </c>
      <c r="CV14" s="106"/>
      <c r="CW14" s="108"/>
      <c r="CX14" s="243">
        <f>$K14*CV14*CW14</f>
        <v>0</v>
      </c>
      <c r="CY14" s="106"/>
      <c r="CZ14" s="108"/>
      <c r="DA14" s="247">
        <f>$K14*CY14*CZ14</f>
        <v>0</v>
      </c>
    </row>
    <row r="15" spans="1:105" s="26" customFormat="1" x14ac:dyDescent="0.25">
      <c r="A15" s="694"/>
      <c r="B15" s="696"/>
      <c r="C15" s="37" t="s">
        <v>24</v>
      </c>
      <c r="D15" s="141" t="s">
        <v>185</v>
      </c>
      <c r="E15" s="186"/>
      <c r="F15" s="220"/>
      <c r="G15" s="146"/>
      <c r="H15" s="417"/>
      <c r="I15" s="412" t="str">
        <f>IF(G15="","", IF(ISNUMBER(G15), H15-G15, ""))</f>
        <v/>
      </c>
      <c r="J15" s="218" t="str">
        <f t="shared" ref="J15:J67" si="0">IF(G15="","",IF(ISNUMBER(G15),I15/G15*100,""))</f>
        <v/>
      </c>
      <c r="K15" s="126"/>
      <c r="L15" s="658"/>
      <c r="M15" s="659"/>
      <c r="N15" s="403"/>
      <c r="O15" s="111"/>
      <c r="P15" s="243">
        <f t="shared" ref="P15:P68" si="1">$K15*N15*O15</f>
        <v>0</v>
      </c>
      <c r="Q15" s="110"/>
      <c r="R15" s="111"/>
      <c r="S15" s="243">
        <f t="shared" ref="S15:S68" si="2">$K15*Q15*R15</f>
        <v>0</v>
      </c>
      <c r="T15" s="110"/>
      <c r="U15" s="111"/>
      <c r="V15" s="245">
        <f t="shared" ref="V15:V68" si="3">$K15*T15*U15</f>
        <v>0</v>
      </c>
      <c r="W15" s="110"/>
      <c r="X15" s="111"/>
      <c r="Y15" s="243">
        <f t="shared" ref="Y15:Y68" si="4">$K15*W15*X15</f>
        <v>0</v>
      </c>
      <c r="Z15" s="110"/>
      <c r="AA15" s="111"/>
      <c r="AB15" s="245">
        <f t="shared" ref="AB15:AB68" si="5">$K15*Z15*AA15</f>
        <v>0</v>
      </c>
      <c r="AC15" s="110"/>
      <c r="AD15" s="111"/>
      <c r="AE15" s="109">
        <f t="shared" ref="AE15:AE68" si="6">$K15*AC15*AD15</f>
        <v>0</v>
      </c>
      <c r="AF15" s="110"/>
      <c r="AG15" s="111"/>
      <c r="AH15" s="109">
        <f t="shared" ref="AH15:AH68" si="7">$K15*AF15*AG15</f>
        <v>0</v>
      </c>
      <c r="AI15" s="110"/>
      <c r="AJ15" s="111"/>
      <c r="AK15" s="109">
        <f t="shared" ref="AK15:AK68" si="8">$K15*AI15*AJ15</f>
        <v>0</v>
      </c>
      <c r="AL15" s="110"/>
      <c r="AM15" s="111"/>
      <c r="AN15" s="109">
        <f t="shared" ref="AN15:AN68" si="9">$K15*AL15*AM15</f>
        <v>0</v>
      </c>
      <c r="AO15" s="110"/>
      <c r="AP15" s="111"/>
      <c r="AQ15" s="109">
        <f t="shared" ref="AQ15:AQ68" si="10">$K15*AO15*AP15</f>
        <v>0</v>
      </c>
      <c r="AR15" s="22"/>
      <c r="AS15" s="110"/>
      <c r="AT15" s="111"/>
      <c r="AU15" s="109">
        <f t="shared" ref="AU15:AU67" si="11">$K15*AS15*AT15</f>
        <v>0</v>
      </c>
      <c r="AV15" s="110"/>
      <c r="AW15" s="111"/>
      <c r="AX15" s="109">
        <f t="shared" ref="AX15:AX68" si="12">$K15*AV15*AW15</f>
        <v>0</v>
      </c>
      <c r="AY15" s="110"/>
      <c r="AZ15" s="111"/>
      <c r="BA15" s="109">
        <f t="shared" ref="BA15:BA68" si="13">$K15*AY15*AZ15</f>
        <v>0</v>
      </c>
      <c r="BB15" s="110"/>
      <c r="BC15" s="111"/>
      <c r="BD15" s="109">
        <f t="shared" ref="BD15:BD68" si="14">$K15*BB15*BC15</f>
        <v>0</v>
      </c>
      <c r="BE15" s="110"/>
      <c r="BF15" s="111"/>
      <c r="BG15" s="109">
        <f t="shared" ref="BG15:BG68" si="15">$K15*BE15*BF15</f>
        <v>0</v>
      </c>
      <c r="BH15" s="110"/>
      <c r="BI15" s="111"/>
      <c r="BJ15" s="109">
        <f t="shared" ref="BJ15:BJ68" si="16">$K15*BH15*BI15</f>
        <v>0</v>
      </c>
      <c r="BK15" s="110"/>
      <c r="BL15" s="111"/>
      <c r="BM15" s="109">
        <f t="shared" ref="BM15:BM68" si="17">$K15*BK15*BL15</f>
        <v>0</v>
      </c>
      <c r="BN15" s="110"/>
      <c r="BO15" s="111"/>
      <c r="BP15" s="109">
        <f t="shared" ref="BP15:BP68" si="18">$K15*BN15*BO15</f>
        <v>0</v>
      </c>
      <c r="BQ15" s="110"/>
      <c r="BR15" s="111"/>
      <c r="BS15" s="109">
        <f t="shared" ref="BS15:BS68" si="19">$K15*BQ15*BR15</f>
        <v>0</v>
      </c>
      <c r="BT15" s="110"/>
      <c r="BU15" s="111"/>
      <c r="BV15" s="109">
        <f t="shared" ref="BV15:BV68" si="20">$K15*BT15*BU15</f>
        <v>0</v>
      </c>
      <c r="BW15" s="110"/>
      <c r="BX15" s="111"/>
      <c r="BY15" s="109">
        <f t="shared" ref="BY15:BY68" si="21">$K15*BW15*BX15</f>
        <v>0</v>
      </c>
      <c r="BZ15" s="110"/>
      <c r="CA15" s="111"/>
      <c r="CB15" s="109">
        <f t="shared" ref="CB15:CB68" si="22">$K15*BZ15*CA15</f>
        <v>0</v>
      </c>
      <c r="CC15" s="110"/>
      <c r="CD15" s="111"/>
      <c r="CE15" s="109">
        <f t="shared" ref="CE15:CE68" si="23">$K15*CC15*CD15</f>
        <v>0</v>
      </c>
      <c r="CF15" s="110"/>
      <c r="CG15" s="111"/>
      <c r="CH15" s="109">
        <f t="shared" ref="CH15:CH68" si="24">$K15*CF15*CG15</f>
        <v>0</v>
      </c>
      <c r="CI15" s="22"/>
      <c r="CJ15" s="110"/>
      <c r="CK15" s="111"/>
      <c r="CL15" s="109">
        <f t="shared" ref="CL15:CL68" si="25">$K15*CJ15*CK15</f>
        <v>0</v>
      </c>
      <c r="CM15" s="110"/>
      <c r="CN15" s="111"/>
      <c r="CO15" s="109">
        <f t="shared" ref="CO15:CO68" si="26">$K15*CM15*CN15</f>
        <v>0</v>
      </c>
      <c r="CP15" s="110"/>
      <c r="CQ15" s="111"/>
      <c r="CR15" s="109">
        <f t="shared" ref="CR15:CR68" si="27">$K15*CP15*CQ15</f>
        <v>0</v>
      </c>
      <c r="CS15" s="110"/>
      <c r="CT15" s="111"/>
      <c r="CU15" s="109">
        <f t="shared" ref="CU15:CU68" si="28">$K15*CS15*CT15</f>
        <v>0</v>
      </c>
      <c r="CV15" s="110"/>
      <c r="CW15" s="111"/>
      <c r="CX15" s="109">
        <f t="shared" ref="CX15:CX68" si="29">$K15*CV15*CW15</f>
        <v>0</v>
      </c>
      <c r="CY15" s="110"/>
      <c r="CZ15" s="111"/>
      <c r="DA15" s="247">
        <f t="shared" ref="DA15:DA68" si="30">$K15*CY15*CZ15</f>
        <v>0</v>
      </c>
    </row>
    <row r="16" spans="1:105" s="26" customFormat="1" x14ac:dyDescent="0.25">
      <c r="A16" s="694"/>
      <c r="B16" s="696"/>
      <c r="C16" s="37" t="s">
        <v>25</v>
      </c>
      <c r="D16" s="141" t="s">
        <v>186</v>
      </c>
      <c r="E16" s="186"/>
      <c r="F16" s="220"/>
      <c r="G16" s="146"/>
      <c r="H16" s="417"/>
      <c r="I16" s="412" t="str">
        <f t="shared" ref="I16:I68" si="31">IF(G16="","", IF(ISNUMBER(G16), H16-G16, ""))</f>
        <v/>
      </c>
      <c r="J16" s="218" t="str">
        <f t="shared" si="0"/>
        <v/>
      </c>
      <c r="K16" s="126"/>
      <c r="L16" s="658"/>
      <c r="M16" s="659"/>
      <c r="N16" s="403"/>
      <c r="O16" s="111"/>
      <c r="P16" s="243">
        <f t="shared" si="1"/>
        <v>0</v>
      </c>
      <c r="Q16" s="110"/>
      <c r="R16" s="111"/>
      <c r="S16" s="243">
        <f t="shared" si="2"/>
        <v>0</v>
      </c>
      <c r="T16" s="110"/>
      <c r="U16" s="111"/>
      <c r="V16" s="245">
        <f t="shared" si="3"/>
        <v>0</v>
      </c>
      <c r="W16" s="126"/>
      <c r="X16" s="111"/>
      <c r="Y16" s="243">
        <f t="shared" si="4"/>
        <v>0</v>
      </c>
      <c r="Z16" s="110"/>
      <c r="AA16" s="111"/>
      <c r="AB16" s="245">
        <f t="shared" si="5"/>
        <v>0</v>
      </c>
      <c r="AC16" s="126"/>
      <c r="AD16" s="111"/>
      <c r="AE16" s="109">
        <f t="shared" si="6"/>
        <v>0</v>
      </c>
      <c r="AF16" s="110"/>
      <c r="AG16" s="111"/>
      <c r="AH16" s="109">
        <f t="shared" si="7"/>
        <v>0</v>
      </c>
      <c r="AI16" s="110"/>
      <c r="AJ16" s="111"/>
      <c r="AK16" s="109">
        <f t="shared" si="8"/>
        <v>0</v>
      </c>
      <c r="AL16" s="110"/>
      <c r="AM16" s="111"/>
      <c r="AN16" s="109">
        <f t="shared" si="9"/>
        <v>0</v>
      </c>
      <c r="AO16" s="110"/>
      <c r="AP16" s="111"/>
      <c r="AQ16" s="109">
        <f t="shared" si="10"/>
        <v>0</v>
      </c>
      <c r="AR16" s="22"/>
      <c r="AS16" s="110">
        <v>1</v>
      </c>
      <c r="AT16" s="111">
        <v>5</v>
      </c>
      <c r="AU16" s="109">
        <f t="shared" si="11"/>
        <v>0</v>
      </c>
      <c r="AV16" s="110">
        <v>1</v>
      </c>
      <c r="AW16" s="111">
        <v>5</v>
      </c>
      <c r="AX16" s="109">
        <f t="shared" si="12"/>
        <v>0</v>
      </c>
      <c r="AY16" s="110">
        <v>1</v>
      </c>
      <c r="AZ16" s="111">
        <v>5</v>
      </c>
      <c r="BA16" s="109">
        <f t="shared" si="13"/>
        <v>0</v>
      </c>
      <c r="BB16" s="110">
        <v>1</v>
      </c>
      <c r="BC16" s="111">
        <v>5</v>
      </c>
      <c r="BD16" s="109">
        <f t="shared" si="14"/>
        <v>0</v>
      </c>
      <c r="BE16" s="110"/>
      <c r="BF16" s="111"/>
      <c r="BG16" s="109">
        <f t="shared" si="15"/>
        <v>0</v>
      </c>
      <c r="BH16" s="110"/>
      <c r="BI16" s="111"/>
      <c r="BJ16" s="109">
        <f t="shared" si="16"/>
        <v>0</v>
      </c>
      <c r="BK16" s="110"/>
      <c r="BL16" s="111"/>
      <c r="BM16" s="109">
        <f t="shared" si="17"/>
        <v>0</v>
      </c>
      <c r="BN16" s="110"/>
      <c r="BO16" s="111"/>
      <c r="BP16" s="109">
        <f t="shared" si="18"/>
        <v>0</v>
      </c>
      <c r="BQ16" s="110">
        <v>1</v>
      </c>
      <c r="BR16" s="111">
        <v>10</v>
      </c>
      <c r="BS16" s="109">
        <f t="shared" si="19"/>
        <v>0</v>
      </c>
      <c r="BT16" s="110">
        <v>1</v>
      </c>
      <c r="BU16" s="111">
        <v>10</v>
      </c>
      <c r="BV16" s="109">
        <f t="shared" si="20"/>
        <v>0</v>
      </c>
      <c r="BW16" s="110"/>
      <c r="BX16" s="111"/>
      <c r="BY16" s="109">
        <f t="shared" si="21"/>
        <v>0</v>
      </c>
      <c r="BZ16" s="110"/>
      <c r="CA16" s="111"/>
      <c r="CB16" s="109">
        <f t="shared" si="22"/>
        <v>0</v>
      </c>
      <c r="CC16" s="110"/>
      <c r="CD16" s="111"/>
      <c r="CE16" s="109">
        <f t="shared" si="23"/>
        <v>0</v>
      </c>
      <c r="CF16" s="110"/>
      <c r="CG16" s="111"/>
      <c r="CH16" s="109">
        <f t="shared" si="24"/>
        <v>0</v>
      </c>
      <c r="CI16" s="22"/>
      <c r="CJ16" s="110"/>
      <c r="CK16" s="111"/>
      <c r="CL16" s="109">
        <f t="shared" si="25"/>
        <v>0</v>
      </c>
      <c r="CM16" s="110"/>
      <c r="CN16" s="111"/>
      <c r="CO16" s="109">
        <f t="shared" si="26"/>
        <v>0</v>
      </c>
      <c r="CP16" s="110"/>
      <c r="CQ16" s="111"/>
      <c r="CR16" s="109">
        <f t="shared" si="27"/>
        <v>0</v>
      </c>
      <c r="CS16" s="110"/>
      <c r="CT16" s="111"/>
      <c r="CU16" s="109">
        <f t="shared" si="28"/>
        <v>0</v>
      </c>
      <c r="CV16" s="110"/>
      <c r="CW16" s="111"/>
      <c r="CX16" s="109">
        <f t="shared" si="29"/>
        <v>0</v>
      </c>
      <c r="CY16" s="110"/>
      <c r="CZ16" s="111"/>
      <c r="DA16" s="247">
        <f t="shared" si="30"/>
        <v>0</v>
      </c>
    </row>
    <row r="17" spans="1:105" s="26" customFormat="1" x14ac:dyDescent="0.25">
      <c r="A17" s="694"/>
      <c r="B17" s="696"/>
      <c r="C17" s="37" t="s">
        <v>26</v>
      </c>
      <c r="D17" s="141" t="s">
        <v>242</v>
      </c>
      <c r="E17" s="186"/>
      <c r="F17" s="220"/>
      <c r="G17" s="146"/>
      <c r="H17" s="417"/>
      <c r="I17" s="412" t="str">
        <f t="shared" si="31"/>
        <v/>
      </c>
      <c r="J17" s="218" t="str">
        <f t="shared" si="0"/>
        <v/>
      </c>
      <c r="K17" s="126"/>
      <c r="L17" s="658"/>
      <c r="M17" s="659"/>
      <c r="N17" s="403"/>
      <c r="O17" s="111"/>
      <c r="P17" s="243">
        <f t="shared" si="1"/>
        <v>0</v>
      </c>
      <c r="Q17" s="110"/>
      <c r="R17" s="111"/>
      <c r="S17" s="243">
        <f t="shared" si="2"/>
        <v>0</v>
      </c>
      <c r="T17" s="110"/>
      <c r="U17" s="111"/>
      <c r="V17" s="245">
        <f t="shared" si="3"/>
        <v>0</v>
      </c>
      <c r="W17" s="126"/>
      <c r="X17" s="111"/>
      <c r="Y17" s="243">
        <f t="shared" si="4"/>
        <v>0</v>
      </c>
      <c r="Z17" s="110"/>
      <c r="AA17" s="111"/>
      <c r="AB17" s="245">
        <f t="shared" si="5"/>
        <v>0</v>
      </c>
      <c r="AC17" s="126"/>
      <c r="AD17" s="111"/>
      <c r="AE17" s="109">
        <f t="shared" si="6"/>
        <v>0</v>
      </c>
      <c r="AF17" s="110"/>
      <c r="AG17" s="111"/>
      <c r="AH17" s="109">
        <f t="shared" si="7"/>
        <v>0</v>
      </c>
      <c r="AI17" s="110"/>
      <c r="AJ17" s="111"/>
      <c r="AK17" s="109">
        <f t="shared" si="8"/>
        <v>0</v>
      </c>
      <c r="AL17" s="110"/>
      <c r="AM17" s="111"/>
      <c r="AN17" s="109">
        <f t="shared" si="9"/>
        <v>0</v>
      </c>
      <c r="AO17" s="110"/>
      <c r="AP17" s="111"/>
      <c r="AQ17" s="109">
        <f t="shared" si="10"/>
        <v>0</v>
      </c>
      <c r="AR17" s="22"/>
      <c r="AS17" s="110"/>
      <c r="AT17" s="111"/>
      <c r="AU17" s="109">
        <f t="shared" si="11"/>
        <v>0</v>
      </c>
      <c r="AV17" s="110"/>
      <c r="AW17" s="111"/>
      <c r="AX17" s="109">
        <f t="shared" si="12"/>
        <v>0</v>
      </c>
      <c r="AY17" s="110"/>
      <c r="AZ17" s="111"/>
      <c r="BA17" s="109">
        <f t="shared" si="13"/>
        <v>0</v>
      </c>
      <c r="BB17" s="110"/>
      <c r="BC17" s="111"/>
      <c r="BD17" s="109">
        <f t="shared" si="14"/>
        <v>0</v>
      </c>
      <c r="BE17" s="110"/>
      <c r="BF17" s="111"/>
      <c r="BG17" s="109">
        <f t="shared" si="15"/>
        <v>0</v>
      </c>
      <c r="BH17" s="110"/>
      <c r="BI17" s="111"/>
      <c r="BJ17" s="109">
        <f t="shared" si="16"/>
        <v>0</v>
      </c>
      <c r="BK17" s="110"/>
      <c r="BL17" s="111"/>
      <c r="BM17" s="109">
        <f t="shared" si="17"/>
        <v>0</v>
      </c>
      <c r="BN17" s="110"/>
      <c r="BO17" s="111"/>
      <c r="BP17" s="109">
        <f t="shared" si="18"/>
        <v>0</v>
      </c>
      <c r="BQ17" s="110"/>
      <c r="BR17" s="111"/>
      <c r="BS17" s="109">
        <f t="shared" si="19"/>
        <v>0</v>
      </c>
      <c r="BT17" s="110"/>
      <c r="BU17" s="111"/>
      <c r="BV17" s="109">
        <f t="shared" si="20"/>
        <v>0</v>
      </c>
      <c r="BW17" s="110"/>
      <c r="BX17" s="111"/>
      <c r="BY17" s="109">
        <f t="shared" si="21"/>
        <v>0</v>
      </c>
      <c r="BZ17" s="110"/>
      <c r="CA17" s="111"/>
      <c r="CB17" s="109">
        <f t="shared" si="22"/>
        <v>0</v>
      </c>
      <c r="CC17" s="110"/>
      <c r="CD17" s="111"/>
      <c r="CE17" s="109">
        <f t="shared" si="23"/>
        <v>0</v>
      </c>
      <c r="CF17" s="110"/>
      <c r="CG17" s="111"/>
      <c r="CH17" s="109">
        <f t="shared" si="24"/>
        <v>0</v>
      </c>
      <c r="CI17" s="22"/>
      <c r="CJ17" s="110"/>
      <c r="CK17" s="111"/>
      <c r="CL17" s="109">
        <f t="shared" si="25"/>
        <v>0</v>
      </c>
      <c r="CM17" s="110"/>
      <c r="CN17" s="111"/>
      <c r="CO17" s="109">
        <f t="shared" si="26"/>
        <v>0</v>
      </c>
      <c r="CP17" s="110"/>
      <c r="CQ17" s="111"/>
      <c r="CR17" s="109">
        <f t="shared" si="27"/>
        <v>0</v>
      </c>
      <c r="CS17" s="110"/>
      <c r="CT17" s="111"/>
      <c r="CU17" s="109">
        <f t="shared" si="28"/>
        <v>0</v>
      </c>
      <c r="CV17" s="110"/>
      <c r="CW17" s="111"/>
      <c r="CX17" s="109">
        <f t="shared" si="29"/>
        <v>0</v>
      </c>
      <c r="CY17" s="110"/>
      <c r="CZ17" s="111"/>
      <c r="DA17" s="247">
        <f t="shared" si="30"/>
        <v>0</v>
      </c>
    </row>
    <row r="18" spans="1:105" s="26" customFormat="1" x14ac:dyDescent="0.25">
      <c r="A18" s="694"/>
      <c r="B18" s="696"/>
      <c r="C18" s="37" t="s">
        <v>27</v>
      </c>
      <c r="D18" s="141" t="s">
        <v>187</v>
      </c>
      <c r="E18" s="186"/>
      <c r="F18" s="220"/>
      <c r="G18" s="146"/>
      <c r="H18" s="417"/>
      <c r="I18" s="412" t="str">
        <f t="shared" si="31"/>
        <v/>
      </c>
      <c r="J18" s="218" t="str">
        <f t="shared" si="0"/>
        <v/>
      </c>
      <c r="K18" s="126"/>
      <c r="L18" s="658"/>
      <c r="M18" s="659"/>
      <c r="N18" s="403"/>
      <c r="O18" s="111"/>
      <c r="P18" s="243">
        <f t="shared" si="1"/>
        <v>0</v>
      </c>
      <c r="Q18" s="110"/>
      <c r="R18" s="111"/>
      <c r="S18" s="243">
        <f t="shared" si="2"/>
        <v>0</v>
      </c>
      <c r="T18" s="110"/>
      <c r="U18" s="111"/>
      <c r="V18" s="245">
        <f t="shared" si="3"/>
        <v>0</v>
      </c>
      <c r="W18" s="126"/>
      <c r="X18" s="111"/>
      <c r="Y18" s="243">
        <f t="shared" si="4"/>
        <v>0</v>
      </c>
      <c r="Z18" s="110"/>
      <c r="AA18" s="111"/>
      <c r="AB18" s="245">
        <f t="shared" si="5"/>
        <v>0</v>
      </c>
      <c r="AC18" s="126"/>
      <c r="AD18" s="111"/>
      <c r="AE18" s="109">
        <f t="shared" si="6"/>
        <v>0</v>
      </c>
      <c r="AF18" s="110"/>
      <c r="AG18" s="111"/>
      <c r="AH18" s="109">
        <f t="shared" si="7"/>
        <v>0</v>
      </c>
      <c r="AI18" s="110"/>
      <c r="AJ18" s="111"/>
      <c r="AK18" s="109">
        <f t="shared" si="8"/>
        <v>0</v>
      </c>
      <c r="AL18" s="110"/>
      <c r="AM18" s="111"/>
      <c r="AN18" s="109">
        <f t="shared" si="9"/>
        <v>0</v>
      </c>
      <c r="AO18" s="110"/>
      <c r="AP18" s="111"/>
      <c r="AQ18" s="109">
        <f t="shared" si="10"/>
        <v>0</v>
      </c>
      <c r="AR18" s="22"/>
      <c r="AS18" s="110">
        <v>1</v>
      </c>
      <c r="AT18" s="111">
        <v>5</v>
      </c>
      <c r="AU18" s="109">
        <f t="shared" si="11"/>
        <v>0</v>
      </c>
      <c r="AV18" s="110">
        <v>1</v>
      </c>
      <c r="AW18" s="111">
        <v>5</v>
      </c>
      <c r="AX18" s="109">
        <f t="shared" si="12"/>
        <v>0</v>
      </c>
      <c r="AY18" s="110"/>
      <c r="AZ18" s="111"/>
      <c r="BA18" s="109"/>
      <c r="BB18" s="110"/>
      <c r="BC18" s="111"/>
      <c r="BD18" s="109">
        <f t="shared" si="14"/>
        <v>0</v>
      </c>
      <c r="BE18" s="110"/>
      <c r="BF18" s="111"/>
      <c r="BG18" s="109">
        <f t="shared" si="15"/>
        <v>0</v>
      </c>
      <c r="BH18" s="110"/>
      <c r="BI18" s="111"/>
      <c r="BJ18" s="109">
        <f t="shared" si="16"/>
        <v>0</v>
      </c>
      <c r="BK18" s="110"/>
      <c r="BL18" s="111"/>
      <c r="BM18" s="109">
        <f t="shared" si="17"/>
        <v>0</v>
      </c>
      <c r="BN18" s="110"/>
      <c r="BO18" s="111"/>
      <c r="BP18" s="109">
        <f t="shared" si="18"/>
        <v>0</v>
      </c>
      <c r="BQ18" s="110">
        <v>1</v>
      </c>
      <c r="BR18" s="111">
        <v>10</v>
      </c>
      <c r="BS18" s="109">
        <f t="shared" si="19"/>
        <v>0</v>
      </c>
      <c r="BT18" s="110">
        <v>1</v>
      </c>
      <c r="BU18" s="111">
        <v>10</v>
      </c>
      <c r="BV18" s="109">
        <f t="shared" si="20"/>
        <v>0</v>
      </c>
      <c r="BW18" s="110"/>
      <c r="BX18" s="111"/>
      <c r="BY18" s="109">
        <f t="shared" si="21"/>
        <v>0</v>
      </c>
      <c r="BZ18" s="110"/>
      <c r="CA18" s="111"/>
      <c r="CB18" s="109">
        <f t="shared" si="22"/>
        <v>0</v>
      </c>
      <c r="CC18" s="110"/>
      <c r="CD18" s="111"/>
      <c r="CE18" s="109">
        <f t="shared" si="23"/>
        <v>0</v>
      </c>
      <c r="CF18" s="110"/>
      <c r="CG18" s="111"/>
      <c r="CH18" s="109">
        <f t="shared" si="24"/>
        <v>0</v>
      </c>
      <c r="CI18" s="22"/>
      <c r="CJ18" s="110"/>
      <c r="CK18" s="111"/>
      <c r="CL18" s="109">
        <f t="shared" si="25"/>
        <v>0</v>
      </c>
      <c r="CM18" s="110"/>
      <c r="CN18" s="111"/>
      <c r="CO18" s="109">
        <f t="shared" si="26"/>
        <v>0</v>
      </c>
      <c r="CP18" s="110"/>
      <c r="CQ18" s="111"/>
      <c r="CR18" s="109">
        <f t="shared" si="27"/>
        <v>0</v>
      </c>
      <c r="CS18" s="110"/>
      <c r="CT18" s="111"/>
      <c r="CU18" s="109">
        <f t="shared" si="28"/>
        <v>0</v>
      </c>
      <c r="CV18" s="110"/>
      <c r="CW18" s="111"/>
      <c r="CX18" s="109">
        <f t="shared" si="29"/>
        <v>0</v>
      </c>
      <c r="CY18" s="110"/>
      <c r="CZ18" s="111"/>
      <c r="DA18" s="247">
        <f t="shared" si="30"/>
        <v>0</v>
      </c>
    </row>
    <row r="19" spans="1:105" s="26" customFormat="1" x14ac:dyDescent="0.25">
      <c r="A19" s="694"/>
      <c r="B19" s="696"/>
      <c r="C19" s="37" t="s">
        <v>28</v>
      </c>
      <c r="D19" s="141" t="s">
        <v>188</v>
      </c>
      <c r="E19" s="186"/>
      <c r="F19" s="220"/>
      <c r="G19" s="146"/>
      <c r="H19" s="417"/>
      <c r="I19" s="412" t="str">
        <f t="shared" si="31"/>
        <v/>
      </c>
      <c r="J19" s="218" t="str">
        <f t="shared" si="0"/>
        <v/>
      </c>
      <c r="K19" s="126"/>
      <c r="L19" s="658"/>
      <c r="M19" s="659"/>
      <c r="N19" s="403"/>
      <c r="O19" s="111"/>
      <c r="P19" s="243"/>
      <c r="Q19" s="110"/>
      <c r="R19" s="111"/>
      <c r="S19" s="243">
        <f t="shared" si="2"/>
        <v>0</v>
      </c>
      <c r="T19" s="110"/>
      <c r="U19" s="111"/>
      <c r="V19" s="245">
        <f t="shared" si="3"/>
        <v>0</v>
      </c>
      <c r="W19" s="126"/>
      <c r="X19" s="111"/>
      <c r="Y19" s="243">
        <f t="shared" si="4"/>
        <v>0</v>
      </c>
      <c r="Z19" s="110"/>
      <c r="AA19" s="111"/>
      <c r="AB19" s="245">
        <f t="shared" si="5"/>
        <v>0</v>
      </c>
      <c r="AC19" s="126"/>
      <c r="AD19" s="111"/>
      <c r="AE19" s="109">
        <f t="shared" si="6"/>
        <v>0</v>
      </c>
      <c r="AF19" s="110"/>
      <c r="AG19" s="111"/>
      <c r="AH19" s="109">
        <f t="shared" si="7"/>
        <v>0</v>
      </c>
      <c r="AI19" s="110"/>
      <c r="AJ19" s="111"/>
      <c r="AK19" s="109">
        <f t="shared" si="8"/>
        <v>0</v>
      </c>
      <c r="AL19" s="110">
        <v>1</v>
      </c>
      <c r="AM19" s="111"/>
      <c r="AN19" s="109">
        <f t="shared" si="9"/>
        <v>0</v>
      </c>
      <c r="AO19" s="110">
        <v>1</v>
      </c>
      <c r="AP19" s="111"/>
      <c r="AQ19" s="109">
        <f t="shared" si="10"/>
        <v>0</v>
      </c>
      <c r="AR19" s="22"/>
      <c r="AS19" s="110"/>
      <c r="AT19" s="111"/>
      <c r="AU19" s="109">
        <f t="shared" si="11"/>
        <v>0</v>
      </c>
      <c r="AV19" s="110"/>
      <c r="AW19" s="111"/>
      <c r="AX19" s="109">
        <f t="shared" si="12"/>
        <v>0</v>
      </c>
      <c r="AY19" s="110"/>
      <c r="AZ19" s="111"/>
      <c r="BA19" s="109">
        <f t="shared" si="13"/>
        <v>0</v>
      </c>
      <c r="BB19" s="110"/>
      <c r="BC19" s="111"/>
      <c r="BD19" s="109">
        <f t="shared" si="14"/>
        <v>0</v>
      </c>
      <c r="BE19" s="110"/>
      <c r="BF19" s="111"/>
      <c r="BG19" s="109">
        <f t="shared" si="15"/>
        <v>0</v>
      </c>
      <c r="BH19" s="110"/>
      <c r="BI19" s="111"/>
      <c r="BJ19" s="109">
        <f t="shared" si="16"/>
        <v>0</v>
      </c>
      <c r="BK19" s="110"/>
      <c r="BL19" s="111"/>
      <c r="BM19" s="109">
        <f t="shared" si="17"/>
        <v>0</v>
      </c>
      <c r="BN19" s="110"/>
      <c r="BO19" s="111"/>
      <c r="BP19" s="109">
        <f t="shared" si="18"/>
        <v>0</v>
      </c>
      <c r="BQ19" s="110"/>
      <c r="BR19" s="111"/>
      <c r="BS19" s="109">
        <f t="shared" si="19"/>
        <v>0</v>
      </c>
      <c r="BT19" s="110"/>
      <c r="BU19" s="111"/>
      <c r="BV19" s="109">
        <f t="shared" si="20"/>
        <v>0</v>
      </c>
      <c r="BW19" s="110"/>
      <c r="BX19" s="111"/>
      <c r="BY19" s="109">
        <f t="shared" si="21"/>
        <v>0</v>
      </c>
      <c r="BZ19" s="110"/>
      <c r="CA19" s="111"/>
      <c r="CB19" s="109">
        <f t="shared" si="22"/>
        <v>0</v>
      </c>
      <c r="CC19" s="110"/>
      <c r="CD19" s="111"/>
      <c r="CE19" s="109"/>
      <c r="CF19" s="110"/>
      <c r="CG19" s="111"/>
      <c r="CH19" s="109">
        <f t="shared" si="24"/>
        <v>0</v>
      </c>
      <c r="CI19" s="22"/>
      <c r="CJ19" s="110"/>
      <c r="CK19" s="111"/>
      <c r="CL19" s="109">
        <f t="shared" si="25"/>
        <v>0</v>
      </c>
      <c r="CM19" s="110"/>
      <c r="CN19" s="111"/>
      <c r="CO19" s="109">
        <f t="shared" si="26"/>
        <v>0</v>
      </c>
      <c r="CP19" s="110"/>
      <c r="CQ19" s="111"/>
      <c r="CR19" s="109">
        <f t="shared" si="27"/>
        <v>0</v>
      </c>
      <c r="CS19" s="110"/>
      <c r="CT19" s="111"/>
      <c r="CU19" s="109">
        <f t="shared" si="28"/>
        <v>0</v>
      </c>
      <c r="CV19" s="110"/>
      <c r="CW19" s="111"/>
      <c r="CX19" s="109">
        <f t="shared" si="29"/>
        <v>0</v>
      </c>
      <c r="CY19" s="110"/>
      <c r="CZ19" s="111"/>
      <c r="DA19" s="247">
        <f t="shared" si="30"/>
        <v>0</v>
      </c>
    </row>
    <row r="20" spans="1:105" s="26" customFormat="1" x14ac:dyDescent="0.25">
      <c r="A20" s="694"/>
      <c r="B20" s="696"/>
      <c r="C20" s="37" t="s">
        <v>29</v>
      </c>
      <c r="D20" s="141" t="s">
        <v>189</v>
      </c>
      <c r="E20" s="186"/>
      <c r="F20" s="220"/>
      <c r="G20" s="146"/>
      <c r="H20" s="417"/>
      <c r="I20" s="412" t="str">
        <f t="shared" si="31"/>
        <v/>
      </c>
      <c r="J20" s="218" t="str">
        <f t="shared" si="0"/>
        <v/>
      </c>
      <c r="K20" s="126"/>
      <c r="L20" s="658"/>
      <c r="M20" s="659"/>
      <c r="N20" s="403"/>
      <c r="O20" s="111"/>
      <c r="P20" s="243"/>
      <c r="Q20" s="110"/>
      <c r="R20" s="111"/>
      <c r="S20" s="243">
        <f t="shared" si="2"/>
        <v>0</v>
      </c>
      <c r="T20" s="110"/>
      <c r="U20" s="111"/>
      <c r="V20" s="245">
        <f t="shared" si="3"/>
        <v>0</v>
      </c>
      <c r="W20" s="126"/>
      <c r="X20" s="111"/>
      <c r="Y20" s="243">
        <f t="shared" si="4"/>
        <v>0</v>
      </c>
      <c r="Z20" s="110"/>
      <c r="AA20" s="111"/>
      <c r="AB20" s="245">
        <f t="shared" si="5"/>
        <v>0</v>
      </c>
      <c r="AC20" s="126"/>
      <c r="AD20" s="111"/>
      <c r="AE20" s="109">
        <f t="shared" si="6"/>
        <v>0</v>
      </c>
      <c r="AF20" s="110"/>
      <c r="AG20" s="111"/>
      <c r="AH20" s="109">
        <f t="shared" si="7"/>
        <v>0</v>
      </c>
      <c r="AI20" s="110"/>
      <c r="AJ20" s="111"/>
      <c r="AK20" s="109">
        <f t="shared" si="8"/>
        <v>0</v>
      </c>
      <c r="AL20" s="110"/>
      <c r="AM20" s="111"/>
      <c r="AN20" s="109">
        <f t="shared" si="9"/>
        <v>0</v>
      </c>
      <c r="AO20" s="110"/>
      <c r="AP20" s="111"/>
      <c r="AQ20" s="109">
        <f t="shared" si="10"/>
        <v>0</v>
      </c>
      <c r="AR20" s="22"/>
      <c r="AS20" s="110"/>
      <c r="AT20" s="111"/>
      <c r="AU20" s="109">
        <f t="shared" si="11"/>
        <v>0</v>
      </c>
      <c r="AV20" s="110"/>
      <c r="AW20" s="111"/>
      <c r="AX20" s="109">
        <f t="shared" si="12"/>
        <v>0</v>
      </c>
      <c r="AY20" s="110"/>
      <c r="AZ20" s="111"/>
      <c r="BA20" s="109">
        <f t="shared" si="13"/>
        <v>0</v>
      </c>
      <c r="BB20" s="110"/>
      <c r="BC20" s="111"/>
      <c r="BD20" s="109">
        <f t="shared" si="14"/>
        <v>0</v>
      </c>
      <c r="BE20" s="110"/>
      <c r="BF20" s="111"/>
      <c r="BG20" s="109">
        <f t="shared" si="15"/>
        <v>0</v>
      </c>
      <c r="BH20" s="110"/>
      <c r="BI20" s="111"/>
      <c r="BJ20" s="109">
        <f t="shared" si="16"/>
        <v>0</v>
      </c>
      <c r="BK20" s="110"/>
      <c r="BL20" s="111"/>
      <c r="BM20" s="109">
        <f t="shared" si="17"/>
        <v>0</v>
      </c>
      <c r="BN20" s="110"/>
      <c r="BO20" s="111"/>
      <c r="BP20" s="109">
        <f t="shared" si="18"/>
        <v>0</v>
      </c>
      <c r="BQ20" s="110"/>
      <c r="BR20" s="111"/>
      <c r="BS20" s="109">
        <f t="shared" si="19"/>
        <v>0</v>
      </c>
      <c r="BT20" s="110"/>
      <c r="BU20" s="111"/>
      <c r="BV20" s="109">
        <f t="shared" si="20"/>
        <v>0</v>
      </c>
      <c r="BW20" s="110"/>
      <c r="BX20" s="111"/>
      <c r="BY20" s="109">
        <f t="shared" si="21"/>
        <v>0</v>
      </c>
      <c r="BZ20" s="110"/>
      <c r="CA20" s="111"/>
      <c r="CB20" s="109">
        <f t="shared" si="22"/>
        <v>0</v>
      </c>
      <c r="CC20" s="110"/>
      <c r="CD20" s="111"/>
      <c r="CE20" s="109">
        <f t="shared" si="23"/>
        <v>0</v>
      </c>
      <c r="CF20" s="110"/>
      <c r="CG20" s="111"/>
      <c r="CH20" s="109">
        <f t="shared" si="24"/>
        <v>0</v>
      </c>
      <c r="CI20" s="22"/>
      <c r="CJ20" s="110"/>
      <c r="CK20" s="111"/>
      <c r="CL20" s="109">
        <f t="shared" si="25"/>
        <v>0</v>
      </c>
      <c r="CM20" s="110"/>
      <c r="CN20" s="111"/>
      <c r="CO20" s="109">
        <f t="shared" si="26"/>
        <v>0</v>
      </c>
      <c r="CP20" s="110"/>
      <c r="CQ20" s="111"/>
      <c r="CR20" s="109">
        <f t="shared" si="27"/>
        <v>0</v>
      </c>
      <c r="CS20" s="110"/>
      <c r="CT20" s="111"/>
      <c r="CU20" s="109">
        <f t="shared" si="28"/>
        <v>0</v>
      </c>
      <c r="CV20" s="110"/>
      <c r="CW20" s="111"/>
      <c r="CX20" s="109">
        <f t="shared" si="29"/>
        <v>0</v>
      </c>
      <c r="CY20" s="110"/>
      <c r="CZ20" s="111"/>
      <c r="DA20" s="247">
        <f t="shared" si="30"/>
        <v>0</v>
      </c>
    </row>
    <row r="21" spans="1:105" s="26" customFormat="1" x14ac:dyDescent="0.25">
      <c r="A21" s="694"/>
      <c r="B21" s="696"/>
      <c r="C21" s="37" t="s">
        <v>30</v>
      </c>
      <c r="D21" s="141"/>
      <c r="E21" s="186"/>
      <c r="F21" s="220"/>
      <c r="G21" s="146"/>
      <c r="H21" s="417"/>
      <c r="I21" s="412" t="str">
        <f t="shared" si="31"/>
        <v/>
      </c>
      <c r="J21" s="218" t="str">
        <f t="shared" si="0"/>
        <v/>
      </c>
      <c r="K21" s="126"/>
      <c r="L21" s="658"/>
      <c r="M21" s="659"/>
      <c r="N21" s="403"/>
      <c r="O21" s="111"/>
      <c r="P21" s="243"/>
      <c r="Q21" s="110"/>
      <c r="R21" s="111"/>
      <c r="S21" s="243">
        <f t="shared" si="2"/>
        <v>0</v>
      </c>
      <c r="T21" s="110"/>
      <c r="U21" s="111"/>
      <c r="V21" s="245">
        <f t="shared" si="3"/>
        <v>0</v>
      </c>
      <c r="W21" s="126"/>
      <c r="X21" s="111"/>
      <c r="Y21" s="243">
        <f t="shared" si="4"/>
        <v>0</v>
      </c>
      <c r="Z21" s="110"/>
      <c r="AA21" s="111"/>
      <c r="AB21" s="245">
        <f t="shared" si="5"/>
        <v>0</v>
      </c>
      <c r="AC21" s="126"/>
      <c r="AD21" s="111"/>
      <c r="AE21" s="109">
        <f t="shared" si="6"/>
        <v>0</v>
      </c>
      <c r="AF21" s="110"/>
      <c r="AG21" s="111"/>
      <c r="AH21" s="109">
        <f t="shared" si="7"/>
        <v>0</v>
      </c>
      <c r="AI21" s="110"/>
      <c r="AJ21" s="111"/>
      <c r="AK21" s="109">
        <f t="shared" si="8"/>
        <v>0</v>
      </c>
      <c r="AL21" s="110"/>
      <c r="AM21" s="111"/>
      <c r="AN21" s="109">
        <f t="shared" si="9"/>
        <v>0</v>
      </c>
      <c r="AO21" s="110"/>
      <c r="AP21" s="111"/>
      <c r="AQ21" s="109">
        <f t="shared" si="10"/>
        <v>0</v>
      </c>
      <c r="AR21" s="22"/>
      <c r="AS21" s="110"/>
      <c r="AT21" s="111"/>
      <c r="AU21" s="109">
        <f t="shared" si="11"/>
        <v>0</v>
      </c>
      <c r="AV21" s="110"/>
      <c r="AW21" s="111"/>
      <c r="AX21" s="109">
        <f t="shared" si="12"/>
        <v>0</v>
      </c>
      <c r="AY21" s="110"/>
      <c r="AZ21" s="111"/>
      <c r="BA21" s="109">
        <f t="shared" si="13"/>
        <v>0</v>
      </c>
      <c r="BB21" s="110"/>
      <c r="BC21" s="111"/>
      <c r="BD21" s="109">
        <f t="shared" si="14"/>
        <v>0</v>
      </c>
      <c r="BE21" s="110"/>
      <c r="BF21" s="111"/>
      <c r="BG21" s="109">
        <f t="shared" si="15"/>
        <v>0</v>
      </c>
      <c r="BH21" s="110"/>
      <c r="BI21" s="111"/>
      <c r="BJ21" s="109">
        <f t="shared" si="16"/>
        <v>0</v>
      </c>
      <c r="BK21" s="110"/>
      <c r="BL21" s="111"/>
      <c r="BM21" s="109">
        <f t="shared" si="17"/>
        <v>0</v>
      </c>
      <c r="BN21" s="110"/>
      <c r="BO21" s="111"/>
      <c r="BP21" s="109">
        <f t="shared" si="18"/>
        <v>0</v>
      </c>
      <c r="BQ21" s="110"/>
      <c r="BR21" s="111"/>
      <c r="BS21" s="109">
        <f t="shared" si="19"/>
        <v>0</v>
      </c>
      <c r="BT21" s="110"/>
      <c r="BU21" s="111"/>
      <c r="BV21" s="109">
        <f t="shared" si="20"/>
        <v>0</v>
      </c>
      <c r="BW21" s="110"/>
      <c r="BX21" s="111"/>
      <c r="BY21" s="109">
        <f t="shared" si="21"/>
        <v>0</v>
      </c>
      <c r="BZ21" s="110"/>
      <c r="CA21" s="111"/>
      <c r="CB21" s="109">
        <f t="shared" si="22"/>
        <v>0</v>
      </c>
      <c r="CC21" s="110"/>
      <c r="CD21" s="111"/>
      <c r="CE21" s="109">
        <f t="shared" si="23"/>
        <v>0</v>
      </c>
      <c r="CF21" s="110"/>
      <c r="CG21" s="111"/>
      <c r="CH21" s="109">
        <f t="shared" si="24"/>
        <v>0</v>
      </c>
      <c r="CI21" s="22"/>
      <c r="CJ21" s="110"/>
      <c r="CK21" s="111"/>
      <c r="CL21" s="109">
        <f t="shared" si="25"/>
        <v>0</v>
      </c>
      <c r="CM21" s="110"/>
      <c r="CN21" s="111"/>
      <c r="CO21" s="109">
        <f t="shared" si="26"/>
        <v>0</v>
      </c>
      <c r="CP21" s="110"/>
      <c r="CQ21" s="111"/>
      <c r="CR21" s="109">
        <f t="shared" si="27"/>
        <v>0</v>
      </c>
      <c r="CS21" s="110"/>
      <c r="CT21" s="111"/>
      <c r="CU21" s="109">
        <f t="shared" si="28"/>
        <v>0</v>
      </c>
      <c r="CV21" s="110"/>
      <c r="CW21" s="111"/>
      <c r="CX21" s="109">
        <f t="shared" si="29"/>
        <v>0</v>
      </c>
      <c r="CY21" s="110"/>
      <c r="CZ21" s="111"/>
      <c r="DA21" s="247">
        <f t="shared" si="30"/>
        <v>0</v>
      </c>
    </row>
    <row r="22" spans="1:105" s="26" customFormat="1" x14ac:dyDescent="0.25">
      <c r="A22" s="694"/>
      <c r="B22" s="696"/>
      <c r="C22" s="37" t="s">
        <v>31</v>
      </c>
      <c r="D22" s="141" t="s">
        <v>186</v>
      </c>
      <c r="E22" s="186"/>
      <c r="F22" s="220"/>
      <c r="G22" s="146"/>
      <c r="H22" s="417"/>
      <c r="I22" s="412" t="str">
        <f t="shared" si="31"/>
        <v/>
      </c>
      <c r="J22" s="218" t="str">
        <f t="shared" si="0"/>
        <v/>
      </c>
      <c r="K22" s="126"/>
      <c r="L22" s="658"/>
      <c r="M22" s="659"/>
      <c r="N22" s="403"/>
      <c r="O22" s="111"/>
      <c r="P22" s="243"/>
      <c r="Q22" s="110"/>
      <c r="R22" s="111"/>
      <c r="S22" s="243">
        <f t="shared" si="2"/>
        <v>0</v>
      </c>
      <c r="T22" s="110">
        <v>1</v>
      </c>
      <c r="U22" s="111">
        <v>5</v>
      </c>
      <c r="V22" s="245">
        <f t="shared" si="3"/>
        <v>0</v>
      </c>
      <c r="W22" s="126">
        <v>1</v>
      </c>
      <c r="X22" s="111">
        <v>5</v>
      </c>
      <c r="Y22" s="243">
        <f t="shared" si="4"/>
        <v>0</v>
      </c>
      <c r="Z22" s="110">
        <v>1</v>
      </c>
      <c r="AA22" s="111">
        <v>5</v>
      </c>
      <c r="AB22" s="245">
        <f t="shared" si="5"/>
        <v>0</v>
      </c>
      <c r="AC22" s="126">
        <v>1</v>
      </c>
      <c r="AD22" s="111">
        <v>5</v>
      </c>
      <c r="AE22" s="109">
        <f t="shared" si="6"/>
        <v>0</v>
      </c>
      <c r="AF22" s="110"/>
      <c r="AG22" s="111">
        <v>10</v>
      </c>
      <c r="AH22" s="109">
        <f t="shared" si="7"/>
        <v>0</v>
      </c>
      <c r="AI22" s="110"/>
      <c r="AJ22" s="111">
        <v>10</v>
      </c>
      <c r="AK22" s="109">
        <f t="shared" si="8"/>
        <v>0</v>
      </c>
      <c r="AL22" s="110"/>
      <c r="AM22" s="111">
        <v>5</v>
      </c>
      <c r="AN22" s="109">
        <f t="shared" si="9"/>
        <v>0</v>
      </c>
      <c r="AO22" s="110"/>
      <c r="AP22" s="111">
        <v>5</v>
      </c>
      <c r="AQ22" s="109">
        <f t="shared" si="10"/>
        <v>0</v>
      </c>
      <c r="AR22" s="22"/>
      <c r="AS22" s="110"/>
      <c r="AT22" s="111"/>
      <c r="AU22" s="109">
        <f t="shared" si="11"/>
        <v>0</v>
      </c>
      <c r="AV22" s="110"/>
      <c r="AW22" s="111"/>
      <c r="AX22" s="109">
        <f t="shared" si="12"/>
        <v>0</v>
      </c>
      <c r="AY22" s="110"/>
      <c r="AZ22" s="111"/>
      <c r="BA22" s="109">
        <f t="shared" si="13"/>
        <v>0</v>
      </c>
      <c r="BB22" s="110"/>
      <c r="BC22" s="111"/>
      <c r="BD22" s="109">
        <f t="shared" si="14"/>
        <v>0</v>
      </c>
      <c r="BE22" s="110"/>
      <c r="BF22" s="111"/>
      <c r="BG22" s="109">
        <f t="shared" si="15"/>
        <v>0</v>
      </c>
      <c r="BH22" s="110"/>
      <c r="BI22" s="111"/>
      <c r="BJ22" s="109">
        <f t="shared" si="16"/>
        <v>0</v>
      </c>
      <c r="BK22" s="110"/>
      <c r="BL22" s="111"/>
      <c r="BM22" s="109">
        <f t="shared" si="17"/>
        <v>0</v>
      </c>
      <c r="BN22" s="110"/>
      <c r="BO22" s="111"/>
      <c r="BP22" s="109">
        <f t="shared" si="18"/>
        <v>0</v>
      </c>
      <c r="BQ22" s="110"/>
      <c r="BR22" s="111"/>
      <c r="BS22" s="109">
        <f t="shared" si="19"/>
        <v>0</v>
      </c>
      <c r="BT22" s="110"/>
      <c r="BU22" s="111"/>
      <c r="BV22" s="109">
        <f t="shared" si="20"/>
        <v>0</v>
      </c>
      <c r="BW22" s="110"/>
      <c r="BX22" s="111"/>
      <c r="BY22" s="109">
        <f t="shared" si="21"/>
        <v>0</v>
      </c>
      <c r="BZ22" s="110"/>
      <c r="CA22" s="111"/>
      <c r="CB22" s="109">
        <f t="shared" si="22"/>
        <v>0</v>
      </c>
      <c r="CC22" s="110"/>
      <c r="CD22" s="111"/>
      <c r="CE22" s="109">
        <f t="shared" si="23"/>
        <v>0</v>
      </c>
      <c r="CF22" s="110"/>
      <c r="CG22" s="111"/>
      <c r="CH22" s="109">
        <f t="shared" si="24"/>
        <v>0</v>
      </c>
      <c r="CI22" s="22"/>
      <c r="CJ22" s="110"/>
      <c r="CK22" s="111"/>
      <c r="CL22" s="109">
        <f t="shared" si="25"/>
        <v>0</v>
      </c>
      <c r="CM22" s="110"/>
      <c r="CN22" s="111"/>
      <c r="CO22" s="109">
        <f t="shared" si="26"/>
        <v>0</v>
      </c>
      <c r="CP22" s="110"/>
      <c r="CQ22" s="111"/>
      <c r="CR22" s="109">
        <f t="shared" si="27"/>
        <v>0</v>
      </c>
      <c r="CS22" s="110"/>
      <c r="CT22" s="111"/>
      <c r="CU22" s="109">
        <f t="shared" si="28"/>
        <v>0</v>
      </c>
      <c r="CV22" s="110"/>
      <c r="CW22" s="111"/>
      <c r="CX22" s="109">
        <f t="shared" si="29"/>
        <v>0</v>
      </c>
      <c r="CY22" s="110"/>
      <c r="CZ22" s="111"/>
      <c r="DA22" s="247">
        <f t="shared" si="30"/>
        <v>0</v>
      </c>
    </row>
    <row r="23" spans="1:105" s="26" customFormat="1" ht="15.75" thickBot="1" x14ac:dyDescent="0.3">
      <c r="A23" s="694"/>
      <c r="B23" s="697"/>
      <c r="C23" s="105"/>
      <c r="D23" s="143"/>
      <c r="E23" s="150"/>
      <c r="F23" s="220"/>
      <c r="G23" s="147"/>
      <c r="H23" s="418"/>
      <c r="I23" s="413" t="str">
        <f t="shared" si="31"/>
        <v/>
      </c>
      <c r="J23" s="240" t="str">
        <f t="shared" si="0"/>
        <v/>
      </c>
      <c r="K23" s="129"/>
      <c r="L23" s="660"/>
      <c r="M23" s="661"/>
      <c r="N23" s="404"/>
      <c r="O23" s="115"/>
      <c r="P23" s="243">
        <f t="shared" si="1"/>
        <v>0</v>
      </c>
      <c r="Q23" s="114"/>
      <c r="R23" s="115"/>
      <c r="S23" s="246">
        <f t="shared" si="2"/>
        <v>0</v>
      </c>
      <c r="T23" s="114"/>
      <c r="U23" s="115"/>
      <c r="V23" s="117">
        <f t="shared" si="3"/>
        <v>0</v>
      </c>
      <c r="W23" s="129"/>
      <c r="X23" s="115"/>
      <c r="Y23" s="246">
        <f t="shared" si="4"/>
        <v>0</v>
      </c>
      <c r="Z23" s="114"/>
      <c r="AA23" s="115"/>
      <c r="AB23" s="117">
        <f t="shared" si="5"/>
        <v>0</v>
      </c>
      <c r="AC23" s="129"/>
      <c r="AD23" s="115"/>
      <c r="AE23" s="139">
        <f t="shared" si="6"/>
        <v>0</v>
      </c>
      <c r="AF23" s="114"/>
      <c r="AG23" s="115"/>
      <c r="AH23" s="139">
        <f t="shared" si="7"/>
        <v>0</v>
      </c>
      <c r="AI23" s="114"/>
      <c r="AJ23" s="115"/>
      <c r="AK23" s="139">
        <f t="shared" si="8"/>
        <v>0</v>
      </c>
      <c r="AL23" s="114"/>
      <c r="AM23" s="115"/>
      <c r="AN23" s="139">
        <f t="shared" si="9"/>
        <v>0</v>
      </c>
      <c r="AO23" s="114"/>
      <c r="AP23" s="115"/>
      <c r="AQ23" s="109">
        <f t="shared" si="10"/>
        <v>0</v>
      </c>
      <c r="AR23" s="22"/>
      <c r="AS23" s="112"/>
      <c r="AT23" s="113"/>
      <c r="AU23" s="109">
        <f t="shared" si="11"/>
        <v>0</v>
      </c>
      <c r="AV23" s="112"/>
      <c r="AW23" s="113"/>
      <c r="AX23" s="109">
        <f t="shared" si="12"/>
        <v>0</v>
      </c>
      <c r="AY23" s="112"/>
      <c r="AZ23" s="113"/>
      <c r="BA23" s="109">
        <f t="shared" si="13"/>
        <v>0</v>
      </c>
      <c r="BB23" s="112"/>
      <c r="BC23" s="113"/>
      <c r="BD23" s="109">
        <f t="shared" si="14"/>
        <v>0</v>
      </c>
      <c r="BE23" s="112"/>
      <c r="BF23" s="113"/>
      <c r="BG23" s="109">
        <f t="shared" si="15"/>
        <v>0</v>
      </c>
      <c r="BH23" s="112"/>
      <c r="BI23" s="113"/>
      <c r="BJ23" s="109">
        <f t="shared" si="16"/>
        <v>0</v>
      </c>
      <c r="BK23" s="112"/>
      <c r="BL23" s="113"/>
      <c r="BM23" s="109">
        <f t="shared" si="17"/>
        <v>0</v>
      </c>
      <c r="BN23" s="112"/>
      <c r="BO23" s="113"/>
      <c r="BP23" s="109">
        <f t="shared" si="18"/>
        <v>0</v>
      </c>
      <c r="BQ23" s="112"/>
      <c r="BR23" s="113"/>
      <c r="BS23" s="109">
        <f t="shared" si="19"/>
        <v>0</v>
      </c>
      <c r="BT23" s="112"/>
      <c r="BU23" s="113"/>
      <c r="BV23" s="109">
        <f t="shared" si="20"/>
        <v>0</v>
      </c>
      <c r="BW23" s="112"/>
      <c r="BX23" s="113"/>
      <c r="BY23" s="109">
        <f t="shared" si="21"/>
        <v>0</v>
      </c>
      <c r="BZ23" s="112"/>
      <c r="CA23" s="113"/>
      <c r="CB23" s="109">
        <f t="shared" si="22"/>
        <v>0</v>
      </c>
      <c r="CC23" s="112"/>
      <c r="CD23" s="113"/>
      <c r="CE23" s="109">
        <f t="shared" si="23"/>
        <v>0</v>
      </c>
      <c r="CF23" s="112"/>
      <c r="CG23" s="113"/>
      <c r="CH23" s="109">
        <f t="shared" si="24"/>
        <v>0</v>
      </c>
      <c r="CI23" s="22"/>
      <c r="CJ23" s="112"/>
      <c r="CK23" s="113"/>
      <c r="CL23" s="109">
        <f t="shared" si="25"/>
        <v>0</v>
      </c>
      <c r="CM23" s="112"/>
      <c r="CN23" s="113"/>
      <c r="CO23" s="109">
        <f t="shared" si="26"/>
        <v>0</v>
      </c>
      <c r="CP23" s="112"/>
      <c r="CQ23" s="113"/>
      <c r="CR23" s="109">
        <f t="shared" si="27"/>
        <v>0</v>
      </c>
      <c r="CS23" s="112"/>
      <c r="CT23" s="113"/>
      <c r="CU23" s="109">
        <f t="shared" si="28"/>
        <v>0</v>
      </c>
      <c r="CV23" s="112"/>
      <c r="CW23" s="113"/>
      <c r="CX23" s="109">
        <f t="shared" si="29"/>
        <v>0</v>
      </c>
      <c r="CY23" s="112"/>
      <c r="CZ23" s="113"/>
      <c r="DA23" s="247">
        <f t="shared" si="30"/>
        <v>0</v>
      </c>
    </row>
    <row r="24" spans="1:105" s="26" customFormat="1" x14ac:dyDescent="0.25">
      <c r="A24" s="694"/>
      <c r="B24" s="689" t="s">
        <v>32</v>
      </c>
      <c r="C24" s="238" t="s">
        <v>33</v>
      </c>
      <c r="D24" s="239" t="s">
        <v>190</v>
      </c>
      <c r="E24" s="394"/>
      <c r="F24" s="395"/>
      <c r="G24" s="405"/>
      <c r="H24" s="420"/>
      <c r="I24" s="414" t="str">
        <f t="shared" si="31"/>
        <v/>
      </c>
      <c r="J24" s="127" t="str">
        <f t="shared" si="0"/>
        <v/>
      </c>
      <c r="K24" s="106"/>
      <c r="L24" s="650"/>
      <c r="M24" s="651"/>
      <c r="N24" s="136">
        <v>1</v>
      </c>
      <c r="O24" s="137">
        <v>5</v>
      </c>
      <c r="P24" s="243">
        <f t="shared" si="1"/>
        <v>0</v>
      </c>
      <c r="Q24" s="107">
        <v>1</v>
      </c>
      <c r="R24" s="108">
        <v>5</v>
      </c>
      <c r="S24" s="244">
        <f t="shared" si="2"/>
        <v>0</v>
      </c>
      <c r="T24" s="107">
        <v>1</v>
      </c>
      <c r="U24" s="108">
        <v>10</v>
      </c>
      <c r="V24" s="138">
        <f t="shared" si="3"/>
        <v>0</v>
      </c>
      <c r="W24" s="128">
        <v>1</v>
      </c>
      <c r="X24" s="108">
        <v>10</v>
      </c>
      <c r="Y24" s="244">
        <f t="shared" si="4"/>
        <v>0</v>
      </c>
      <c r="Z24" s="107">
        <v>1</v>
      </c>
      <c r="AA24" s="108">
        <v>5</v>
      </c>
      <c r="AB24" s="138">
        <f t="shared" si="5"/>
        <v>0</v>
      </c>
      <c r="AC24" s="128">
        <v>1</v>
      </c>
      <c r="AD24" s="108">
        <v>5</v>
      </c>
      <c r="AE24" s="138">
        <f t="shared" si="6"/>
        <v>0</v>
      </c>
      <c r="AF24" s="107"/>
      <c r="AG24" s="108"/>
      <c r="AH24" s="138">
        <f t="shared" si="7"/>
        <v>0</v>
      </c>
      <c r="AI24" s="107"/>
      <c r="AJ24" s="108"/>
      <c r="AK24" s="138">
        <f t="shared" si="8"/>
        <v>0</v>
      </c>
      <c r="AL24" s="107">
        <v>1</v>
      </c>
      <c r="AM24" s="108">
        <v>5</v>
      </c>
      <c r="AN24" s="138">
        <f t="shared" si="9"/>
        <v>0</v>
      </c>
      <c r="AO24" s="107">
        <v>1</v>
      </c>
      <c r="AP24" s="108">
        <v>5</v>
      </c>
      <c r="AQ24" s="109">
        <f t="shared" si="10"/>
        <v>0</v>
      </c>
      <c r="AR24" s="22"/>
      <c r="AS24" s="107">
        <v>-1</v>
      </c>
      <c r="AT24" s="108">
        <v>5</v>
      </c>
      <c r="AU24" s="109">
        <f t="shared" si="11"/>
        <v>0</v>
      </c>
      <c r="AV24" s="107">
        <v>-1</v>
      </c>
      <c r="AW24" s="108">
        <v>5</v>
      </c>
      <c r="AX24" s="109">
        <f t="shared" si="12"/>
        <v>0</v>
      </c>
      <c r="AY24" s="107"/>
      <c r="AZ24" s="108"/>
      <c r="BA24" s="109">
        <f t="shared" si="13"/>
        <v>0</v>
      </c>
      <c r="BB24" s="107"/>
      <c r="BC24" s="108"/>
      <c r="BD24" s="109">
        <f t="shared" si="14"/>
        <v>0</v>
      </c>
      <c r="BE24" s="107"/>
      <c r="BF24" s="108"/>
      <c r="BG24" s="109">
        <f t="shared" si="15"/>
        <v>0</v>
      </c>
      <c r="BH24" s="107"/>
      <c r="BI24" s="108"/>
      <c r="BJ24" s="109">
        <f t="shared" si="16"/>
        <v>0</v>
      </c>
      <c r="BK24" s="107"/>
      <c r="BL24" s="108"/>
      <c r="BM24" s="109">
        <f t="shared" si="17"/>
        <v>0</v>
      </c>
      <c r="BN24" s="107"/>
      <c r="BO24" s="108"/>
      <c r="BP24" s="109">
        <f t="shared" si="18"/>
        <v>0</v>
      </c>
      <c r="BQ24" s="107">
        <v>1</v>
      </c>
      <c r="BR24" s="108">
        <v>5</v>
      </c>
      <c r="BS24" s="109">
        <f t="shared" si="19"/>
        <v>0</v>
      </c>
      <c r="BT24" s="107">
        <v>1</v>
      </c>
      <c r="BU24" s="108">
        <v>5</v>
      </c>
      <c r="BV24" s="109">
        <f t="shared" si="20"/>
        <v>0</v>
      </c>
      <c r="BW24" s="107">
        <v>-1</v>
      </c>
      <c r="BX24" s="108">
        <v>20</v>
      </c>
      <c r="BY24" s="109">
        <f t="shared" si="21"/>
        <v>0</v>
      </c>
      <c r="BZ24" s="107">
        <v>-1</v>
      </c>
      <c r="CA24" s="108">
        <v>20</v>
      </c>
      <c r="CB24" s="109">
        <f t="shared" si="22"/>
        <v>0</v>
      </c>
      <c r="CC24" s="107"/>
      <c r="CD24" s="108"/>
      <c r="CE24" s="109"/>
      <c r="CF24" s="107"/>
      <c r="CG24" s="108"/>
      <c r="CH24" s="109">
        <f t="shared" si="24"/>
        <v>0</v>
      </c>
      <c r="CI24" s="22"/>
      <c r="CJ24" s="107"/>
      <c r="CK24" s="108"/>
      <c r="CL24" s="109">
        <f t="shared" si="25"/>
        <v>0</v>
      </c>
      <c r="CM24" s="107"/>
      <c r="CN24" s="108"/>
      <c r="CO24" s="247">
        <f t="shared" si="26"/>
        <v>0</v>
      </c>
      <c r="CP24" s="107"/>
      <c r="CQ24" s="108"/>
      <c r="CR24" s="247">
        <f t="shared" si="27"/>
        <v>0</v>
      </c>
      <c r="CS24" s="107"/>
      <c r="CT24" s="108"/>
      <c r="CU24" s="109">
        <f t="shared" si="28"/>
        <v>0</v>
      </c>
      <c r="CV24" s="107"/>
      <c r="CW24" s="108"/>
      <c r="CX24" s="109">
        <f t="shared" si="29"/>
        <v>0</v>
      </c>
      <c r="CY24" s="107"/>
      <c r="CZ24" s="108"/>
      <c r="DA24" s="247">
        <f t="shared" si="30"/>
        <v>0</v>
      </c>
    </row>
    <row r="25" spans="1:105" s="26" customFormat="1" x14ac:dyDescent="0.25">
      <c r="A25" s="694"/>
      <c r="B25" s="690"/>
      <c r="C25" s="37" t="s">
        <v>34</v>
      </c>
      <c r="D25" s="141" t="s">
        <v>191</v>
      </c>
      <c r="E25" s="186"/>
      <c r="F25" s="220"/>
      <c r="G25" s="146"/>
      <c r="H25" s="417"/>
      <c r="I25" s="412" t="str">
        <f t="shared" si="31"/>
        <v/>
      </c>
      <c r="J25" s="218" t="str">
        <f t="shared" si="0"/>
        <v/>
      </c>
      <c r="K25" s="126"/>
      <c r="L25" s="643"/>
      <c r="M25" s="649"/>
      <c r="N25" s="110">
        <v>1</v>
      </c>
      <c r="O25" s="111">
        <v>5</v>
      </c>
      <c r="P25" s="243">
        <f t="shared" si="1"/>
        <v>0</v>
      </c>
      <c r="Q25" s="110">
        <v>1</v>
      </c>
      <c r="R25" s="111">
        <v>5</v>
      </c>
      <c r="S25" s="243">
        <f t="shared" si="2"/>
        <v>0</v>
      </c>
      <c r="T25" s="110">
        <v>1</v>
      </c>
      <c r="U25" s="111">
        <v>10</v>
      </c>
      <c r="V25" s="245">
        <f t="shared" si="3"/>
        <v>0</v>
      </c>
      <c r="W25" s="126">
        <v>1</v>
      </c>
      <c r="X25" s="111">
        <v>10</v>
      </c>
      <c r="Y25" s="243">
        <f t="shared" si="4"/>
        <v>0</v>
      </c>
      <c r="Z25" s="110">
        <v>1</v>
      </c>
      <c r="AA25" s="111">
        <v>10</v>
      </c>
      <c r="AB25" s="245">
        <f t="shared" si="5"/>
        <v>0</v>
      </c>
      <c r="AC25" s="126">
        <v>1</v>
      </c>
      <c r="AD25" s="111">
        <v>10</v>
      </c>
      <c r="AE25" s="109">
        <f t="shared" si="6"/>
        <v>0</v>
      </c>
      <c r="AF25" s="110"/>
      <c r="AG25" s="111"/>
      <c r="AH25" s="109">
        <f t="shared" si="7"/>
        <v>0</v>
      </c>
      <c r="AI25" s="110"/>
      <c r="AJ25" s="111"/>
      <c r="AK25" s="109">
        <f t="shared" si="8"/>
        <v>0</v>
      </c>
      <c r="AL25" s="110">
        <v>1</v>
      </c>
      <c r="AM25" s="111">
        <v>10</v>
      </c>
      <c r="AN25" s="109">
        <f t="shared" si="9"/>
        <v>0</v>
      </c>
      <c r="AO25" s="110">
        <v>1</v>
      </c>
      <c r="AP25" s="111">
        <v>10</v>
      </c>
      <c r="AQ25" s="109">
        <f t="shared" si="10"/>
        <v>0</v>
      </c>
      <c r="AR25" s="22"/>
      <c r="AS25" s="110">
        <v>-1</v>
      </c>
      <c r="AT25" s="111">
        <v>5</v>
      </c>
      <c r="AU25" s="109">
        <f t="shared" si="11"/>
        <v>0</v>
      </c>
      <c r="AV25" s="110">
        <v>-1</v>
      </c>
      <c r="AW25" s="111">
        <v>5</v>
      </c>
      <c r="AX25" s="109">
        <f t="shared" si="12"/>
        <v>0</v>
      </c>
      <c r="AY25" s="110"/>
      <c r="AZ25" s="111"/>
      <c r="BA25" s="109">
        <f t="shared" si="13"/>
        <v>0</v>
      </c>
      <c r="BB25" s="110"/>
      <c r="BC25" s="111"/>
      <c r="BD25" s="109">
        <f t="shared" si="14"/>
        <v>0</v>
      </c>
      <c r="BE25" s="110"/>
      <c r="BF25" s="111"/>
      <c r="BG25" s="109">
        <f t="shared" si="15"/>
        <v>0</v>
      </c>
      <c r="BH25" s="110"/>
      <c r="BI25" s="111"/>
      <c r="BJ25" s="109">
        <f t="shared" si="16"/>
        <v>0</v>
      </c>
      <c r="BK25" s="110"/>
      <c r="BL25" s="111"/>
      <c r="BM25" s="109">
        <f t="shared" si="17"/>
        <v>0</v>
      </c>
      <c r="BN25" s="110"/>
      <c r="BO25" s="111"/>
      <c r="BP25" s="109">
        <f t="shared" si="18"/>
        <v>0</v>
      </c>
      <c r="BQ25" s="110">
        <v>1</v>
      </c>
      <c r="BR25" s="111">
        <v>5</v>
      </c>
      <c r="BS25" s="109">
        <f t="shared" si="19"/>
        <v>0</v>
      </c>
      <c r="BT25" s="110">
        <v>1</v>
      </c>
      <c r="BU25" s="111">
        <v>5</v>
      </c>
      <c r="BV25" s="109">
        <f t="shared" si="20"/>
        <v>0</v>
      </c>
      <c r="BW25" s="110">
        <v>-1</v>
      </c>
      <c r="BX25" s="111">
        <v>20</v>
      </c>
      <c r="BY25" s="109">
        <f t="shared" si="21"/>
        <v>0</v>
      </c>
      <c r="BZ25" s="110">
        <v>-1</v>
      </c>
      <c r="CA25" s="111">
        <v>20</v>
      </c>
      <c r="CB25" s="109">
        <f t="shared" si="22"/>
        <v>0</v>
      </c>
      <c r="CC25" s="110"/>
      <c r="CD25" s="111"/>
      <c r="CE25" s="109"/>
      <c r="CF25" s="110"/>
      <c r="CG25" s="111"/>
      <c r="CH25" s="109">
        <f t="shared" si="24"/>
        <v>0</v>
      </c>
      <c r="CI25" s="22"/>
      <c r="CJ25" s="110"/>
      <c r="CK25" s="111"/>
      <c r="CL25" s="109">
        <f t="shared" si="25"/>
        <v>0</v>
      </c>
      <c r="CM25" s="110"/>
      <c r="CN25" s="111"/>
      <c r="CO25" s="247">
        <f t="shared" si="26"/>
        <v>0</v>
      </c>
      <c r="CP25" s="110"/>
      <c r="CQ25" s="111"/>
      <c r="CR25" s="247">
        <f t="shared" si="27"/>
        <v>0</v>
      </c>
      <c r="CS25" s="110"/>
      <c r="CT25" s="111"/>
      <c r="CU25" s="109">
        <f t="shared" si="28"/>
        <v>0</v>
      </c>
      <c r="CV25" s="110"/>
      <c r="CW25" s="111"/>
      <c r="CX25" s="109">
        <f t="shared" si="29"/>
        <v>0</v>
      </c>
      <c r="CY25" s="110"/>
      <c r="CZ25" s="111"/>
      <c r="DA25" s="247">
        <f t="shared" si="30"/>
        <v>0</v>
      </c>
    </row>
    <row r="26" spans="1:105" s="26" customFormat="1" x14ac:dyDescent="0.25">
      <c r="A26" s="694"/>
      <c r="B26" s="690"/>
      <c r="C26" s="37" t="s">
        <v>35</v>
      </c>
      <c r="D26" s="141" t="s">
        <v>184</v>
      </c>
      <c r="E26" s="186"/>
      <c r="F26" s="220"/>
      <c r="G26" s="146"/>
      <c r="H26" s="417"/>
      <c r="I26" s="412" t="str">
        <f t="shared" si="31"/>
        <v/>
      </c>
      <c r="J26" s="218" t="str">
        <f t="shared" si="0"/>
        <v/>
      </c>
      <c r="K26" s="222"/>
      <c r="L26" s="643"/>
      <c r="M26" s="649"/>
      <c r="N26" s="110">
        <v>1</v>
      </c>
      <c r="O26" s="111">
        <v>20</v>
      </c>
      <c r="P26" s="243">
        <f t="shared" si="1"/>
        <v>0</v>
      </c>
      <c r="Q26" s="110">
        <v>1</v>
      </c>
      <c r="R26" s="111">
        <v>20</v>
      </c>
      <c r="S26" s="243">
        <f t="shared" si="2"/>
        <v>0</v>
      </c>
      <c r="T26" s="110">
        <v>1</v>
      </c>
      <c r="U26" s="111">
        <v>15</v>
      </c>
      <c r="V26" s="245">
        <f t="shared" si="3"/>
        <v>0</v>
      </c>
      <c r="W26" s="126">
        <v>1</v>
      </c>
      <c r="X26" s="111">
        <v>15</v>
      </c>
      <c r="Y26" s="243">
        <f t="shared" si="4"/>
        <v>0</v>
      </c>
      <c r="Z26" s="110">
        <v>1</v>
      </c>
      <c r="AA26" s="111">
        <v>20</v>
      </c>
      <c r="AB26" s="245">
        <f t="shared" si="5"/>
        <v>0</v>
      </c>
      <c r="AC26" s="126">
        <v>1</v>
      </c>
      <c r="AD26" s="111">
        <v>20</v>
      </c>
      <c r="AE26" s="109">
        <f t="shared" si="6"/>
        <v>0</v>
      </c>
      <c r="AF26" s="110">
        <v>1</v>
      </c>
      <c r="AG26" s="111">
        <v>10</v>
      </c>
      <c r="AH26" s="109">
        <f t="shared" si="7"/>
        <v>0</v>
      </c>
      <c r="AI26" s="110">
        <v>1</v>
      </c>
      <c r="AJ26" s="111">
        <v>10</v>
      </c>
      <c r="AK26" s="109">
        <f t="shared" si="8"/>
        <v>0</v>
      </c>
      <c r="AL26" s="110">
        <v>1</v>
      </c>
      <c r="AM26" s="111">
        <v>20</v>
      </c>
      <c r="AN26" s="109">
        <f t="shared" si="9"/>
        <v>0</v>
      </c>
      <c r="AO26" s="110">
        <v>1</v>
      </c>
      <c r="AP26" s="111">
        <v>20</v>
      </c>
      <c r="AQ26" s="109">
        <f t="shared" si="10"/>
        <v>0</v>
      </c>
      <c r="AR26" s="22"/>
      <c r="AS26" s="110"/>
      <c r="AT26" s="111"/>
      <c r="AU26" s="109">
        <f t="shared" si="11"/>
        <v>0</v>
      </c>
      <c r="AV26" s="110"/>
      <c r="AW26" s="111"/>
      <c r="AX26" s="109">
        <f t="shared" si="12"/>
        <v>0</v>
      </c>
      <c r="AY26" s="110"/>
      <c r="AZ26" s="111"/>
      <c r="BA26" s="109">
        <f t="shared" si="13"/>
        <v>0</v>
      </c>
      <c r="BB26" s="110"/>
      <c r="BC26" s="111"/>
      <c r="BD26" s="109">
        <f t="shared" si="14"/>
        <v>0</v>
      </c>
      <c r="BE26" s="110"/>
      <c r="BF26" s="111"/>
      <c r="BG26" s="109">
        <f t="shared" si="15"/>
        <v>0</v>
      </c>
      <c r="BH26" s="110"/>
      <c r="BI26" s="111"/>
      <c r="BJ26" s="109">
        <f t="shared" si="16"/>
        <v>0</v>
      </c>
      <c r="BK26" s="110">
        <v>1</v>
      </c>
      <c r="BL26" s="111">
        <v>10</v>
      </c>
      <c r="BM26" s="109">
        <f t="shared" si="17"/>
        <v>0</v>
      </c>
      <c r="BN26" s="110">
        <v>1</v>
      </c>
      <c r="BO26" s="111">
        <v>10</v>
      </c>
      <c r="BP26" s="109">
        <f t="shared" si="18"/>
        <v>0</v>
      </c>
      <c r="BQ26" s="110">
        <v>1</v>
      </c>
      <c r="BR26" s="111">
        <v>20</v>
      </c>
      <c r="BS26" s="109">
        <f t="shared" si="19"/>
        <v>0</v>
      </c>
      <c r="BT26" s="110">
        <v>1</v>
      </c>
      <c r="BU26" s="111">
        <v>20</v>
      </c>
      <c r="BV26" s="109">
        <f t="shared" si="20"/>
        <v>0</v>
      </c>
      <c r="BW26" s="110"/>
      <c r="BX26" s="111"/>
      <c r="BY26" s="109">
        <f t="shared" si="21"/>
        <v>0</v>
      </c>
      <c r="BZ26" s="110"/>
      <c r="CA26" s="111"/>
      <c r="CB26" s="109">
        <f t="shared" si="22"/>
        <v>0</v>
      </c>
      <c r="CC26" s="110">
        <v>1</v>
      </c>
      <c r="CD26" s="111">
        <v>40</v>
      </c>
      <c r="CE26" s="109">
        <f t="shared" si="23"/>
        <v>0</v>
      </c>
      <c r="CF26" s="110">
        <v>1</v>
      </c>
      <c r="CG26" s="111">
        <v>40</v>
      </c>
      <c r="CH26" s="109">
        <f t="shared" si="24"/>
        <v>0</v>
      </c>
      <c r="CI26" s="22"/>
      <c r="CJ26" s="110"/>
      <c r="CK26" s="111"/>
      <c r="CL26" s="109">
        <f t="shared" si="25"/>
        <v>0</v>
      </c>
      <c r="CM26" s="110"/>
      <c r="CN26" s="111"/>
      <c r="CO26" s="247">
        <f t="shared" si="26"/>
        <v>0</v>
      </c>
      <c r="CP26" s="110"/>
      <c r="CQ26" s="111"/>
      <c r="CR26" s="247">
        <f t="shared" si="27"/>
        <v>0</v>
      </c>
      <c r="CS26" s="110"/>
      <c r="CT26" s="111"/>
      <c r="CU26" s="109">
        <f t="shared" si="28"/>
        <v>0</v>
      </c>
      <c r="CV26" s="110"/>
      <c r="CW26" s="111"/>
      <c r="CX26" s="109">
        <f t="shared" si="29"/>
        <v>0</v>
      </c>
      <c r="CY26" s="110"/>
      <c r="CZ26" s="111"/>
      <c r="DA26" s="247">
        <f t="shared" si="30"/>
        <v>0</v>
      </c>
    </row>
    <row r="27" spans="1:105" s="26" customFormat="1" ht="15" customHeight="1" x14ac:dyDescent="0.25">
      <c r="A27" s="694"/>
      <c r="B27" s="690"/>
      <c r="C27" s="37" t="s">
        <v>36</v>
      </c>
      <c r="D27" s="141" t="s">
        <v>184</v>
      </c>
      <c r="E27" s="186"/>
      <c r="F27" s="220"/>
      <c r="G27" s="146"/>
      <c r="H27" s="417"/>
      <c r="I27" s="412" t="str">
        <f t="shared" si="31"/>
        <v/>
      </c>
      <c r="J27" s="218" t="str">
        <f t="shared" si="0"/>
        <v/>
      </c>
      <c r="K27" s="124"/>
      <c r="L27" s="643"/>
      <c r="M27" s="649"/>
      <c r="N27" s="110">
        <v>1</v>
      </c>
      <c r="O27" s="111">
        <v>20</v>
      </c>
      <c r="P27" s="243">
        <f t="shared" si="1"/>
        <v>0</v>
      </c>
      <c r="Q27" s="110">
        <v>1</v>
      </c>
      <c r="R27" s="111">
        <v>20</v>
      </c>
      <c r="S27" s="243">
        <f t="shared" si="2"/>
        <v>0</v>
      </c>
      <c r="T27" s="110">
        <v>1</v>
      </c>
      <c r="U27" s="111">
        <v>10</v>
      </c>
      <c r="V27" s="245">
        <f t="shared" si="3"/>
        <v>0</v>
      </c>
      <c r="W27" s="126">
        <v>1</v>
      </c>
      <c r="X27" s="111">
        <v>10</v>
      </c>
      <c r="Y27" s="243">
        <f t="shared" si="4"/>
        <v>0</v>
      </c>
      <c r="Z27" s="110">
        <v>1</v>
      </c>
      <c r="AA27" s="111">
        <v>20</v>
      </c>
      <c r="AB27" s="245">
        <f t="shared" si="5"/>
        <v>0</v>
      </c>
      <c r="AC27" s="126">
        <v>1</v>
      </c>
      <c r="AD27" s="111">
        <v>20</v>
      </c>
      <c r="AE27" s="109">
        <f t="shared" si="6"/>
        <v>0</v>
      </c>
      <c r="AF27" s="110">
        <v>1</v>
      </c>
      <c r="AG27" s="111">
        <v>10</v>
      </c>
      <c r="AH27" s="109">
        <f t="shared" si="7"/>
        <v>0</v>
      </c>
      <c r="AI27" s="110">
        <v>1</v>
      </c>
      <c r="AJ27" s="111">
        <v>10</v>
      </c>
      <c r="AK27" s="109">
        <f t="shared" si="8"/>
        <v>0</v>
      </c>
      <c r="AL27" s="110">
        <v>1</v>
      </c>
      <c r="AM27" s="111">
        <v>20</v>
      </c>
      <c r="AN27" s="109">
        <f t="shared" si="9"/>
        <v>0</v>
      </c>
      <c r="AO27" s="110">
        <v>1</v>
      </c>
      <c r="AP27" s="111">
        <v>20</v>
      </c>
      <c r="AQ27" s="109">
        <f t="shared" si="10"/>
        <v>0</v>
      </c>
      <c r="AR27" s="22"/>
      <c r="AS27" s="110">
        <v>1</v>
      </c>
      <c r="AT27" s="111">
        <v>5</v>
      </c>
      <c r="AU27" s="109">
        <f t="shared" si="11"/>
        <v>0</v>
      </c>
      <c r="AV27" s="110">
        <v>1</v>
      </c>
      <c r="AW27" s="111"/>
      <c r="AX27" s="109">
        <f t="shared" si="12"/>
        <v>0</v>
      </c>
      <c r="AY27" s="110">
        <v>1</v>
      </c>
      <c r="AZ27" s="111">
        <v>5</v>
      </c>
      <c r="BA27" s="109">
        <f t="shared" si="13"/>
        <v>0</v>
      </c>
      <c r="BB27" s="110">
        <v>1</v>
      </c>
      <c r="BC27" s="111">
        <v>5</v>
      </c>
      <c r="BD27" s="109">
        <f t="shared" si="14"/>
        <v>0</v>
      </c>
      <c r="BE27" s="110"/>
      <c r="BF27" s="111"/>
      <c r="BG27" s="109">
        <f t="shared" si="15"/>
        <v>0</v>
      </c>
      <c r="BH27" s="110"/>
      <c r="BI27" s="111"/>
      <c r="BJ27" s="109">
        <f t="shared" si="16"/>
        <v>0</v>
      </c>
      <c r="BK27" s="110">
        <v>1</v>
      </c>
      <c r="BL27" s="111">
        <v>10</v>
      </c>
      <c r="BM27" s="109">
        <f t="shared" si="17"/>
        <v>0</v>
      </c>
      <c r="BN27" s="110">
        <v>1</v>
      </c>
      <c r="BO27" s="111">
        <v>10</v>
      </c>
      <c r="BP27" s="109">
        <f t="shared" si="18"/>
        <v>0</v>
      </c>
      <c r="BQ27" s="110">
        <v>1</v>
      </c>
      <c r="BR27" s="111">
        <v>5</v>
      </c>
      <c r="BS27" s="109">
        <f t="shared" si="19"/>
        <v>0</v>
      </c>
      <c r="BT27" s="110">
        <v>1</v>
      </c>
      <c r="BU27" s="111">
        <v>5</v>
      </c>
      <c r="BV27" s="109">
        <f t="shared" si="20"/>
        <v>0</v>
      </c>
      <c r="BW27" s="110"/>
      <c r="BX27" s="111"/>
      <c r="BY27" s="109">
        <f t="shared" si="21"/>
        <v>0</v>
      </c>
      <c r="BZ27" s="110"/>
      <c r="CA27" s="111"/>
      <c r="CB27" s="109">
        <f t="shared" si="22"/>
        <v>0</v>
      </c>
      <c r="CC27" s="110">
        <v>1</v>
      </c>
      <c r="CD27" s="111">
        <v>10</v>
      </c>
      <c r="CE27" s="109">
        <f t="shared" si="23"/>
        <v>0</v>
      </c>
      <c r="CF27" s="110">
        <v>1</v>
      </c>
      <c r="CG27" s="111">
        <v>10</v>
      </c>
      <c r="CH27" s="109">
        <f t="shared" si="24"/>
        <v>0</v>
      </c>
      <c r="CI27" s="22"/>
      <c r="CJ27" s="110">
        <v>1</v>
      </c>
      <c r="CK27" s="111">
        <v>10</v>
      </c>
      <c r="CL27" s="109">
        <f t="shared" si="25"/>
        <v>0</v>
      </c>
      <c r="CM27" s="110">
        <v>1</v>
      </c>
      <c r="CN27" s="111">
        <v>10</v>
      </c>
      <c r="CO27" s="247">
        <f t="shared" si="26"/>
        <v>0</v>
      </c>
      <c r="CP27" s="110">
        <v>1</v>
      </c>
      <c r="CQ27" s="111">
        <v>10</v>
      </c>
      <c r="CR27" s="247">
        <f t="shared" si="27"/>
        <v>0</v>
      </c>
      <c r="CS27" s="110">
        <v>1</v>
      </c>
      <c r="CT27" s="111">
        <v>10</v>
      </c>
      <c r="CU27" s="109">
        <f t="shared" si="28"/>
        <v>0</v>
      </c>
      <c r="CV27" s="110"/>
      <c r="CW27" s="111"/>
      <c r="CX27" s="109">
        <f t="shared" si="29"/>
        <v>0</v>
      </c>
      <c r="CY27" s="110"/>
      <c r="CZ27" s="111"/>
      <c r="DA27" s="247">
        <f t="shared" si="30"/>
        <v>0</v>
      </c>
    </row>
    <row r="28" spans="1:105" s="26" customFormat="1" x14ac:dyDescent="0.25">
      <c r="A28" s="694"/>
      <c r="B28" s="690"/>
      <c r="C28" s="37" t="s">
        <v>37</v>
      </c>
      <c r="D28" s="141" t="s">
        <v>192</v>
      </c>
      <c r="E28" s="186"/>
      <c r="F28" s="220"/>
      <c r="G28" s="146"/>
      <c r="H28" s="417"/>
      <c r="I28" s="412" t="str">
        <f t="shared" si="31"/>
        <v/>
      </c>
      <c r="J28" s="218" t="str">
        <f t="shared" si="0"/>
        <v/>
      </c>
      <c r="K28" s="126"/>
      <c r="L28" s="643"/>
      <c r="M28" s="649"/>
      <c r="N28" s="110"/>
      <c r="O28" s="111"/>
      <c r="P28" s="243">
        <f t="shared" si="1"/>
        <v>0</v>
      </c>
      <c r="Q28" s="110"/>
      <c r="R28" s="111"/>
      <c r="S28" s="243">
        <f t="shared" si="2"/>
        <v>0</v>
      </c>
      <c r="T28" s="110"/>
      <c r="U28" s="111"/>
      <c r="V28" s="245">
        <f t="shared" si="3"/>
        <v>0</v>
      </c>
      <c r="W28" s="126"/>
      <c r="X28" s="111"/>
      <c r="Y28" s="243">
        <f t="shared" si="4"/>
        <v>0</v>
      </c>
      <c r="Z28" s="110"/>
      <c r="AA28" s="111"/>
      <c r="AB28" s="245">
        <f t="shared" si="5"/>
        <v>0</v>
      </c>
      <c r="AC28" s="126"/>
      <c r="AD28" s="111"/>
      <c r="AE28" s="109">
        <f t="shared" si="6"/>
        <v>0</v>
      </c>
      <c r="AF28" s="110">
        <v>1</v>
      </c>
      <c r="AG28" s="111">
        <v>10</v>
      </c>
      <c r="AH28" s="109">
        <f t="shared" si="7"/>
        <v>0</v>
      </c>
      <c r="AI28" s="110">
        <v>1</v>
      </c>
      <c r="AJ28" s="111">
        <v>10</v>
      </c>
      <c r="AK28" s="109">
        <f t="shared" si="8"/>
        <v>0</v>
      </c>
      <c r="AL28" s="110"/>
      <c r="AM28" s="111"/>
      <c r="AN28" s="109">
        <f t="shared" si="9"/>
        <v>0</v>
      </c>
      <c r="AO28" s="110"/>
      <c r="AP28" s="111"/>
      <c r="AQ28" s="109">
        <f t="shared" si="10"/>
        <v>0</v>
      </c>
      <c r="AR28" s="22"/>
      <c r="AS28" s="110"/>
      <c r="AT28" s="111"/>
      <c r="AU28" s="109">
        <f t="shared" si="11"/>
        <v>0</v>
      </c>
      <c r="AV28" s="110"/>
      <c r="AW28" s="111"/>
      <c r="AX28" s="109">
        <f t="shared" si="12"/>
        <v>0</v>
      </c>
      <c r="AY28" s="110"/>
      <c r="AZ28" s="111"/>
      <c r="BA28" s="109">
        <f t="shared" si="13"/>
        <v>0</v>
      </c>
      <c r="BB28" s="110"/>
      <c r="BC28" s="111"/>
      <c r="BD28" s="109">
        <f t="shared" si="14"/>
        <v>0</v>
      </c>
      <c r="BE28" s="110"/>
      <c r="BF28" s="111"/>
      <c r="BG28" s="109">
        <f t="shared" si="15"/>
        <v>0</v>
      </c>
      <c r="BH28" s="110"/>
      <c r="BI28" s="111"/>
      <c r="BJ28" s="109">
        <f t="shared" si="16"/>
        <v>0</v>
      </c>
      <c r="BK28" s="110"/>
      <c r="BL28" s="111"/>
      <c r="BM28" s="109">
        <f t="shared" si="17"/>
        <v>0</v>
      </c>
      <c r="BN28" s="110"/>
      <c r="BO28" s="111"/>
      <c r="BP28" s="109">
        <f t="shared" si="18"/>
        <v>0</v>
      </c>
      <c r="BQ28" s="110">
        <v>1</v>
      </c>
      <c r="BR28" s="111">
        <v>5</v>
      </c>
      <c r="BS28" s="109">
        <f t="shared" si="19"/>
        <v>0</v>
      </c>
      <c r="BT28" s="110">
        <v>1</v>
      </c>
      <c r="BU28" s="111">
        <v>5</v>
      </c>
      <c r="BV28" s="109">
        <f t="shared" si="20"/>
        <v>0</v>
      </c>
      <c r="BW28" s="110"/>
      <c r="BX28" s="111"/>
      <c r="BY28" s="109">
        <f t="shared" si="21"/>
        <v>0</v>
      </c>
      <c r="BZ28" s="110"/>
      <c r="CA28" s="111"/>
      <c r="CB28" s="109">
        <f t="shared" si="22"/>
        <v>0</v>
      </c>
      <c r="CC28" s="110"/>
      <c r="CD28" s="111"/>
      <c r="CE28" s="109">
        <f t="shared" si="23"/>
        <v>0</v>
      </c>
      <c r="CF28" s="110"/>
      <c r="CG28" s="111"/>
      <c r="CH28" s="109">
        <f t="shared" si="24"/>
        <v>0</v>
      </c>
      <c r="CI28" s="22"/>
      <c r="CJ28" s="110"/>
      <c r="CK28" s="111"/>
      <c r="CL28" s="109">
        <f t="shared" si="25"/>
        <v>0</v>
      </c>
      <c r="CM28" s="110"/>
      <c r="CN28" s="111"/>
      <c r="CO28" s="247">
        <f t="shared" si="26"/>
        <v>0</v>
      </c>
      <c r="CP28" s="110"/>
      <c r="CQ28" s="111"/>
      <c r="CR28" s="247">
        <f t="shared" si="27"/>
        <v>0</v>
      </c>
      <c r="CS28" s="110"/>
      <c r="CT28" s="111"/>
      <c r="CU28" s="109">
        <f t="shared" si="28"/>
        <v>0</v>
      </c>
      <c r="CV28" s="110"/>
      <c r="CW28" s="111"/>
      <c r="CX28" s="109">
        <f t="shared" si="29"/>
        <v>0</v>
      </c>
      <c r="CY28" s="110"/>
      <c r="CZ28" s="111"/>
      <c r="DA28" s="247">
        <f t="shared" si="30"/>
        <v>0</v>
      </c>
    </row>
    <row r="29" spans="1:105" s="26" customFormat="1" x14ac:dyDescent="0.25">
      <c r="A29" s="694"/>
      <c r="B29" s="690"/>
      <c r="C29" s="37" t="s">
        <v>38</v>
      </c>
      <c r="D29" s="141" t="s">
        <v>38</v>
      </c>
      <c r="E29" s="186"/>
      <c r="F29" s="220"/>
      <c r="G29" s="146"/>
      <c r="H29" s="417"/>
      <c r="I29" s="412" t="str">
        <f t="shared" si="31"/>
        <v/>
      </c>
      <c r="J29" s="218" t="str">
        <f t="shared" si="0"/>
        <v/>
      </c>
      <c r="K29" s="126"/>
      <c r="L29" s="643"/>
      <c r="M29" s="649"/>
      <c r="N29" s="110">
        <v>1</v>
      </c>
      <c r="O29" s="111">
        <v>0</v>
      </c>
      <c r="P29" s="243">
        <f t="shared" si="1"/>
        <v>0</v>
      </c>
      <c r="Q29" s="110">
        <v>1</v>
      </c>
      <c r="R29" s="111">
        <v>0</v>
      </c>
      <c r="S29" s="243">
        <f t="shared" si="2"/>
        <v>0</v>
      </c>
      <c r="T29" s="110">
        <v>1</v>
      </c>
      <c r="U29" s="111">
        <v>5</v>
      </c>
      <c r="V29" s="245">
        <f t="shared" si="3"/>
        <v>0</v>
      </c>
      <c r="W29" s="126">
        <v>1</v>
      </c>
      <c r="X29" s="111">
        <v>5</v>
      </c>
      <c r="Y29" s="243">
        <f t="shared" si="4"/>
        <v>0</v>
      </c>
      <c r="Z29" s="110">
        <v>1</v>
      </c>
      <c r="AA29" s="111">
        <v>5</v>
      </c>
      <c r="AB29" s="245">
        <f t="shared" si="5"/>
        <v>0</v>
      </c>
      <c r="AC29" s="126">
        <v>1</v>
      </c>
      <c r="AD29" s="111">
        <v>5</v>
      </c>
      <c r="AE29" s="109">
        <f t="shared" si="6"/>
        <v>0</v>
      </c>
      <c r="AF29" s="110"/>
      <c r="AG29" s="111"/>
      <c r="AH29" s="109">
        <f t="shared" si="7"/>
        <v>0</v>
      </c>
      <c r="AI29" s="110"/>
      <c r="AJ29" s="111"/>
      <c r="AK29" s="109">
        <f t="shared" si="8"/>
        <v>0</v>
      </c>
      <c r="AL29" s="110">
        <v>1</v>
      </c>
      <c r="AM29" s="111">
        <v>5</v>
      </c>
      <c r="AN29" s="109">
        <f t="shared" si="9"/>
        <v>0</v>
      </c>
      <c r="AO29" s="110">
        <v>1</v>
      </c>
      <c r="AP29" s="111">
        <v>5</v>
      </c>
      <c r="AQ29" s="109">
        <f t="shared" si="10"/>
        <v>0</v>
      </c>
      <c r="AR29" s="22"/>
      <c r="AS29" s="110">
        <v>1</v>
      </c>
      <c r="AT29" s="111">
        <v>10</v>
      </c>
      <c r="AU29" s="109">
        <f t="shared" si="11"/>
        <v>0</v>
      </c>
      <c r="AV29" s="110">
        <v>1</v>
      </c>
      <c r="AW29" s="111">
        <v>10</v>
      </c>
      <c r="AX29" s="109">
        <f t="shared" si="12"/>
        <v>0</v>
      </c>
      <c r="AY29" s="110"/>
      <c r="AZ29" s="111"/>
      <c r="BA29" s="109">
        <f t="shared" si="13"/>
        <v>0</v>
      </c>
      <c r="BB29" s="110"/>
      <c r="BC29" s="111"/>
      <c r="BD29" s="109">
        <f t="shared" si="14"/>
        <v>0</v>
      </c>
      <c r="BE29" s="110"/>
      <c r="BF29" s="111"/>
      <c r="BG29" s="109">
        <f t="shared" si="15"/>
        <v>0</v>
      </c>
      <c r="BH29" s="110"/>
      <c r="BI29" s="111"/>
      <c r="BJ29" s="109">
        <f t="shared" si="16"/>
        <v>0</v>
      </c>
      <c r="BK29" s="110"/>
      <c r="BL29" s="111"/>
      <c r="BM29" s="109">
        <f t="shared" si="17"/>
        <v>0</v>
      </c>
      <c r="BN29" s="110"/>
      <c r="BO29" s="111"/>
      <c r="BP29" s="109">
        <f t="shared" si="18"/>
        <v>0</v>
      </c>
      <c r="BQ29" s="110">
        <v>1</v>
      </c>
      <c r="BR29" s="111">
        <v>5</v>
      </c>
      <c r="BS29" s="109"/>
      <c r="BT29" s="110">
        <v>1</v>
      </c>
      <c r="BU29" s="111">
        <v>5</v>
      </c>
      <c r="BV29" s="109">
        <f t="shared" si="20"/>
        <v>0</v>
      </c>
      <c r="BW29" s="110"/>
      <c r="BX29" s="111"/>
      <c r="BY29" s="109"/>
      <c r="BZ29" s="110"/>
      <c r="CA29" s="111"/>
      <c r="CB29" s="109">
        <f t="shared" si="22"/>
        <v>0</v>
      </c>
      <c r="CC29" s="110"/>
      <c r="CD29" s="111"/>
      <c r="CE29" s="109">
        <f t="shared" si="23"/>
        <v>0</v>
      </c>
      <c r="CF29" s="110"/>
      <c r="CG29" s="111"/>
      <c r="CH29" s="109">
        <f t="shared" si="24"/>
        <v>0</v>
      </c>
      <c r="CI29" s="22"/>
      <c r="CJ29" s="110"/>
      <c r="CK29" s="111"/>
      <c r="CL29" s="109">
        <f t="shared" si="25"/>
        <v>0</v>
      </c>
      <c r="CM29" s="110"/>
      <c r="CN29" s="111"/>
      <c r="CO29" s="247">
        <f t="shared" si="26"/>
        <v>0</v>
      </c>
      <c r="CP29" s="110"/>
      <c r="CQ29" s="111"/>
      <c r="CR29" s="247">
        <f t="shared" si="27"/>
        <v>0</v>
      </c>
      <c r="CS29" s="110"/>
      <c r="CT29" s="111"/>
      <c r="CU29" s="109">
        <f t="shared" si="28"/>
        <v>0</v>
      </c>
      <c r="CV29" s="110"/>
      <c r="CW29" s="111"/>
      <c r="CX29" s="109">
        <f t="shared" si="29"/>
        <v>0</v>
      </c>
      <c r="CY29" s="110"/>
      <c r="CZ29" s="111"/>
      <c r="DA29" s="247">
        <f t="shared" si="30"/>
        <v>0</v>
      </c>
    </row>
    <row r="30" spans="1:105" s="26" customFormat="1" x14ac:dyDescent="0.25">
      <c r="A30" s="694"/>
      <c r="B30" s="690"/>
      <c r="C30" s="84" t="s">
        <v>39</v>
      </c>
      <c r="D30" s="141"/>
      <c r="E30" s="186"/>
      <c r="F30" s="220"/>
      <c r="G30" s="146"/>
      <c r="H30" s="417"/>
      <c r="I30" s="412" t="str">
        <f t="shared" si="31"/>
        <v/>
      </c>
      <c r="J30" s="218" t="str">
        <f t="shared" si="0"/>
        <v/>
      </c>
      <c r="K30" s="222"/>
      <c r="L30" s="643"/>
      <c r="M30" s="649"/>
      <c r="N30" s="110"/>
      <c r="O30" s="111"/>
      <c r="P30" s="243">
        <f t="shared" si="1"/>
        <v>0</v>
      </c>
      <c r="Q30" s="110"/>
      <c r="R30" s="111"/>
      <c r="S30" s="243">
        <f t="shared" si="2"/>
        <v>0</v>
      </c>
      <c r="T30" s="110"/>
      <c r="U30" s="111"/>
      <c r="V30" s="245">
        <f t="shared" si="3"/>
        <v>0</v>
      </c>
      <c r="W30" s="126"/>
      <c r="X30" s="111"/>
      <c r="Y30" s="243">
        <f t="shared" si="4"/>
        <v>0</v>
      </c>
      <c r="Z30" s="110"/>
      <c r="AA30" s="111"/>
      <c r="AB30" s="245">
        <f t="shared" si="5"/>
        <v>0</v>
      </c>
      <c r="AC30" s="126"/>
      <c r="AD30" s="111"/>
      <c r="AE30" s="109">
        <f t="shared" si="6"/>
        <v>0</v>
      </c>
      <c r="AF30" s="110"/>
      <c r="AG30" s="111"/>
      <c r="AH30" s="109">
        <f t="shared" si="7"/>
        <v>0</v>
      </c>
      <c r="AI30" s="110"/>
      <c r="AJ30" s="111"/>
      <c r="AK30" s="109">
        <f t="shared" si="8"/>
        <v>0</v>
      </c>
      <c r="AL30" s="110"/>
      <c r="AM30" s="111"/>
      <c r="AN30" s="109">
        <f t="shared" si="9"/>
        <v>0</v>
      </c>
      <c r="AO30" s="110"/>
      <c r="AP30" s="111"/>
      <c r="AQ30" s="109">
        <f t="shared" si="10"/>
        <v>0</v>
      </c>
      <c r="AR30" s="22"/>
      <c r="AS30" s="110">
        <v>1</v>
      </c>
      <c r="AT30" s="111">
        <v>10</v>
      </c>
      <c r="AU30" s="109">
        <f t="shared" si="11"/>
        <v>0</v>
      </c>
      <c r="AV30" s="110">
        <v>1</v>
      </c>
      <c r="AW30" s="111">
        <v>5</v>
      </c>
      <c r="AX30" s="109">
        <f t="shared" si="12"/>
        <v>0</v>
      </c>
      <c r="AY30" s="110"/>
      <c r="AZ30" s="111"/>
      <c r="BA30" s="109">
        <f t="shared" si="13"/>
        <v>0</v>
      </c>
      <c r="BB30" s="110"/>
      <c r="BC30" s="111"/>
      <c r="BD30" s="109">
        <f t="shared" si="14"/>
        <v>0</v>
      </c>
      <c r="BE30" s="110"/>
      <c r="BF30" s="111"/>
      <c r="BG30" s="109">
        <f t="shared" si="15"/>
        <v>0</v>
      </c>
      <c r="BH30" s="110"/>
      <c r="BI30" s="111"/>
      <c r="BJ30" s="109">
        <f t="shared" si="16"/>
        <v>0</v>
      </c>
      <c r="BK30" s="110"/>
      <c r="BL30" s="111"/>
      <c r="BM30" s="109">
        <f t="shared" si="17"/>
        <v>0</v>
      </c>
      <c r="BN30" s="110"/>
      <c r="BO30" s="111"/>
      <c r="BP30" s="109">
        <f t="shared" si="18"/>
        <v>0</v>
      </c>
      <c r="BQ30" s="110"/>
      <c r="BR30" s="111"/>
      <c r="BS30" s="109"/>
      <c r="BT30" s="110"/>
      <c r="BU30" s="111"/>
      <c r="BV30" s="109">
        <f t="shared" si="20"/>
        <v>0</v>
      </c>
      <c r="BW30" s="110"/>
      <c r="BX30" s="111"/>
      <c r="BY30" s="109"/>
      <c r="BZ30" s="110"/>
      <c r="CA30" s="111"/>
      <c r="CB30" s="109">
        <f t="shared" si="22"/>
        <v>0</v>
      </c>
      <c r="CC30" s="110"/>
      <c r="CD30" s="111"/>
      <c r="CE30" s="109">
        <f t="shared" si="23"/>
        <v>0</v>
      </c>
      <c r="CF30" s="110"/>
      <c r="CG30" s="111"/>
      <c r="CH30" s="109">
        <f t="shared" si="24"/>
        <v>0</v>
      </c>
      <c r="CI30" s="22"/>
      <c r="CJ30" s="110"/>
      <c r="CK30" s="111"/>
      <c r="CL30" s="109">
        <f t="shared" si="25"/>
        <v>0</v>
      </c>
      <c r="CM30" s="110"/>
      <c r="CN30" s="111"/>
      <c r="CO30" s="247">
        <f t="shared" si="26"/>
        <v>0</v>
      </c>
      <c r="CP30" s="110"/>
      <c r="CQ30" s="111"/>
      <c r="CR30" s="247">
        <f t="shared" si="27"/>
        <v>0</v>
      </c>
      <c r="CS30" s="110"/>
      <c r="CT30" s="111"/>
      <c r="CU30" s="109">
        <f t="shared" si="28"/>
        <v>0</v>
      </c>
      <c r="CV30" s="110"/>
      <c r="CW30" s="111"/>
      <c r="CX30" s="109">
        <f t="shared" si="29"/>
        <v>0</v>
      </c>
      <c r="CY30" s="110"/>
      <c r="CZ30" s="111"/>
      <c r="DA30" s="247">
        <f t="shared" si="30"/>
        <v>0</v>
      </c>
    </row>
    <row r="31" spans="1:105" s="26" customFormat="1" x14ac:dyDescent="0.25">
      <c r="A31" s="694"/>
      <c r="B31" s="690"/>
      <c r="C31" s="84" t="s">
        <v>40</v>
      </c>
      <c r="D31" s="141" t="s">
        <v>193</v>
      </c>
      <c r="E31" s="186"/>
      <c r="F31" s="220"/>
      <c r="G31" s="146"/>
      <c r="H31" s="417"/>
      <c r="I31" s="412" t="str">
        <f t="shared" si="31"/>
        <v/>
      </c>
      <c r="J31" s="218" t="str">
        <f t="shared" si="0"/>
        <v/>
      </c>
      <c r="K31" s="126"/>
      <c r="L31" s="643"/>
      <c r="M31" s="649"/>
      <c r="N31" s="110"/>
      <c r="O31" s="111"/>
      <c r="P31" s="243">
        <f t="shared" si="1"/>
        <v>0</v>
      </c>
      <c r="Q31" s="110"/>
      <c r="R31" s="111"/>
      <c r="S31" s="243">
        <f t="shared" si="2"/>
        <v>0</v>
      </c>
      <c r="T31" s="110"/>
      <c r="U31" s="111"/>
      <c r="V31" s="245">
        <f t="shared" si="3"/>
        <v>0</v>
      </c>
      <c r="W31" s="126"/>
      <c r="X31" s="111"/>
      <c r="Y31" s="243">
        <f t="shared" si="4"/>
        <v>0</v>
      </c>
      <c r="Z31" s="110"/>
      <c r="AA31" s="111"/>
      <c r="AB31" s="245">
        <f t="shared" si="5"/>
        <v>0</v>
      </c>
      <c r="AC31" s="126"/>
      <c r="AD31" s="111"/>
      <c r="AE31" s="109">
        <f t="shared" si="6"/>
        <v>0</v>
      </c>
      <c r="AF31" s="110"/>
      <c r="AG31" s="111"/>
      <c r="AH31" s="109">
        <f t="shared" si="7"/>
        <v>0</v>
      </c>
      <c r="AI31" s="110"/>
      <c r="AJ31" s="111"/>
      <c r="AK31" s="109">
        <f t="shared" si="8"/>
        <v>0</v>
      </c>
      <c r="AL31" s="110"/>
      <c r="AM31" s="111"/>
      <c r="AN31" s="109">
        <f t="shared" si="9"/>
        <v>0</v>
      </c>
      <c r="AO31" s="110"/>
      <c r="AP31" s="111"/>
      <c r="AQ31" s="109">
        <f t="shared" si="10"/>
        <v>0</v>
      </c>
      <c r="AR31" s="22"/>
      <c r="AS31" s="110"/>
      <c r="AT31" s="111"/>
      <c r="AU31" s="109">
        <f t="shared" si="11"/>
        <v>0</v>
      </c>
      <c r="AV31" s="110"/>
      <c r="AW31" s="111"/>
      <c r="AX31" s="109">
        <f t="shared" si="12"/>
        <v>0</v>
      </c>
      <c r="AY31" s="110"/>
      <c r="AZ31" s="111"/>
      <c r="BA31" s="109">
        <f t="shared" si="13"/>
        <v>0</v>
      </c>
      <c r="BB31" s="110"/>
      <c r="BC31" s="111"/>
      <c r="BD31" s="109">
        <f t="shared" si="14"/>
        <v>0</v>
      </c>
      <c r="BE31" s="110"/>
      <c r="BF31" s="111"/>
      <c r="BG31" s="109">
        <f t="shared" si="15"/>
        <v>0</v>
      </c>
      <c r="BH31" s="110"/>
      <c r="BI31" s="111"/>
      <c r="BJ31" s="109">
        <f t="shared" si="16"/>
        <v>0</v>
      </c>
      <c r="BK31" s="110"/>
      <c r="BL31" s="111"/>
      <c r="BM31" s="109">
        <f t="shared" si="17"/>
        <v>0</v>
      </c>
      <c r="BN31" s="110"/>
      <c r="BO31" s="111"/>
      <c r="BP31" s="109">
        <f t="shared" si="18"/>
        <v>0</v>
      </c>
      <c r="BQ31" s="110"/>
      <c r="BR31" s="111"/>
      <c r="BS31" s="109">
        <f t="shared" si="19"/>
        <v>0</v>
      </c>
      <c r="BT31" s="110"/>
      <c r="BU31" s="111"/>
      <c r="BV31" s="109">
        <f t="shared" si="20"/>
        <v>0</v>
      </c>
      <c r="BW31" s="110"/>
      <c r="BX31" s="111"/>
      <c r="BY31" s="109">
        <f t="shared" si="21"/>
        <v>0</v>
      </c>
      <c r="BZ31" s="110"/>
      <c r="CA31" s="111"/>
      <c r="CB31" s="109">
        <f t="shared" si="22"/>
        <v>0</v>
      </c>
      <c r="CC31" s="110"/>
      <c r="CD31" s="111"/>
      <c r="CE31" s="109">
        <f t="shared" si="23"/>
        <v>0</v>
      </c>
      <c r="CF31" s="110"/>
      <c r="CG31" s="111"/>
      <c r="CH31" s="109">
        <f t="shared" si="24"/>
        <v>0</v>
      </c>
      <c r="CI31" s="22"/>
      <c r="CJ31" s="110"/>
      <c r="CK31" s="111"/>
      <c r="CL31" s="109">
        <f t="shared" si="25"/>
        <v>0</v>
      </c>
      <c r="CM31" s="110"/>
      <c r="CN31" s="111"/>
      <c r="CO31" s="247">
        <f t="shared" si="26"/>
        <v>0</v>
      </c>
      <c r="CP31" s="110"/>
      <c r="CQ31" s="111"/>
      <c r="CR31" s="247">
        <f t="shared" si="27"/>
        <v>0</v>
      </c>
      <c r="CS31" s="110"/>
      <c r="CT31" s="111"/>
      <c r="CU31" s="109">
        <f t="shared" si="28"/>
        <v>0</v>
      </c>
      <c r="CV31" s="110"/>
      <c r="CW31" s="111"/>
      <c r="CX31" s="109">
        <f t="shared" si="29"/>
        <v>0</v>
      </c>
      <c r="CY31" s="110"/>
      <c r="CZ31" s="111"/>
      <c r="DA31" s="247">
        <f t="shared" si="30"/>
        <v>0</v>
      </c>
    </row>
    <row r="32" spans="1:105" s="26" customFormat="1" ht="15" customHeight="1" x14ac:dyDescent="0.25">
      <c r="A32" s="694"/>
      <c r="B32" s="690"/>
      <c r="C32" s="84" t="s">
        <v>244</v>
      </c>
      <c r="D32" s="141" t="s">
        <v>184</v>
      </c>
      <c r="E32" s="186"/>
      <c r="F32" s="220"/>
      <c r="G32" s="146"/>
      <c r="H32" s="417"/>
      <c r="I32" s="412" t="str">
        <f t="shared" si="31"/>
        <v/>
      </c>
      <c r="J32" s="218" t="str">
        <f t="shared" si="0"/>
        <v/>
      </c>
      <c r="K32" s="126"/>
      <c r="L32" s="643"/>
      <c r="M32" s="649"/>
      <c r="N32" s="110"/>
      <c r="O32" s="111"/>
      <c r="P32" s="243">
        <f t="shared" si="1"/>
        <v>0</v>
      </c>
      <c r="Q32" s="110"/>
      <c r="R32" s="111"/>
      <c r="S32" s="243">
        <f t="shared" si="2"/>
        <v>0</v>
      </c>
      <c r="T32" s="110"/>
      <c r="U32" s="111"/>
      <c r="V32" s="245">
        <f t="shared" si="3"/>
        <v>0</v>
      </c>
      <c r="W32" s="126"/>
      <c r="X32" s="111"/>
      <c r="Y32" s="243">
        <f t="shared" si="4"/>
        <v>0</v>
      </c>
      <c r="Z32" s="110"/>
      <c r="AA32" s="111"/>
      <c r="AB32" s="245">
        <f t="shared" si="5"/>
        <v>0</v>
      </c>
      <c r="AC32" s="126"/>
      <c r="AD32" s="111"/>
      <c r="AE32" s="109">
        <f t="shared" si="6"/>
        <v>0</v>
      </c>
      <c r="AF32" s="110"/>
      <c r="AG32" s="111"/>
      <c r="AH32" s="109">
        <f t="shared" si="7"/>
        <v>0</v>
      </c>
      <c r="AI32" s="110"/>
      <c r="AJ32" s="111"/>
      <c r="AK32" s="109">
        <f t="shared" si="8"/>
        <v>0</v>
      </c>
      <c r="AL32" s="110"/>
      <c r="AM32" s="111"/>
      <c r="AN32" s="109">
        <f t="shared" si="9"/>
        <v>0</v>
      </c>
      <c r="AO32" s="110"/>
      <c r="AP32" s="111"/>
      <c r="AQ32" s="109">
        <f t="shared" si="10"/>
        <v>0</v>
      </c>
      <c r="AR32" s="22"/>
      <c r="AS32" s="110"/>
      <c r="AT32" s="111"/>
      <c r="AU32" s="109">
        <f t="shared" si="11"/>
        <v>0</v>
      </c>
      <c r="AV32" s="110"/>
      <c r="AW32" s="111"/>
      <c r="AX32" s="109">
        <f t="shared" si="12"/>
        <v>0</v>
      </c>
      <c r="AY32" s="110">
        <v>1</v>
      </c>
      <c r="AZ32" s="111">
        <v>10</v>
      </c>
      <c r="BA32" s="109">
        <f t="shared" si="13"/>
        <v>0</v>
      </c>
      <c r="BB32" s="110">
        <v>1</v>
      </c>
      <c r="BC32" s="111">
        <v>10</v>
      </c>
      <c r="BD32" s="109">
        <f t="shared" si="14"/>
        <v>0</v>
      </c>
      <c r="BE32" s="110"/>
      <c r="BF32" s="111"/>
      <c r="BG32" s="109">
        <f t="shared" si="15"/>
        <v>0</v>
      </c>
      <c r="BH32" s="110"/>
      <c r="BI32" s="111"/>
      <c r="BJ32" s="109">
        <f t="shared" si="16"/>
        <v>0</v>
      </c>
      <c r="BK32" s="110"/>
      <c r="BL32" s="111"/>
      <c r="BM32" s="109">
        <f t="shared" si="17"/>
        <v>0</v>
      </c>
      <c r="BN32" s="110"/>
      <c r="BO32" s="111"/>
      <c r="BP32" s="109">
        <f t="shared" si="18"/>
        <v>0</v>
      </c>
      <c r="BQ32" s="110">
        <v>1</v>
      </c>
      <c r="BR32" s="111">
        <v>5</v>
      </c>
      <c r="BS32" s="109">
        <f t="shared" si="19"/>
        <v>0</v>
      </c>
      <c r="BT32" s="110">
        <v>1</v>
      </c>
      <c r="BU32" s="111">
        <v>5</v>
      </c>
      <c r="BV32" s="109">
        <f t="shared" si="20"/>
        <v>0</v>
      </c>
      <c r="BW32" s="110"/>
      <c r="BX32" s="111"/>
      <c r="BY32" s="109">
        <f t="shared" si="21"/>
        <v>0</v>
      </c>
      <c r="BZ32" s="110"/>
      <c r="CA32" s="111"/>
      <c r="CB32" s="109">
        <f t="shared" si="22"/>
        <v>0</v>
      </c>
      <c r="CC32" s="110">
        <v>1</v>
      </c>
      <c r="CD32" s="111">
        <v>10</v>
      </c>
      <c r="CE32" s="109">
        <f t="shared" si="23"/>
        <v>0</v>
      </c>
      <c r="CF32" s="110">
        <v>1</v>
      </c>
      <c r="CG32" s="111">
        <v>10</v>
      </c>
      <c r="CH32" s="109">
        <f t="shared" si="24"/>
        <v>0</v>
      </c>
      <c r="CI32" s="22"/>
      <c r="CJ32" s="110">
        <v>1</v>
      </c>
      <c r="CK32" s="111">
        <v>10</v>
      </c>
      <c r="CL32" s="109">
        <f t="shared" si="25"/>
        <v>0</v>
      </c>
      <c r="CM32" s="110">
        <v>1</v>
      </c>
      <c r="CN32" s="111">
        <v>10</v>
      </c>
      <c r="CO32" s="247">
        <f t="shared" si="26"/>
        <v>0</v>
      </c>
      <c r="CP32" s="110"/>
      <c r="CQ32" s="400"/>
      <c r="CR32" s="247">
        <f t="shared" si="27"/>
        <v>0</v>
      </c>
      <c r="CS32" s="110"/>
      <c r="CT32" s="400"/>
      <c r="CU32" s="109">
        <f t="shared" si="28"/>
        <v>0</v>
      </c>
      <c r="CV32" s="110">
        <v>1</v>
      </c>
      <c r="CW32" s="111">
        <v>20</v>
      </c>
      <c r="CX32" s="109">
        <f t="shared" si="29"/>
        <v>0</v>
      </c>
      <c r="CY32" s="110">
        <v>1</v>
      </c>
      <c r="CZ32" s="111">
        <v>20</v>
      </c>
      <c r="DA32" s="247">
        <f t="shared" si="30"/>
        <v>0</v>
      </c>
    </row>
    <row r="33" spans="1:105" s="26" customFormat="1" x14ac:dyDescent="0.25">
      <c r="A33" s="694"/>
      <c r="B33" s="690"/>
      <c r="C33" s="37" t="s">
        <v>41</v>
      </c>
      <c r="D33" s="141" t="s">
        <v>194</v>
      </c>
      <c r="E33" s="186"/>
      <c r="F33" s="220"/>
      <c r="G33" s="146"/>
      <c r="H33" s="417"/>
      <c r="I33" s="412" t="str">
        <f t="shared" si="31"/>
        <v/>
      </c>
      <c r="J33" s="218" t="str">
        <f t="shared" si="0"/>
        <v/>
      </c>
      <c r="K33" s="124"/>
      <c r="L33" s="643"/>
      <c r="M33" s="649"/>
      <c r="N33" s="110"/>
      <c r="O33" s="111"/>
      <c r="P33" s="243">
        <f t="shared" si="1"/>
        <v>0</v>
      </c>
      <c r="Q33" s="110"/>
      <c r="R33" s="111"/>
      <c r="S33" s="243">
        <f t="shared" si="2"/>
        <v>0</v>
      </c>
      <c r="T33" s="110"/>
      <c r="U33" s="111"/>
      <c r="V33" s="245">
        <f t="shared" si="3"/>
        <v>0</v>
      </c>
      <c r="W33" s="126"/>
      <c r="X33" s="111"/>
      <c r="Y33" s="243">
        <f t="shared" si="4"/>
        <v>0</v>
      </c>
      <c r="Z33" s="110"/>
      <c r="AA33" s="111"/>
      <c r="AB33" s="245">
        <f t="shared" si="5"/>
        <v>0</v>
      </c>
      <c r="AC33" s="126"/>
      <c r="AD33" s="111"/>
      <c r="AE33" s="109">
        <f t="shared" si="6"/>
        <v>0</v>
      </c>
      <c r="AF33" s="110"/>
      <c r="AG33" s="111"/>
      <c r="AH33" s="109">
        <f t="shared" si="7"/>
        <v>0</v>
      </c>
      <c r="AI33" s="110"/>
      <c r="AJ33" s="111"/>
      <c r="AK33" s="109">
        <f t="shared" si="8"/>
        <v>0</v>
      </c>
      <c r="AL33" s="110"/>
      <c r="AM33" s="111"/>
      <c r="AN33" s="109">
        <f t="shared" si="9"/>
        <v>0</v>
      </c>
      <c r="AO33" s="110"/>
      <c r="AP33" s="111"/>
      <c r="AQ33" s="109">
        <f t="shared" si="10"/>
        <v>0</v>
      </c>
      <c r="AR33" s="22"/>
      <c r="AS33" s="110"/>
      <c r="AT33" s="111"/>
      <c r="AU33" s="109">
        <f t="shared" si="11"/>
        <v>0</v>
      </c>
      <c r="AV33" s="110"/>
      <c r="AW33" s="111"/>
      <c r="AX33" s="109">
        <f t="shared" si="12"/>
        <v>0</v>
      </c>
      <c r="AY33" s="110"/>
      <c r="AZ33" s="111"/>
      <c r="BA33" s="109">
        <f t="shared" si="13"/>
        <v>0</v>
      </c>
      <c r="BB33" s="110"/>
      <c r="BC33" s="111"/>
      <c r="BD33" s="109">
        <f t="shared" si="14"/>
        <v>0</v>
      </c>
      <c r="BE33" s="110"/>
      <c r="BF33" s="111"/>
      <c r="BG33" s="109">
        <f t="shared" si="15"/>
        <v>0</v>
      </c>
      <c r="BH33" s="110"/>
      <c r="BI33" s="111"/>
      <c r="BJ33" s="109">
        <f t="shared" si="16"/>
        <v>0</v>
      </c>
      <c r="BK33" s="110"/>
      <c r="BL33" s="111"/>
      <c r="BM33" s="109">
        <f t="shared" si="17"/>
        <v>0</v>
      </c>
      <c r="BN33" s="110"/>
      <c r="BO33" s="111"/>
      <c r="BP33" s="109">
        <f t="shared" si="18"/>
        <v>0</v>
      </c>
      <c r="BQ33" s="110">
        <v>1</v>
      </c>
      <c r="BR33" s="111">
        <v>5</v>
      </c>
      <c r="BS33" s="109">
        <f t="shared" si="19"/>
        <v>0</v>
      </c>
      <c r="BT33" s="110">
        <v>1</v>
      </c>
      <c r="BU33" s="111">
        <v>5</v>
      </c>
      <c r="BV33" s="109">
        <f t="shared" si="20"/>
        <v>0</v>
      </c>
      <c r="BW33" s="110"/>
      <c r="BX33" s="111"/>
      <c r="BY33" s="109">
        <f t="shared" si="21"/>
        <v>0</v>
      </c>
      <c r="BZ33" s="110"/>
      <c r="CA33" s="111"/>
      <c r="CB33" s="109">
        <f t="shared" si="22"/>
        <v>0</v>
      </c>
      <c r="CC33" s="110"/>
      <c r="CD33" s="111"/>
      <c r="CE33" s="109">
        <f t="shared" si="23"/>
        <v>0</v>
      </c>
      <c r="CF33" s="110"/>
      <c r="CG33" s="111"/>
      <c r="CH33" s="109">
        <f t="shared" si="24"/>
        <v>0</v>
      </c>
      <c r="CI33" s="22"/>
      <c r="CJ33" s="110"/>
      <c r="CK33" s="111"/>
      <c r="CL33" s="109">
        <f t="shared" si="25"/>
        <v>0</v>
      </c>
      <c r="CM33" s="110"/>
      <c r="CN33" s="111"/>
      <c r="CO33" s="247">
        <f t="shared" si="26"/>
        <v>0</v>
      </c>
      <c r="CP33" s="110"/>
      <c r="CQ33" s="111"/>
      <c r="CR33" s="247">
        <f t="shared" si="27"/>
        <v>0</v>
      </c>
      <c r="CS33" s="110"/>
      <c r="CT33" s="111"/>
      <c r="CU33" s="109">
        <f t="shared" si="28"/>
        <v>0</v>
      </c>
      <c r="CV33" s="110"/>
      <c r="CW33" s="111"/>
      <c r="CX33" s="109">
        <f t="shared" si="29"/>
        <v>0</v>
      </c>
      <c r="CY33" s="110"/>
      <c r="CZ33" s="111"/>
      <c r="DA33" s="247">
        <f t="shared" si="30"/>
        <v>0</v>
      </c>
    </row>
    <row r="34" spans="1:105" s="26" customFormat="1" x14ac:dyDescent="0.25">
      <c r="A34" s="694"/>
      <c r="B34" s="690"/>
      <c r="C34" s="37" t="s">
        <v>42</v>
      </c>
      <c r="D34" s="141" t="s">
        <v>195</v>
      </c>
      <c r="E34" s="186"/>
      <c r="F34" s="220"/>
      <c r="G34" s="146"/>
      <c r="H34" s="417"/>
      <c r="I34" s="412" t="str">
        <f t="shared" si="31"/>
        <v/>
      </c>
      <c r="J34" s="218" t="str">
        <f t="shared" si="0"/>
        <v/>
      </c>
      <c r="K34" s="124"/>
      <c r="L34" s="643"/>
      <c r="M34" s="649"/>
      <c r="N34" s="110">
        <v>1</v>
      </c>
      <c r="O34" s="111">
        <v>5</v>
      </c>
      <c r="P34" s="243">
        <f t="shared" si="1"/>
        <v>0</v>
      </c>
      <c r="Q34" s="110">
        <v>1</v>
      </c>
      <c r="R34" s="111">
        <v>5</v>
      </c>
      <c r="S34" s="243">
        <f t="shared" si="2"/>
        <v>0</v>
      </c>
      <c r="T34" s="110">
        <v>-1</v>
      </c>
      <c r="U34" s="111">
        <v>5</v>
      </c>
      <c r="V34" s="245">
        <f t="shared" si="3"/>
        <v>0</v>
      </c>
      <c r="W34" s="126">
        <v>-1</v>
      </c>
      <c r="X34" s="111">
        <v>5</v>
      </c>
      <c r="Y34" s="243">
        <f t="shared" si="4"/>
        <v>0</v>
      </c>
      <c r="Z34" s="110">
        <v>1</v>
      </c>
      <c r="AA34" s="111">
        <v>5</v>
      </c>
      <c r="AB34" s="245">
        <f t="shared" si="5"/>
        <v>0</v>
      </c>
      <c r="AC34" s="126">
        <v>1</v>
      </c>
      <c r="AD34" s="111">
        <v>5</v>
      </c>
      <c r="AE34" s="109">
        <f t="shared" si="6"/>
        <v>0</v>
      </c>
      <c r="AF34" s="110"/>
      <c r="AG34" s="111"/>
      <c r="AH34" s="109">
        <f t="shared" si="7"/>
        <v>0</v>
      </c>
      <c r="AI34" s="110"/>
      <c r="AJ34" s="111"/>
      <c r="AK34" s="109">
        <f t="shared" si="8"/>
        <v>0</v>
      </c>
      <c r="AL34" s="110">
        <v>1</v>
      </c>
      <c r="AM34" s="111">
        <v>5</v>
      </c>
      <c r="AN34" s="109">
        <f t="shared" si="9"/>
        <v>0</v>
      </c>
      <c r="AO34" s="110">
        <v>1</v>
      </c>
      <c r="AP34" s="111">
        <v>5</v>
      </c>
      <c r="AQ34" s="109">
        <f t="shared" si="10"/>
        <v>0</v>
      </c>
      <c r="AR34" s="22"/>
      <c r="AS34" s="110"/>
      <c r="AT34" s="111"/>
      <c r="AU34" s="109">
        <f t="shared" si="11"/>
        <v>0</v>
      </c>
      <c r="AV34" s="110"/>
      <c r="AW34" s="111"/>
      <c r="AX34" s="109">
        <f t="shared" si="12"/>
        <v>0</v>
      </c>
      <c r="AY34" s="110"/>
      <c r="AZ34" s="111"/>
      <c r="BA34" s="109">
        <f t="shared" si="13"/>
        <v>0</v>
      </c>
      <c r="BB34" s="110"/>
      <c r="BC34" s="111"/>
      <c r="BD34" s="109">
        <f t="shared" si="14"/>
        <v>0</v>
      </c>
      <c r="BE34" s="110"/>
      <c r="BF34" s="111"/>
      <c r="BG34" s="109">
        <f t="shared" si="15"/>
        <v>0</v>
      </c>
      <c r="BH34" s="110"/>
      <c r="BI34" s="111"/>
      <c r="BJ34" s="109">
        <f t="shared" si="16"/>
        <v>0</v>
      </c>
      <c r="BK34" s="110"/>
      <c r="BL34" s="111"/>
      <c r="BM34" s="109">
        <f t="shared" si="17"/>
        <v>0</v>
      </c>
      <c r="BN34" s="110"/>
      <c r="BO34" s="111"/>
      <c r="BP34" s="109">
        <f t="shared" si="18"/>
        <v>0</v>
      </c>
      <c r="BQ34" s="110"/>
      <c r="BR34" s="111"/>
      <c r="BS34" s="109">
        <f t="shared" si="19"/>
        <v>0</v>
      </c>
      <c r="BT34" s="110"/>
      <c r="BU34" s="111"/>
      <c r="BV34" s="109">
        <f t="shared" si="20"/>
        <v>0</v>
      </c>
      <c r="BW34" s="110"/>
      <c r="BX34" s="111"/>
      <c r="BY34" s="109">
        <f t="shared" si="21"/>
        <v>0</v>
      </c>
      <c r="BZ34" s="110"/>
      <c r="CA34" s="111"/>
      <c r="CB34" s="109">
        <f t="shared" si="22"/>
        <v>0</v>
      </c>
      <c r="CC34" s="110"/>
      <c r="CD34" s="111"/>
      <c r="CE34" s="109">
        <f t="shared" si="23"/>
        <v>0</v>
      </c>
      <c r="CF34" s="110"/>
      <c r="CG34" s="111"/>
      <c r="CH34" s="109">
        <f t="shared" si="24"/>
        <v>0</v>
      </c>
      <c r="CI34" s="22"/>
      <c r="CJ34" s="110"/>
      <c r="CK34" s="111"/>
      <c r="CL34" s="109">
        <f t="shared" si="25"/>
        <v>0</v>
      </c>
      <c r="CM34" s="110"/>
      <c r="CN34" s="111"/>
      <c r="CO34" s="247">
        <f t="shared" si="26"/>
        <v>0</v>
      </c>
      <c r="CP34" s="110"/>
      <c r="CQ34" s="400"/>
      <c r="CR34" s="247">
        <f t="shared" si="27"/>
        <v>0</v>
      </c>
      <c r="CS34" s="110"/>
      <c r="CT34" s="400"/>
      <c r="CU34" s="109">
        <f t="shared" si="28"/>
        <v>0</v>
      </c>
      <c r="CV34" s="110"/>
      <c r="CW34" s="111"/>
      <c r="CX34" s="109">
        <f t="shared" si="29"/>
        <v>0</v>
      </c>
      <c r="CY34" s="110"/>
      <c r="CZ34" s="111"/>
      <c r="DA34" s="247">
        <f t="shared" si="30"/>
        <v>0</v>
      </c>
    </row>
    <row r="35" spans="1:105" s="26" customFormat="1" x14ac:dyDescent="0.25">
      <c r="A35" s="694"/>
      <c r="B35" s="690"/>
      <c r="C35" s="37" t="s">
        <v>43</v>
      </c>
      <c r="D35" s="141" t="s">
        <v>196</v>
      </c>
      <c r="E35" s="186"/>
      <c r="F35" s="220"/>
      <c r="G35" s="146"/>
      <c r="H35" s="417"/>
      <c r="I35" s="412" t="str">
        <f t="shared" si="31"/>
        <v/>
      </c>
      <c r="J35" s="218" t="str">
        <f t="shared" si="0"/>
        <v/>
      </c>
      <c r="K35" s="124"/>
      <c r="L35" s="643"/>
      <c r="M35" s="649"/>
      <c r="N35" s="110"/>
      <c r="O35" s="111"/>
      <c r="P35" s="243">
        <f t="shared" si="1"/>
        <v>0</v>
      </c>
      <c r="Q35" s="110"/>
      <c r="R35" s="111"/>
      <c r="S35" s="243">
        <f t="shared" si="2"/>
        <v>0</v>
      </c>
      <c r="T35" s="110"/>
      <c r="U35" s="111"/>
      <c r="V35" s="245">
        <f t="shared" si="3"/>
        <v>0</v>
      </c>
      <c r="W35" s="126"/>
      <c r="X35" s="111"/>
      <c r="Y35" s="243">
        <f t="shared" si="4"/>
        <v>0</v>
      </c>
      <c r="Z35" s="110"/>
      <c r="AA35" s="111"/>
      <c r="AB35" s="245">
        <f t="shared" si="5"/>
        <v>0</v>
      </c>
      <c r="AC35" s="126"/>
      <c r="AD35" s="111"/>
      <c r="AE35" s="109">
        <f t="shared" si="6"/>
        <v>0</v>
      </c>
      <c r="AF35" s="110"/>
      <c r="AG35" s="111"/>
      <c r="AH35" s="109">
        <f t="shared" si="7"/>
        <v>0</v>
      </c>
      <c r="AI35" s="110"/>
      <c r="AJ35" s="111"/>
      <c r="AK35" s="109">
        <f t="shared" si="8"/>
        <v>0</v>
      </c>
      <c r="AL35" s="110"/>
      <c r="AM35" s="111"/>
      <c r="AN35" s="109">
        <f t="shared" si="9"/>
        <v>0</v>
      </c>
      <c r="AO35" s="110"/>
      <c r="AP35" s="111"/>
      <c r="AQ35" s="109">
        <f t="shared" si="10"/>
        <v>0</v>
      </c>
      <c r="AR35" s="22"/>
      <c r="AS35" s="110"/>
      <c r="AT35" s="111"/>
      <c r="AU35" s="109">
        <f t="shared" si="11"/>
        <v>0</v>
      </c>
      <c r="AV35" s="110"/>
      <c r="AW35" s="111"/>
      <c r="AX35" s="109">
        <f t="shared" si="12"/>
        <v>0</v>
      </c>
      <c r="AY35" s="110">
        <v>1</v>
      </c>
      <c r="AZ35" s="111">
        <v>10</v>
      </c>
      <c r="BA35" s="109">
        <f t="shared" si="13"/>
        <v>0</v>
      </c>
      <c r="BB35" s="110">
        <v>1</v>
      </c>
      <c r="BC35" s="111">
        <v>10</v>
      </c>
      <c r="BD35" s="109">
        <f t="shared" si="14"/>
        <v>0</v>
      </c>
      <c r="BE35" s="110"/>
      <c r="BF35" s="111"/>
      <c r="BG35" s="109">
        <f t="shared" si="15"/>
        <v>0</v>
      </c>
      <c r="BH35" s="110"/>
      <c r="BI35" s="111"/>
      <c r="BJ35" s="109">
        <f t="shared" si="16"/>
        <v>0</v>
      </c>
      <c r="BK35" s="110"/>
      <c r="BL35" s="111"/>
      <c r="BM35" s="109">
        <f t="shared" si="17"/>
        <v>0</v>
      </c>
      <c r="BN35" s="110"/>
      <c r="BO35" s="111"/>
      <c r="BP35" s="109">
        <f t="shared" si="18"/>
        <v>0</v>
      </c>
      <c r="BQ35" s="110"/>
      <c r="BR35" s="111"/>
      <c r="BS35" s="109">
        <f t="shared" si="19"/>
        <v>0</v>
      </c>
      <c r="BT35" s="110"/>
      <c r="BU35" s="111"/>
      <c r="BV35" s="109">
        <f t="shared" si="20"/>
        <v>0</v>
      </c>
      <c r="BW35" s="110"/>
      <c r="BX35" s="111"/>
      <c r="BY35" s="109">
        <f t="shared" si="21"/>
        <v>0</v>
      </c>
      <c r="BZ35" s="110"/>
      <c r="CA35" s="111"/>
      <c r="CB35" s="109">
        <f t="shared" si="22"/>
        <v>0</v>
      </c>
      <c r="CC35" s="110"/>
      <c r="CD35" s="111"/>
      <c r="CE35" s="109">
        <f t="shared" si="23"/>
        <v>0</v>
      </c>
      <c r="CF35" s="110"/>
      <c r="CG35" s="111"/>
      <c r="CH35" s="109">
        <f t="shared" si="24"/>
        <v>0</v>
      </c>
      <c r="CI35" s="22"/>
      <c r="CJ35" s="110"/>
      <c r="CK35" s="111"/>
      <c r="CL35" s="109">
        <f t="shared" si="25"/>
        <v>0</v>
      </c>
      <c r="CM35" s="110"/>
      <c r="CN35" s="111"/>
      <c r="CO35" s="247">
        <f t="shared" si="26"/>
        <v>0</v>
      </c>
      <c r="CP35" s="110"/>
      <c r="CQ35" s="111"/>
      <c r="CR35" s="247">
        <f t="shared" si="27"/>
        <v>0</v>
      </c>
      <c r="CS35" s="110"/>
      <c r="CT35" s="111"/>
      <c r="CU35" s="109">
        <f t="shared" si="28"/>
        <v>0</v>
      </c>
      <c r="CV35" s="110"/>
      <c r="CW35" s="111"/>
      <c r="CX35" s="109">
        <f t="shared" si="29"/>
        <v>0</v>
      </c>
      <c r="CY35" s="110"/>
      <c r="CZ35" s="111"/>
      <c r="DA35" s="247">
        <f t="shared" si="30"/>
        <v>0</v>
      </c>
    </row>
    <row r="36" spans="1:105" s="26" customFormat="1" ht="15" customHeight="1" x14ac:dyDescent="0.25">
      <c r="A36" s="694"/>
      <c r="B36" s="690"/>
      <c r="C36" s="37" t="s">
        <v>44</v>
      </c>
      <c r="D36" s="141" t="s">
        <v>189</v>
      </c>
      <c r="E36" s="186"/>
      <c r="F36" s="220"/>
      <c r="G36" s="146"/>
      <c r="H36" s="417"/>
      <c r="I36" s="412" t="str">
        <f t="shared" si="31"/>
        <v/>
      </c>
      <c r="J36" s="218" t="str">
        <f t="shared" si="0"/>
        <v/>
      </c>
      <c r="K36" s="124"/>
      <c r="L36" s="643"/>
      <c r="M36" s="649"/>
      <c r="N36" s="110"/>
      <c r="O36" s="111"/>
      <c r="P36" s="243">
        <f t="shared" si="1"/>
        <v>0</v>
      </c>
      <c r="Q36" s="110"/>
      <c r="R36" s="111"/>
      <c r="S36" s="243">
        <f t="shared" si="2"/>
        <v>0</v>
      </c>
      <c r="T36" s="110"/>
      <c r="U36" s="111"/>
      <c r="V36" s="245">
        <f t="shared" si="3"/>
        <v>0</v>
      </c>
      <c r="W36" s="126"/>
      <c r="X36" s="111"/>
      <c r="Y36" s="243">
        <f t="shared" si="4"/>
        <v>0</v>
      </c>
      <c r="Z36" s="110"/>
      <c r="AA36" s="111"/>
      <c r="AB36" s="245">
        <f t="shared" si="5"/>
        <v>0</v>
      </c>
      <c r="AC36" s="126"/>
      <c r="AD36" s="111"/>
      <c r="AE36" s="109">
        <f t="shared" si="6"/>
        <v>0</v>
      </c>
      <c r="AF36" s="110"/>
      <c r="AG36" s="111"/>
      <c r="AH36" s="109">
        <f t="shared" si="7"/>
        <v>0</v>
      </c>
      <c r="AI36" s="110"/>
      <c r="AJ36" s="111"/>
      <c r="AK36" s="109">
        <f t="shared" si="8"/>
        <v>0</v>
      </c>
      <c r="AL36" s="110"/>
      <c r="AM36" s="111"/>
      <c r="AN36" s="109">
        <f t="shared" si="9"/>
        <v>0</v>
      </c>
      <c r="AO36" s="110"/>
      <c r="AP36" s="111"/>
      <c r="AQ36" s="109">
        <f t="shared" si="10"/>
        <v>0</v>
      </c>
      <c r="AR36" s="22"/>
      <c r="AS36" s="110"/>
      <c r="AT36" s="111"/>
      <c r="AU36" s="109">
        <f t="shared" si="11"/>
        <v>0</v>
      </c>
      <c r="AV36" s="110"/>
      <c r="AW36" s="111"/>
      <c r="AX36" s="109">
        <f t="shared" si="12"/>
        <v>0</v>
      </c>
      <c r="AY36" s="110"/>
      <c r="AZ36" s="111"/>
      <c r="BA36" s="109">
        <f t="shared" si="13"/>
        <v>0</v>
      </c>
      <c r="BB36" s="110"/>
      <c r="BC36" s="111"/>
      <c r="BD36" s="109">
        <f t="shared" si="14"/>
        <v>0</v>
      </c>
      <c r="BE36" s="110"/>
      <c r="BF36" s="111"/>
      <c r="BG36" s="109">
        <f t="shared" si="15"/>
        <v>0</v>
      </c>
      <c r="BH36" s="110"/>
      <c r="BI36" s="111"/>
      <c r="BJ36" s="109">
        <f t="shared" si="16"/>
        <v>0</v>
      </c>
      <c r="BK36" s="110"/>
      <c r="BL36" s="111"/>
      <c r="BM36" s="109">
        <f t="shared" si="17"/>
        <v>0</v>
      </c>
      <c r="BN36" s="110"/>
      <c r="BO36" s="111"/>
      <c r="BP36" s="109">
        <f t="shared" si="18"/>
        <v>0</v>
      </c>
      <c r="BQ36" s="110"/>
      <c r="BR36" s="111"/>
      <c r="BS36" s="109">
        <f t="shared" si="19"/>
        <v>0</v>
      </c>
      <c r="BT36" s="110"/>
      <c r="BU36" s="111"/>
      <c r="BV36" s="109">
        <f t="shared" si="20"/>
        <v>0</v>
      </c>
      <c r="BW36" s="110"/>
      <c r="BX36" s="111"/>
      <c r="BY36" s="109">
        <f t="shared" si="21"/>
        <v>0</v>
      </c>
      <c r="BZ36" s="110"/>
      <c r="CA36" s="111"/>
      <c r="CB36" s="109">
        <f t="shared" si="22"/>
        <v>0</v>
      </c>
      <c r="CC36" s="110"/>
      <c r="CD36" s="111"/>
      <c r="CE36" s="109">
        <f t="shared" si="23"/>
        <v>0</v>
      </c>
      <c r="CF36" s="110"/>
      <c r="CG36" s="111"/>
      <c r="CH36" s="109">
        <f t="shared" si="24"/>
        <v>0</v>
      </c>
      <c r="CI36" s="22"/>
      <c r="CJ36" s="110"/>
      <c r="CK36" s="111"/>
      <c r="CL36" s="109">
        <f t="shared" si="25"/>
        <v>0</v>
      </c>
      <c r="CM36" s="110"/>
      <c r="CN36" s="111"/>
      <c r="CO36" s="247">
        <f t="shared" si="26"/>
        <v>0</v>
      </c>
      <c r="CP36" s="110"/>
      <c r="CQ36" s="111"/>
      <c r="CR36" s="247">
        <f t="shared" si="27"/>
        <v>0</v>
      </c>
      <c r="CS36" s="110"/>
      <c r="CT36" s="111"/>
      <c r="CU36" s="109">
        <f t="shared" si="28"/>
        <v>0</v>
      </c>
      <c r="CV36" s="110"/>
      <c r="CW36" s="111"/>
      <c r="CX36" s="109">
        <f t="shared" si="29"/>
        <v>0</v>
      </c>
      <c r="CY36" s="110"/>
      <c r="CZ36" s="111"/>
      <c r="DA36" s="247">
        <f t="shared" si="30"/>
        <v>0</v>
      </c>
    </row>
    <row r="37" spans="1:105" s="26" customFormat="1" x14ac:dyDescent="0.25">
      <c r="A37" s="694"/>
      <c r="B37" s="690"/>
      <c r="C37" s="37" t="s">
        <v>45</v>
      </c>
      <c r="D37" s="141" t="s">
        <v>197</v>
      </c>
      <c r="E37" s="186"/>
      <c r="F37" s="220"/>
      <c r="G37" s="146"/>
      <c r="H37" s="417"/>
      <c r="I37" s="412" t="str">
        <f t="shared" si="31"/>
        <v/>
      </c>
      <c r="J37" s="218" t="str">
        <f t="shared" si="0"/>
        <v/>
      </c>
      <c r="K37" s="124"/>
      <c r="L37" s="643"/>
      <c r="M37" s="649"/>
      <c r="N37" s="110"/>
      <c r="O37" s="111"/>
      <c r="P37" s="243">
        <f t="shared" si="1"/>
        <v>0</v>
      </c>
      <c r="Q37" s="110"/>
      <c r="R37" s="111"/>
      <c r="S37" s="243">
        <f t="shared" si="2"/>
        <v>0</v>
      </c>
      <c r="T37" s="110"/>
      <c r="U37" s="111"/>
      <c r="V37" s="245">
        <f t="shared" si="3"/>
        <v>0</v>
      </c>
      <c r="W37" s="126"/>
      <c r="X37" s="111"/>
      <c r="Y37" s="243">
        <f t="shared" si="4"/>
        <v>0</v>
      </c>
      <c r="Z37" s="110"/>
      <c r="AA37" s="111"/>
      <c r="AB37" s="245">
        <f t="shared" si="5"/>
        <v>0</v>
      </c>
      <c r="AC37" s="126"/>
      <c r="AD37" s="111"/>
      <c r="AE37" s="109">
        <f t="shared" si="6"/>
        <v>0</v>
      </c>
      <c r="AF37" s="110"/>
      <c r="AG37" s="111"/>
      <c r="AH37" s="109">
        <f t="shared" si="7"/>
        <v>0</v>
      </c>
      <c r="AI37" s="110"/>
      <c r="AJ37" s="111"/>
      <c r="AK37" s="109">
        <f t="shared" si="8"/>
        <v>0</v>
      </c>
      <c r="AL37" s="110"/>
      <c r="AM37" s="111"/>
      <c r="AN37" s="109">
        <f t="shared" si="9"/>
        <v>0</v>
      </c>
      <c r="AO37" s="110"/>
      <c r="AP37" s="111"/>
      <c r="AQ37" s="109">
        <f t="shared" si="10"/>
        <v>0</v>
      </c>
      <c r="AR37" s="22"/>
      <c r="AS37" s="110"/>
      <c r="AT37" s="111"/>
      <c r="AU37" s="109">
        <f t="shared" si="11"/>
        <v>0</v>
      </c>
      <c r="AV37" s="110"/>
      <c r="AW37" s="111"/>
      <c r="AX37" s="109">
        <f t="shared" si="12"/>
        <v>0</v>
      </c>
      <c r="AY37" s="110">
        <v>1</v>
      </c>
      <c r="AZ37" s="111">
        <v>10</v>
      </c>
      <c r="BA37" s="109">
        <f t="shared" si="13"/>
        <v>0</v>
      </c>
      <c r="BB37" s="110">
        <v>1</v>
      </c>
      <c r="BC37" s="111">
        <v>10</v>
      </c>
      <c r="BD37" s="109">
        <f t="shared" si="14"/>
        <v>0</v>
      </c>
      <c r="BE37" s="110"/>
      <c r="BF37" s="111"/>
      <c r="BG37" s="109">
        <f t="shared" si="15"/>
        <v>0</v>
      </c>
      <c r="BH37" s="110"/>
      <c r="BI37" s="111"/>
      <c r="BJ37" s="109">
        <f t="shared" si="16"/>
        <v>0</v>
      </c>
      <c r="BK37" s="110"/>
      <c r="BL37" s="111"/>
      <c r="BM37" s="109">
        <f t="shared" si="17"/>
        <v>0</v>
      </c>
      <c r="BN37" s="110"/>
      <c r="BO37" s="111"/>
      <c r="BP37" s="109">
        <f t="shared" si="18"/>
        <v>0</v>
      </c>
      <c r="BQ37" s="110"/>
      <c r="BR37" s="111"/>
      <c r="BS37" s="109">
        <f t="shared" si="19"/>
        <v>0</v>
      </c>
      <c r="BT37" s="110"/>
      <c r="BU37" s="111"/>
      <c r="BV37" s="109">
        <f t="shared" si="20"/>
        <v>0</v>
      </c>
      <c r="BW37" s="110"/>
      <c r="BX37" s="111"/>
      <c r="BY37" s="109">
        <f t="shared" si="21"/>
        <v>0</v>
      </c>
      <c r="BZ37" s="110"/>
      <c r="CA37" s="111"/>
      <c r="CB37" s="109">
        <f t="shared" si="22"/>
        <v>0</v>
      </c>
      <c r="CC37" s="110"/>
      <c r="CD37" s="111"/>
      <c r="CE37" s="109">
        <f t="shared" si="23"/>
        <v>0</v>
      </c>
      <c r="CF37" s="110"/>
      <c r="CG37" s="111"/>
      <c r="CH37" s="109">
        <f t="shared" si="24"/>
        <v>0</v>
      </c>
      <c r="CI37" s="22"/>
      <c r="CJ37" s="110"/>
      <c r="CK37" s="111"/>
      <c r="CL37" s="109">
        <f t="shared" si="25"/>
        <v>0</v>
      </c>
      <c r="CM37" s="110"/>
      <c r="CN37" s="111"/>
      <c r="CO37" s="247">
        <f t="shared" si="26"/>
        <v>0</v>
      </c>
      <c r="CP37" s="110"/>
      <c r="CQ37" s="111"/>
      <c r="CR37" s="247">
        <f t="shared" si="27"/>
        <v>0</v>
      </c>
      <c r="CS37" s="110"/>
      <c r="CT37" s="111"/>
      <c r="CU37" s="109">
        <f t="shared" si="28"/>
        <v>0</v>
      </c>
      <c r="CV37" s="110"/>
      <c r="CW37" s="111"/>
      <c r="CX37" s="109">
        <f t="shared" si="29"/>
        <v>0</v>
      </c>
      <c r="CY37" s="110"/>
      <c r="CZ37" s="111"/>
      <c r="DA37" s="247">
        <f t="shared" si="30"/>
        <v>0</v>
      </c>
    </row>
    <row r="38" spans="1:105" s="26" customFormat="1" x14ac:dyDescent="0.25">
      <c r="A38" s="694"/>
      <c r="B38" s="690"/>
      <c r="C38" s="37" t="s">
        <v>46</v>
      </c>
      <c r="D38" s="141" t="s">
        <v>198</v>
      </c>
      <c r="E38" s="186"/>
      <c r="F38" s="220"/>
      <c r="G38" s="146"/>
      <c r="H38" s="417"/>
      <c r="I38" s="412" t="str">
        <f t="shared" si="31"/>
        <v/>
      </c>
      <c r="J38" s="218" t="str">
        <f t="shared" si="0"/>
        <v/>
      </c>
      <c r="K38" s="124"/>
      <c r="L38" s="643"/>
      <c r="M38" s="649"/>
      <c r="N38" s="110">
        <v>1</v>
      </c>
      <c r="O38" s="111">
        <v>20</v>
      </c>
      <c r="P38" s="243">
        <f t="shared" si="1"/>
        <v>0</v>
      </c>
      <c r="Q38" s="110">
        <v>1</v>
      </c>
      <c r="R38" s="111">
        <v>20</v>
      </c>
      <c r="S38" s="243">
        <f t="shared" si="2"/>
        <v>0</v>
      </c>
      <c r="T38" s="110">
        <v>1</v>
      </c>
      <c r="U38" s="111">
        <v>10</v>
      </c>
      <c r="V38" s="245">
        <f t="shared" si="3"/>
        <v>0</v>
      </c>
      <c r="W38" s="126">
        <v>1</v>
      </c>
      <c r="X38" s="111">
        <v>10</v>
      </c>
      <c r="Y38" s="243">
        <f t="shared" si="4"/>
        <v>0</v>
      </c>
      <c r="Z38" s="110">
        <v>1</v>
      </c>
      <c r="AA38" s="111">
        <v>5</v>
      </c>
      <c r="AB38" s="245">
        <f t="shared" si="5"/>
        <v>0</v>
      </c>
      <c r="AC38" s="126">
        <v>1</v>
      </c>
      <c r="AD38" s="111">
        <v>5</v>
      </c>
      <c r="AE38" s="109">
        <f t="shared" si="6"/>
        <v>0</v>
      </c>
      <c r="AF38" s="110">
        <v>1</v>
      </c>
      <c r="AG38" s="111">
        <v>20</v>
      </c>
      <c r="AH38" s="109">
        <f t="shared" si="7"/>
        <v>0</v>
      </c>
      <c r="AI38" s="110">
        <v>1</v>
      </c>
      <c r="AJ38" s="111">
        <v>20</v>
      </c>
      <c r="AK38" s="109">
        <f t="shared" si="8"/>
        <v>0</v>
      </c>
      <c r="AL38" s="110">
        <v>1</v>
      </c>
      <c r="AM38" s="111">
        <v>5</v>
      </c>
      <c r="AN38" s="109">
        <f t="shared" si="9"/>
        <v>0</v>
      </c>
      <c r="AO38" s="110">
        <v>1</v>
      </c>
      <c r="AP38" s="111">
        <v>5</v>
      </c>
      <c r="AQ38" s="109">
        <f t="shared" si="10"/>
        <v>0</v>
      </c>
      <c r="AR38" s="22"/>
      <c r="AS38" s="110"/>
      <c r="AT38" s="111"/>
      <c r="AU38" s="109">
        <f t="shared" si="11"/>
        <v>0</v>
      </c>
      <c r="AV38" s="110"/>
      <c r="AW38" s="111"/>
      <c r="AX38" s="109">
        <f t="shared" si="12"/>
        <v>0</v>
      </c>
      <c r="AY38" s="110">
        <v>1</v>
      </c>
      <c r="AZ38" s="111">
        <v>10</v>
      </c>
      <c r="BA38" s="109">
        <f t="shared" si="13"/>
        <v>0</v>
      </c>
      <c r="BB38" s="110">
        <v>1</v>
      </c>
      <c r="BC38" s="111">
        <v>10</v>
      </c>
      <c r="BD38" s="109">
        <f t="shared" si="14"/>
        <v>0</v>
      </c>
      <c r="BE38" s="110"/>
      <c r="BF38" s="111"/>
      <c r="BG38" s="109">
        <f t="shared" si="15"/>
        <v>0</v>
      </c>
      <c r="BH38" s="110"/>
      <c r="BI38" s="111"/>
      <c r="BJ38" s="109">
        <f t="shared" si="16"/>
        <v>0</v>
      </c>
      <c r="BK38" s="110"/>
      <c r="BL38" s="111"/>
      <c r="BM38" s="109">
        <f t="shared" si="17"/>
        <v>0</v>
      </c>
      <c r="BN38" s="110"/>
      <c r="BO38" s="111"/>
      <c r="BP38" s="109">
        <f t="shared" si="18"/>
        <v>0</v>
      </c>
      <c r="BQ38" s="110"/>
      <c r="BR38" s="111"/>
      <c r="BS38" s="109">
        <f t="shared" si="19"/>
        <v>0</v>
      </c>
      <c r="BT38" s="110"/>
      <c r="BU38" s="111"/>
      <c r="BV38" s="109">
        <f t="shared" si="20"/>
        <v>0</v>
      </c>
      <c r="BW38" s="110">
        <v>1</v>
      </c>
      <c r="BX38" s="111">
        <v>20</v>
      </c>
      <c r="BY38" s="109">
        <f t="shared" si="21"/>
        <v>0</v>
      </c>
      <c r="BZ38" s="110">
        <v>1</v>
      </c>
      <c r="CA38" s="111">
        <v>20</v>
      </c>
      <c r="CB38" s="109">
        <f t="shared" si="22"/>
        <v>0</v>
      </c>
      <c r="CC38" s="110"/>
      <c r="CD38" s="111"/>
      <c r="CE38" s="109">
        <f t="shared" si="23"/>
        <v>0</v>
      </c>
      <c r="CF38" s="110"/>
      <c r="CG38" s="111"/>
      <c r="CH38" s="109">
        <f t="shared" si="24"/>
        <v>0</v>
      </c>
      <c r="CI38" s="22"/>
      <c r="CJ38" s="110"/>
      <c r="CK38" s="111"/>
      <c r="CL38" s="109">
        <f t="shared" si="25"/>
        <v>0</v>
      </c>
      <c r="CM38" s="110"/>
      <c r="CN38" s="111"/>
      <c r="CO38" s="247">
        <f t="shared" si="26"/>
        <v>0</v>
      </c>
      <c r="CP38" s="110"/>
      <c r="CQ38" s="400"/>
      <c r="CR38" s="247">
        <f t="shared" si="27"/>
        <v>0</v>
      </c>
      <c r="CS38" s="110"/>
      <c r="CT38" s="111"/>
      <c r="CU38" s="109">
        <f t="shared" si="28"/>
        <v>0</v>
      </c>
      <c r="CV38" s="110"/>
      <c r="CW38" s="111"/>
      <c r="CX38" s="109">
        <f t="shared" si="29"/>
        <v>0</v>
      </c>
      <c r="CY38" s="110"/>
      <c r="CZ38" s="111"/>
      <c r="DA38" s="247">
        <f t="shared" si="30"/>
        <v>0</v>
      </c>
    </row>
    <row r="39" spans="1:105" s="26" customFormat="1" x14ac:dyDescent="0.25">
      <c r="A39" s="694"/>
      <c r="B39" s="690"/>
      <c r="C39" s="37" t="s">
        <v>47</v>
      </c>
      <c r="D39" s="141" t="s">
        <v>197</v>
      </c>
      <c r="E39" s="186"/>
      <c r="F39" s="220"/>
      <c r="G39" s="146"/>
      <c r="H39" s="417"/>
      <c r="I39" s="412" t="str">
        <f t="shared" si="31"/>
        <v/>
      </c>
      <c r="J39" s="218" t="str">
        <f t="shared" si="0"/>
        <v/>
      </c>
      <c r="K39" s="124"/>
      <c r="L39" s="643"/>
      <c r="M39" s="649"/>
      <c r="N39" s="110"/>
      <c r="O39" s="111"/>
      <c r="P39" s="243">
        <f t="shared" si="1"/>
        <v>0</v>
      </c>
      <c r="Q39" s="110"/>
      <c r="R39" s="111"/>
      <c r="S39" s="243">
        <f t="shared" si="2"/>
        <v>0</v>
      </c>
      <c r="T39" s="110"/>
      <c r="U39" s="111"/>
      <c r="V39" s="245">
        <f t="shared" si="3"/>
        <v>0</v>
      </c>
      <c r="W39" s="126"/>
      <c r="X39" s="111"/>
      <c r="Y39" s="243">
        <f t="shared" si="4"/>
        <v>0</v>
      </c>
      <c r="Z39" s="110"/>
      <c r="AA39" s="111"/>
      <c r="AB39" s="245">
        <f t="shared" si="5"/>
        <v>0</v>
      </c>
      <c r="AC39" s="126"/>
      <c r="AD39" s="111"/>
      <c r="AE39" s="109">
        <f t="shared" si="6"/>
        <v>0</v>
      </c>
      <c r="AF39" s="110"/>
      <c r="AG39" s="111"/>
      <c r="AH39" s="109">
        <f t="shared" si="7"/>
        <v>0</v>
      </c>
      <c r="AI39" s="110"/>
      <c r="AJ39" s="111"/>
      <c r="AK39" s="109">
        <f t="shared" si="8"/>
        <v>0</v>
      </c>
      <c r="AL39" s="110"/>
      <c r="AM39" s="111"/>
      <c r="AN39" s="109">
        <f t="shared" si="9"/>
        <v>0</v>
      </c>
      <c r="AO39" s="110"/>
      <c r="AP39" s="111"/>
      <c r="AQ39" s="109">
        <f t="shared" si="10"/>
        <v>0</v>
      </c>
      <c r="AR39" s="22"/>
      <c r="AS39" s="110"/>
      <c r="AT39" s="111"/>
      <c r="AU39" s="109">
        <f t="shared" si="11"/>
        <v>0</v>
      </c>
      <c r="AV39" s="110"/>
      <c r="AW39" s="111"/>
      <c r="AX39" s="109">
        <f t="shared" si="12"/>
        <v>0</v>
      </c>
      <c r="AY39" s="110"/>
      <c r="AZ39" s="111"/>
      <c r="BA39" s="109">
        <f t="shared" si="13"/>
        <v>0</v>
      </c>
      <c r="BB39" s="110"/>
      <c r="BC39" s="111"/>
      <c r="BD39" s="109">
        <f t="shared" si="14"/>
        <v>0</v>
      </c>
      <c r="BE39" s="110"/>
      <c r="BF39" s="111"/>
      <c r="BG39" s="109">
        <f t="shared" si="15"/>
        <v>0</v>
      </c>
      <c r="BH39" s="110"/>
      <c r="BI39" s="111"/>
      <c r="BJ39" s="109">
        <f t="shared" si="16"/>
        <v>0</v>
      </c>
      <c r="BK39" s="110"/>
      <c r="BL39" s="111"/>
      <c r="BM39" s="109">
        <f t="shared" si="17"/>
        <v>0</v>
      </c>
      <c r="BN39" s="110"/>
      <c r="BO39" s="111"/>
      <c r="BP39" s="109">
        <f t="shared" si="18"/>
        <v>0</v>
      </c>
      <c r="BQ39" s="110"/>
      <c r="BR39" s="111"/>
      <c r="BS39" s="109">
        <f t="shared" si="19"/>
        <v>0</v>
      </c>
      <c r="BT39" s="110"/>
      <c r="BU39" s="111"/>
      <c r="BV39" s="109">
        <f t="shared" si="20"/>
        <v>0</v>
      </c>
      <c r="BW39" s="110"/>
      <c r="BX39" s="111"/>
      <c r="BY39" s="109">
        <f t="shared" si="21"/>
        <v>0</v>
      </c>
      <c r="BZ39" s="110"/>
      <c r="CA39" s="111"/>
      <c r="CB39" s="109">
        <f t="shared" si="22"/>
        <v>0</v>
      </c>
      <c r="CC39" s="110"/>
      <c r="CD39" s="111"/>
      <c r="CE39" s="109">
        <f t="shared" si="23"/>
        <v>0</v>
      </c>
      <c r="CF39" s="110"/>
      <c r="CG39" s="111"/>
      <c r="CH39" s="109">
        <f t="shared" si="24"/>
        <v>0</v>
      </c>
      <c r="CI39" s="22"/>
      <c r="CJ39" s="110"/>
      <c r="CK39" s="111"/>
      <c r="CL39" s="109">
        <f t="shared" si="25"/>
        <v>0</v>
      </c>
      <c r="CM39" s="110"/>
      <c r="CN39" s="111"/>
      <c r="CO39" s="247">
        <f t="shared" si="26"/>
        <v>0</v>
      </c>
      <c r="CP39" s="110"/>
      <c r="CQ39" s="111"/>
      <c r="CR39" s="247">
        <f t="shared" si="27"/>
        <v>0</v>
      </c>
      <c r="CS39" s="110"/>
      <c r="CT39" s="111"/>
      <c r="CU39" s="109">
        <f t="shared" si="28"/>
        <v>0</v>
      </c>
      <c r="CV39" s="110"/>
      <c r="CW39" s="111"/>
      <c r="CX39" s="109">
        <f t="shared" si="29"/>
        <v>0</v>
      </c>
      <c r="CY39" s="110"/>
      <c r="CZ39" s="111"/>
      <c r="DA39" s="247">
        <f t="shared" si="30"/>
        <v>0</v>
      </c>
    </row>
    <row r="40" spans="1:105" s="26" customFormat="1" x14ac:dyDescent="0.25">
      <c r="A40" s="694"/>
      <c r="B40" s="690"/>
      <c r="C40" s="37" t="s">
        <v>48</v>
      </c>
      <c r="D40" s="141" t="s">
        <v>186</v>
      </c>
      <c r="E40" s="186"/>
      <c r="F40" s="220"/>
      <c r="G40" s="146"/>
      <c r="H40" s="417"/>
      <c r="I40" s="412" t="str">
        <f t="shared" si="31"/>
        <v/>
      </c>
      <c r="J40" s="218" t="str">
        <f t="shared" si="0"/>
        <v/>
      </c>
      <c r="K40" s="124"/>
      <c r="L40" s="643"/>
      <c r="M40" s="649"/>
      <c r="N40" s="110"/>
      <c r="O40" s="111"/>
      <c r="P40" s="243">
        <f t="shared" si="1"/>
        <v>0</v>
      </c>
      <c r="Q40" s="110"/>
      <c r="R40" s="111"/>
      <c r="S40" s="243">
        <f t="shared" si="2"/>
        <v>0</v>
      </c>
      <c r="T40" s="110">
        <v>1</v>
      </c>
      <c r="U40" s="111">
        <v>5</v>
      </c>
      <c r="V40" s="245">
        <f t="shared" si="3"/>
        <v>0</v>
      </c>
      <c r="W40" s="126">
        <v>1</v>
      </c>
      <c r="X40" s="111">
        <v>5</v>
      </c>
      <c r="Y40" s="243">
        <f t="shared" si="4"/>
        <v>0</v>
      </c>
      <c r="Z40" s="110">
        <v>1</v>
      </c>
      <c r="AA40" s="111">
        <v>10</v>
      </c>
      <c r="AB40" s="245">
        <f t="shared" si="5"/>
        <v>0</v>
      </c>
      <c r="AC40" s="126">
        <v>1</v>
      </c>
      <c r="AD40" s="111">
        <v>10</v>
      </c>
      <c r="AE40" s="109">
        <f t="shared" si="6"/>
        <v>0</v>
      </c>
      <c r="AF40" s="110"/>
      <c r="AG40" s="111"/>
      <c r="AH40" s="109">
        <f t="shared" si="7"/>
        <v>0</v>
      </c>
      <c r="AI40" s="110"/>
      <c r="AJ40" s="111"/>
      <c r="AK40" s="109">
        <f t="shared" si="8"/>
        <v>0</v>
      </c>
      <c r="AL40" s="110"/>
      <c r="AM40" s="111">
        <v>10</v>
      </c>
      <c r="AN40" s="109">
        <f t="shared" si="9"/>
        <v>0</v>
      </c>
      <c r="AO40" s="110"/>
      <c r="AP40" s="111">
        <v>10</v>
      </c>
      <c r="AQ40" s="109">
        <f t="shared" si="10"/>
        <v>0</v>
      </c>
      <c r="AR40" s="22"/>
      <c r="AS40" s="110"/>
      <c r="AT40" s="111"/>
      <c r="AU40" s="109">
        <f t="shared" si="11"/>
        <v>0</v>
      </c>
      <c r="AV40" s="110"/>
      <c r="AW40" s="111"/>
      <c r="AX40" s="109">
        <f t="shared" si="12"/>
        <v>0</v>
      </c>
      <c r="AY40" s="110"/>
      <c r="AZ40" s="111"/>
      <c r="BA40" s="109">
        <f t="shared" si="13"/>
        <v>0</v>
      </c>
      <c r="BB40" s="110"/>
      <c r="BC40" s="111"/>
      <c r="BD40" s="109">
        <f t="shared" si="14"/>
        <v>0</v>
      </c>
      <c r="BE40" s="110"/>
      <c r="BF40" s="111"/>
      <c r="BG40" s="109">
        <f t="shared" si="15"/>
        <v>0</v>
      </c>
      <c r="BH40" s="110"/>
      <c r="BI40" s="111"/>
      <c r="BJ40" s="109">
        <f t="shared" si="16"/>
        <v>0</v>
      </c>
      <c r="BK40" s="110"/>
      <c r="BL40" s="111"/>
      <c r="BM40" s="109">
        <f t="shared" si="17"/>
        <v>0</v>
      </c>
      <c r="BN40" s="110"/>
      <c r="BO40" s="111"/>
      <c r="BP40" s="109">
        <f t="shared" si="18"/>
        <v>0</v>
      </c>
      <c r="BQ40" s="110"/>
      <c r="BR40" s="111"/>
      <c r="BS40" s="109">
        <f t="shared" si="19"/>
        <v>0</v>
      </c>
      <c r="BT40" s="110"/>
      <c r="BU40" s="111"/>
      <c r="BV40" s="109">
        <f t="shared" si="20"/>
        <v>0</v>
      </c>
      <c r="BW40" s="110"/>
      <c r="BX40" s="111"/>
      <c r="BY40" s="109">
        <f t="shared" si="21"/>
        <v>0</v>
      </c>
      <c r="BZ40" s="110"/>
      <c r="CA40" s="111"/>
      <c r="CB40" s="109">
        <f t="shared" si="22"/>
        <v>0</v>
      </c>
      <c r="CC40" s="110"/>
      <c r="CD40" s="111"/>
      <c r="CE40" s="109">
        <f t="shared" si="23"/>
        <v>0</v>
      </c>
      <c r="CF40" s="110"/>
      <c r="CG40" s="111"/>
      <c r="CH40" s="109">
        <f t="shared" si="24"/>
        <v>0</v>
      </c>
      <c r="CI40" s="22"/>
      <c r="CJ40" s="110"/>
      <c r="CK40" s="111"/>
      <c r="CL40" s="109">
        <f t="shared" si="25"/>
        <v>0</v>
      </c>
      <c r="CM40" s="110"/>
      <c r="CN40" s="111"/>
      <c r="CO40" s="247">
        <f t="shared" si="26"/>
        <v>0</v>
      </c>
      <c r="CP40" s="110"/>
      <c r="CQ40" s="111"/>
      <c r="CR40" s="247">
        <f t="shared" si="27"/>
        <v>0</v>
      </c>
      <c r="CS40" s="110"/>
      <c r="CT40" s="111"/>
      <c r="CU40" s="109">
        <f t="shared" si="28"/>
        <v>0</v>
      </c>
      <c r="CV40" s="110"/>
      <c r="CW40" s="111"/>
      <c r="CX40" s="109">
        <f t="shared" si="29"/>
        <v>0</v>
      </c>
      <c r="CY40" s="110"/>
      <c r="CZ40" s="111"/>
      <c r="DA40" s="247">
        <f t="shared" si="30"/>
        <v>0</v>
      </c>
    </row>
    <row r="41" spans="1:105" s="26" customFormat="1" x14ac:dyDescent="0.25">
      <c r="A41" s="694"/>
      <c r="B41" s="690"/>
      <c r="C41" s="37" t="s">
        <v>49</v>
      </c>
      <c r="D41" s="141" t="s">
        <v>199</v>
      </c>
      <c r="E41" s="186"/>
      <c r="F41" s="220"/>
      <c r="G41" s="146"/>
      <c r="H41" s="417"/>
      <c r="I41" s="412" t="str">
        <f t="shared" si="31"/>
        <v/>
      </c>
      <c r="J41" s="218" t="str">
        <f t="shared" si="0"/>
        <v/>
      </c>
      <c r="K41" s="124"/>
      <c r="L41" s="643"/>
      <c r="M41" s="649"/>
      <c r="N41" s="110"/>
      <c r="O41" s="111"/>
      <c r="P41" s="243">
        <f t="shared" si="1"/>
        <v>0</v>
      </c>
      <c r="Q41" s="110"/>
      <c r="R41" s="111"/>
      <c r="S41" s="243">
        <f t="shared" si="2"/>
        <v>0</v>
      </c>
      <c r="T41" s="110"/>
      <c r="U41" s="111"/>
      <c r="V41" s="245">
        <f t="shared" si="3"/>
        <v>0</v>
      </c>
      <c r="W41" s="126"/>
      <c r="X41" s="111"/>
      <c r="Y41" s="243">
        <f t="shared" si="4"/>
        <v>0</v>
      </c>
      <c r="Z41" s="110"/>
      <c r="AA41" s="111"/>
      <c r="AB41" s="245">
        <f t="shared" si="5"/>
        <v>0</v>
      </c>
      <c r="AC41" s="126"/>
      <c r="AD41" s="111"/>
      <c r="AE41" s="109">
        <f t="shared" si="6"/>
        <v>0</v>
      </c>
      <c r="AF41" s="110"/>
      <c r="AG41" s="111"/>
      <c r="AH41" s="109">
        <f t="shared" si="7"/>
        <v>0</v>
      </c>
      <c r="AI41" s="110"/>
      <c r="AJ41" s="111"/>
      <c r="AK41" s="109">
        <f t="shared" si="8"/>
        <v>0</v>
      </c>
      <c r="AL41" s="110"/>
      <c r="AM41" s="111"/>
      <c r="AN41" s="109">
        <f t="shared" si="9"/>
        <v>0</v>
      </c>
      <c r="AO41" s="110"/>
      <c r="AP41" s="111"/>
      <c r="AQ41" s="109">
        <f t="shared" si="10"/>
        <v>0</v>
      </c>
      <c r="AR41" s="22"/>
      <c r="AS41" s="110"/>
      <c r="AT41" s="111"/>
      <c r="AU41" s="109">
        <f t="shared" si="11"/>
        <v>0</v>
      </c>
      <c r="AV41" s="110"/>
      <c r="AW41" s="111"/>
      <c r="AX41" s="109">
        <f t="shared" si="12"/>
        <v>0</v>
      </c>
      <c r="AY41" s="110"/>
      <c r="AZ41" s="111"/>
      <c r="BA41" s="109">
        <f t="shared" si="13"/>
        <v>0</v>
      </c>
      <c r="BB41" s="110"/>
      <c r="BC41" s="111"/>
      <c r="BD41" s="109">
        <f t="shared" si="14"/>
        <v>0</v>
      </c>
      <c r="BE41" s="110"/>
      <c r="BF41" s="111"/>
      <c r="BG41" s="109">
        <f t="shared" si="15"/>
        <v>0</v>
      </c>
      <c r="BH41" s="110"/>
      <c r="BI41" s="111"/>
      <c r="BJ41" s="109">
        <f t="shared" si="16"/>
        <v>0</v>
      </c>
      <c r="BK41" s="110"/>
      <c r="BL41" s="111"/>
      <c r="BM41" s="109">
        <f t="shared" si="17"/>
        <v>0</v>
      </c>
      <c r="BN41" s="110"/>
      <c r="BO41" s="111"/>
      <c r="BP41" s="109">
        <f t="shared" si="18"/>
        <v>0</v>
      </c>
      <c r="BQ41" s="110"/>
      <c r="BR41" s="111"/>
      <c r="BS41" s="109">
        <f t="shared" si="19"/>
        <v>0</v>
      </c>
      <c r="BT41" s="110"/>
      <c r="BU41" s="111"/>
      <c r="BV41" s="109">
        <f t="shared" si="20"/>
        <v>0</v>
      </c>
      <c r="BW41" s="110"/>
      <c r="BX41" s="111"/>
      <c r="BY41" s="109">
        <f t="shared" si="21"/>
        <v>0</v>
      </c>
      <c r="BZ41" s="110"/>
      <c r="CA41" s="111"/>
      <c r="CB41" s="109">
        <f t="shared" si="22"/>
        <v>0</v>
      </c>
      <c r="CC41" s="110"/>
      <c r="CD41" s="111"/>
      <c r="CE41" s="109">
        <f t="shared" si="23"/>
        <v>0</v>
      </c>
      <c r="CF41" s="110"/>
      <c r="CG41" s="111"/>
      <c r="CH41" s="109">
        <f t="shared" si="24"/>
        <v>0</v>
      </c>
      <c r="CI41" s="22"/>
      <c r="CJ41" s="110"/>
      <c r="CK41" s="111"/>
      <c r="CL41" s="109">
        <f t="shared" si="25"/>
        <v>0</v>
      </c>
      <c r="CM41" s="110"/>
      <c r="CN41" s="111"/>
      <c r="CO41" s="247">
        <f t="shared" si="26"/>
        <v>0</v>
      </c>
      <c r="CP41" s="110"/>
      <c r="CQ41" s="111"/>
      <c r="CR41" s="247">
        <f t="shared" si="27"/>
        <v>0</v>
      </c>
      <c r="CS41" s="110"/>
      <c r="CT41" s="111"/>
      <c r="CU41" s="109">
        <f t="shared" si="28"/>
        <v>0</v>
      </c>
      <c r="CV41" s="110"/>
      <c r="CW41" s="111"/>
      <c r="CX41" s="109">
        <f t="shared" si="29"/>
        <v>0</v>
      </c>
      <c r="CY41" s="110"/>
      <c r="CZ41" s="111"/>
      <c r="DA41" s="247">
        <f t="shared" si="30"/>
        <v>0</v>
      </c>
    </row>
    <row r="42" spans="1:105" s="26" customFormat="1" x14ac:dyDescent="0.25">
      <c r="A42" s="694"/>
      <c r="B42" s="690"/>
      <c r="C42" s="37" t="s">
        <v>50</v>
      </c>
      <c r="D42" s="141" t="s">
        <v>200</v>
      </c>
      <c r="E42" s="186"/>
      <c r="F42" s="220"/>
      <c r="G42" s="146"/>
      <c r="H42" s="417"/>
      <c r="I42" s="412" t="str">
        <f t="shared" si="31"/>
        <v/>
      </c>
      <c r="J42" s="218" t="str">
        <f t="shared" si="0"/>
        <v/>
      </c>
      <c r="K42" s="124"/>
      <c r="L42" s="643"/>
      <c r="M42" s="649"/>
      <c r="N42" s="110"/>
      <c r="O42" s="111"/>
      <c r="P42" s="243">
        <f t="shared" si="1"/>
        <v>0</v>
      </c>
      <c r="Q42" s="110"/>
      <c r="R42" s="111"/>
      <c r="S42" s="243">
        <f t="shared" si="2"/>
        <v>0</v>
      </c>
      <c r="T42" s="110"/>
      <c r="U42" s="111"/>
      <c r="V42" s="245">
        <f t="shared" si="3"/>
        <v>0</v>
      </c>
      <c r="W42" s="126"/>
      <c r="X42" s="111"/>
      <c r="Y42" s="243">
        <f t="shared" si="4"/>
        <v>0</v>
      </c>
      <c r="Z42" s="110"/>
      <c r="AA42" s="111"/>
      <c r="AB42" s="245">
        <f t="shared" si="5"/>
        <v>0</v>
      </c>
      <c r="AC42" s="126"/>
      <c r="AD42" s="111"/>
      <c r="AE42" s="109">
        <f t="shared" si="6"/>
        <v>0</v>
      </c>
      <c r="AF42" s="110"/>
      <c r="AG42" s="111"/>
      <c r="AH42" s="109">
        <f t="shared" si="7"/>
        <v>0</v>
      </c>
      <c r="AI42" s="110"/>
      <c r="AJ42" s="111"/>
      <c r="AK42" s="109">
        <f t="shared" si="8"/>
        <v>0</v>
      </c>
      <c r="AL42" s="110"/>
      <c r="AM42" s="111"/>
      <c r="AN42" s="109">
        <f t="shared" si="9"/>
        <v>0</v>
      </c>
      <c r="AO42" s="110"/>
      <c r="AP42" s="111"/>
      <c r="AQ42" s="109">
        <f t="shared" si="10"/>
        <v>0</v>
      </c>
      <c r="AR42" s="22"/>
      <c r="AS42" s="110"/>
      <c r="AT42" s="111"/>
      <c r="AU42" s="109">
        <f t="shared" si="11"/>
        <v>0</v>
      </c>
      <c r="AV42" s="110"/>
      <c r="AW42" s="111"/>
      <c r="AX42" s="109">
        <f t="shared" si="12"/>
        <v>0</v>
      </c>
      <c r="AY42" s="110"/>
      <c r="AZ42" s="111"/>
      <c r="BA42" s="109">
        <f t="shared" si="13"/>
        <v>0</v>
      </c>
      <c r="BB42" s="110"/>
      <c r="BC42" s="111"/>
      <c r="BD42" s="109">
        <f t="shared" si="14"/>
        <v>0</v>
      </c>
      <c r="BE42" s="110"/>
      <c r="BF42" s="111"/>
      <c r="BG42" s="109">
        <f t="shared" si="15"/>
        <v>0</v>
      </c>
      <c r="BH42" s="110"/>
      <c r="BI42" s="111"/>
      <c r="BJ42" s="109">
        <f t="shared" si="16"/>
        <v>0</v>
      </c>
      <c r="BK42" s="110"/>
      <c r="BL42" s="111"/>
      <c r="BM42" s="109">
        <f t="shared" si="17"/>
        <v>0</v>
      </c>
      <c r="BN42" s="110"/>
      <c r="BO42" s="111"/>
      <c r="BP42" s="109">
        <f t="shared" si="18"/>
        <v>0</v>
      </c>
      <c r="BQ42" s="110"/>
      <c r="BR42" s="111"/>
      <c r="BS42" s="109">
        <f t="shared" si="19"/>
        <v>0</v>
      </c>
      <c r="BT42" s="110"/>
      <c r="BU42" s="111"/>
      <c r="BV42" s="109">
        <f t="shared" si="20"/>
        <v>0</v>
      </c>
      <c r="BW42" s="110"/>
      <c r="BX42" s="111"/>
      <c r="BY42" s="109"/>
      <c r="BZ42" s="110"/>
      <c r="CA42" s="111"/>
      <c r="CB42" s="109">
        <f t="shared" si="22"/>
        <v>0</v>
      </c>
      <c r="CC42" s="110"/>
      <c r="CD42" s="111"/>
      <c r="CE42" s="109">
        <f t="shared" si="23"/>
        <v>0</v>
      </c>
      <c r="CF42" s="110"/>
      <c r="CG42" s="111"/>
      <c r="CH42" s="109">
        <f t="shared" si="24"/>
        <v>0</v>
      </c>
      <c r="CI42" s="22"/>
      <c r="CJ42" s="110"/>
      <c r="CK42" s="111"/>
      <c r="CL42" s="109">
        <f t="shared" si="25"/>
        <v>0</v>
      </c>
      <c r="CM42" s="110"/>
      <c r="CN42" s="111"/>
      <c r="CO42" s="247">
        <f t="shared" si="26"/>
        <v>0</v>
      </c>
      <c r="CP42" s="110"/>
      <c r="CQ42" s="111"/>
      <c r="CR42" s="247">
        <f t="shared" si="27"/>
        <v>0</v>
      </c>
      <c r="CS42" s="110"/>
      <c r="CT42" s="111"/>
      <c r="CU42" s="109">
        <f t="shared" si="28"/>
        <v>0</v>
      </c>
      <c r="CV42" s="110"/>
      <c r="CW42" s="111"/>
      <c r="CX42" s="109">
        <f t="shared" si="29"/>
        <v>0</v>
      </c>
      <c r="CY42" s="110"/>
      <c r="CZ42" s="111"/>
      <c r="DA42" s="247">
        <f t="shared" si="30"/>
        <v>0</v>
      </c>
    </row>
    <row r="43" spans="1:105" s="26" customFormat="1" x14ac:dyDescent="0.25">
      <c r="A43" s="694"/>
      <c r="B43" s="690"/>
      <c r="C43" s="37" t="s">
        <v>51</v>
      </c>
      <c r="D43" s="141" t="s">
        <v>201</v>
      </c>
      <c r="E43" s="186"/>
      <c r="F43" s="220"/>
      <c r="G43" s="146"/>
      <c r="H43" s="417"/>
      <c r="I43" s="412" t="str">
        <f t="shared" si="31"/>
        <v/>
      </c>
      <c r="J43" s="218" t="str">
        <f t="shared" si="0"/>
        <v/>
      </c>
      <c r="K43" s="124"/>
      <c r="L43" s="643"/>
      <c r="M43" s="649"/>
      <c r="N43" s="110"/>
      <c r="O43" s="111"/>
      <c r="P43" s="243">
        <f t="shared" si="1"/>
        <v>0</v>
      </c>
      <c r="Q43" s="110"/>
      <c r="R43" s="111"/>
      <c r="S43" s="243">
        <f t="shared" si="2"/>
        <v>0</v>
      </c>
      <c r="T43" s="110"/>
      <c r="U43" s="111"/>
      <c r="V43" s="245">
        <f t="shared" si="3"/>
        <v>0</v>
      </c>
      <c r="W43" s="126"/>
      <c r="X43" s="111"/>
      <c r="Y43" s="243">
        <f t="shared" si="4"/>
        <v>0</v>
      </c>
      <c r="Z43" s="110"/>
      <c r="AA43" s="111"/>
      <c r="AB43" s="245">
        <f t="shared" si="5"/>
        <v>0</v>
      </c>
      <c r="AC43" s="126"/>
      <c r="AD43" s="111"/>
      <c r="AE43" s="109">
        <f t="shared" si="6"/>
        <v>0</v>
      </c>
      <c r="AF43" s="110"/>
      <c r="AG43" s="111"/>
      <c r="AH43" s="109">
        <f t="shared" si="7"/>
        <v>0</v>
      </c>
      <c r="AI43" s="110"/>
      <c r="AJ43" s="111"/>
      <c r="AK43" s="109">
        <f t="shared" si="8"/>
        <v>0</v>
      </c>
      <c r="AL43" s="110"/>
      <c r="AM43" s="111"/>
      <c r="AN43" s="109">
        <f t="shared" si="9"/>
        <v>0</v>
      </c>
      <c r="AO43" s="110"/>
      <c r="AP43" s="111"/>
      <c r="AQ43" s="109">
        <f t="shared" si="10"/>
        <v>0</v>
      </c>
      <c r="AR43" s="22"/>
      <c r="AS43" s="110">
        <v>1</v>
      </c>
      <c r="AT43" s="111">
        <v>5</v>
      </c>
      <c r="AU43" s="109">
        <f t="shared" si="11"/>
        <v>0</v>
      </c>
      <c r="AV43" s="110">
        <v>1</v>
      </c>
      <c r="AW43" s="111">
        <v>5</v>
      </c>
      <c r="AX43" s="109">
        <f t="shared" si="12"/>
        <v>0</v>
      </c>
      <c r="AY43" s="110"/>
      <c r="AZ43" s="111"/>
      <c r="BA43" s="109">
        <f t="shared" si="13"/>
        <v>0</v>
      </c>
      <c r="BB43" s="110"/>
      <c r="BC43" s="111"/>
      <c r="BD43" s="109">
        <f t="shared" si="14"/>
        <v>0</v>
      </c>
      <c r="BE43" s="110"/>
      <c r="BF43" s="111"/>
      <c r="BG43" s="109">
        <f t="shared" si="15"/>
        <v>0</v>
      </c>
      <c r="BH43" s="110"/>
      <c r="BI43" s="111"/>
      <c r="BJ43" s="109">
        <f t="shared" si="16"/>
        <v>0</v>
      </c>
      <c r="BK43" s="110"/>
      <c r="BL43" s="111"/>
      <c r="BM43" s="109">
        <f t="shared" si="17"/>
        <v>0</v>
      </c>
      <c r="BN43" s="110"/>
      <c r="BO43" s="111"/>
      <c r="BP43" s="109">
        <f t="shared" si="18"/>
        <v>0</v>
      </c>
      <c r="BQ43" s="110"/>
      <c r="BR43" s="111"/>
      <c r="BS43" s="109">
        <f t="shared" si="19"/>
        <v>0</v>
      </c>
      <c r="BT43" s="110"/>
      <c r="BU43" s="111"/>
      <c r="BV43" s="109">
        <f t="shared" si="20"/>
        <v>0</v>
      </c>
      <c r="BW43" s="110"/>
      <c r="BX43" s="111"/>
      <c r="BY43" s="109"/>
      <c r="BZ43" s="110"/>
      <c r="CA43" s="111"/>
      <c r="CB43" s="109">
        <f t="shared" si="22"/>
        <v>0</v>
      </c>
      <c r="CC43" s="110"/>
      <c r="CD43" s="111"/>
      <c r="CE43" s="109">
        <f t="shared" si="23"/>
        <v>0</v>
      </c>
      <c r="CF43" s="110"/>
      <c r="CG43" s="111"/>
      <c r="CH43" s="109">
        <f t="shared" si="24"/>
        <v>0</v>
      </c>
      <c r="CI43" s="22"/>
      <c r="CJ43" s="110"/>
      <c r="CK43" s="111"/>
      <c r="CL43" s="109">
        <f t="shared" si="25"/>
        <v>0</v>
      </c>
      <c r="CM43" s="110"/>
      <c r="CN43" s="111"/>
      <c r="CO43" s="247">
        <f t="shared" si="26"/>
        <v>0</v>
      </c>
      <c r="CP43" s="110"/>
      <c r="CQ43" s="111"/>
      <c r="CR43" s="247">
        <f t="shared" si="27"/>
        <v>0</v>
      </c>
      <c r="CS43" s="110"/>
      <c r="CT43" s="111"/>
      <c r="CU43" s="109">
        <f t="shared" si="28"/>
        <v>0</v>
      </c>
      <c r="CV43" s="110"/>
      <c r="CW43" s="111"/>
      <c r="CX43" s="109">
        <f t="shared" si="29"/>
        <v>0</v>
      </c>
      <c r="CY43" s="110"/>
      <c r="CZ43" s="111"/>
      <c r="DA43" s="247">
        <f t="shared" si="30"/>
        <v>0</v>
      </c>
    </row>
    <row r="44" spans="1:105" s="26" customFormat="1" x14ac:dyDescent="0.25">
      <c r="A44" s="694"/>
      <c r="B44" s="690"/>
      <c r="C44" s="37" t="s">
        <v>52</v>
      </c>
      <c r="D44" s="141" t="s">
        <v>202</v>
      </c>
      <c r="E44" s="186"/>
      <c r="F44" s="220"/>
      <c r="G44" s="146"/>
      <c r="H44" s="417"/>
      <c r="I44" s="412" t="str">
        <f t="shared" si="31"/>
        <v/>
      </c>
      <c r="J44" s="218" t="str">
        <f t="shared" si="0"/>
        <v/>
      </c>
      <c r="K44" s="124"/>
      <c r="L44" s="643"/>
      <c r="M44" s="649"/>
      <c r="N44" s="110"/>
      <c r="O44" s="111"/>
      <c r="P44" s="243">
        <f t="shared" si="1"/>
        <v>0</v>
      </c>
      <c r="Q44" s="110"/>
      <c r="R44" s="111"/>
      <c r="S44" s="243">
        <f t="shared" si="2"/>
        <v>0</v>
      </c>
      <c r="T44" s="110"/>
      <c r="U44" s="111"/>
      <c r="V44" s="245">
        <f t="shared" si="3"/>
        <v>0</v>
      </c>
      <c r="W44" s="126"/>
      <c r="X44" s="111"/>
      <c r="Y44" s="243">
        <f t="shared" si="4"/>
        <v>0</v>
      </c>
      <c r="Z44" s="110"/>
      <c r="AA44" s="111"/>
      <c r="AB44" s="245">
        <f t="shared" si="5"/>
        <v>0</v>
      </c>
      <c r="AC44" s="126"/>
      <c r="AD44" s="111"/>
      <c r="AE44" s="109">
        <f t="shared" si="6"/>
        <v>0</v>
      </c>
      <c r="AF44" s="110"/>
      <c r="AG44" s="111"/>
      <c r="AH44" s="109">
        <f t="shared" si="7"/>
        <v>0</v>
      </c>
      <c r="AI44" s="110"/>
      <c r="AJ44" s="111"/>
      <c r="AK44" s="109">
        <f t="shared" si="8"/>
        <v>0</v>
      </c>
      <c r="AL44" s="110"/>
      <c r="AM44" s="111"/>
      <c r="AN44" s="109">
        <f t="shared" si="9"/>
        <v>0</v>
      </c>
      <c r="AO44" s="110"/>
      <c r="AP44" s="111"/>
      <c r="AQ44" s="109">
        <f t="shared" si="10"/>
        <v>0</v>
      </c>
      <c r="AR44" s="22"/>
      <c r="AS44" s="110">
        <v>1</v>
      </c>
      <c r="AT44" s="111">
        <v>20</v>
      </c>
      <c r="AU44" s="109">
        <f t="shared" si="11"/>
        <v>0</v>
      </c>
      <c r="AV44" s="110">
        <v>1</v>
      </c>
      <c r="AW44" s="111">
        <v>10</v>
      </c>
      <c r="AX44" s="109">
        <f t="shared" si="12"/>
        <v>0</v>
      </c>
      <c r="AY44" s="110"/>
      <c r="AZ44" s="111"/>
      <c r="BA44" s="109">
        <f t="shared" si="13"/>
        <v>0</v>
      </c>
      <c r="BB44" s="110"/>
      <c r="BC44" s="111"/>
      <c r="BD44" s="109">
        <f t="shared" si="14"/>
        <v>0</v>
      </c>
      <c r="BE44" s="110"/>
      <c r="BF44" s="111"/>
      <c r="BG44" s="109">
        <f t="shared" si="15"/>
        <v>0</v>
      </c>
      <c r="BH44" s="110"/>
      <c r="BI44" s="111"/>
      <c r="BJ44" s="109">
        <f t="shared" si="16"/>
        <v>0</v>
      </c>
      <c r="BK44" s="110"/>
      <c r="BL44" s="111"/>
      <c r="BM44" s="109">
        <f t="shared" si="17"/>
        <v>0</v>
      </c>
      <c r="BN44" s="110"/>
      <c r="BO44" s="111"/>
      <c r="BP44" s="109">
        <f t="shared" si="18"/>
        <v>0</v>
      </c>
      <c r="BQ44" s="110">
        <v>1</v>
      </c>
      <c r="BR44" s="111">
        <v>10</v>
      </c>
      <c r="BS44" s="109">
        <f t="shared" si="19"/>
        <v>0</v>
      </c>
      <c r="BT44" s="110">
        <v>1</v>
      </c>
      <c r="BU44" s="111">
        <v>10</v>
      </c>
      <c r="BV44" s="109">
        <f t="shared" si="20"/>
        <v>0</v>
      </c>
      <c r="BW44" s="110"/>
      <c r="BX44" s="111"/>
      <c r="BY44" s="109"/>
      <c r="BZ44" s="110"/>
      <c r="CA44" s="111"/>
      <c r="CB44" s="109">
        <f t="shared" si="22"/>
        <v>0</v>
      </c>
      <c r="CC44" s="110">
        <v>1</v>
      </c>
      <c r="CD44" s="111">
        <v>10</v>
      </c>
      <c r="CE44" s="109">
        <f t="shared" si="23"/>
        <v>0</v>
      </c>
      <c r="CF44" s="110">
        <v>1</v>
      </c>
      <c r="CG44" s="111">
        <v>10</v>
      </c>
      <c r="CH44" s="109">
        <f t="shared" si="24"/>
        <v>0</v>
      </c>
      <c r="CI44" s="22"/>
      <c r="CJ44" s="110"/>
      <c r="CK44" s="111"/>
      <c r="CL44" s="109">
        <f t="shared" si="25"/>
        <v>0</v>
      </c>
      <c r="CM44" s="110"/>
      <c r="CN44" s="111"/>
      <c r="CO44" s="247">
        <f t="shared" si="26"/>
        <v>0</v>
      </c>
      <c r="CP44" s="110"/>
      <c r="CQ44" s="111"/>
      <c r="CR44" s="247">
        <f t="shared" si="27"/>
        <v>0</v>
      </c>
      <c r="CS44" s="110"/>
      <c r="CT44" s="111"/>
      <c r="CU44" s="109">
        <f t="shared" si="28"/>
        <v>0</v>
      </c>
      <c r="CV44" s="110"/>
      <c r="CW44" s="111"/>
      <c r="CX44" s="109">
        <f t="shared" si="29"/>
        <v>0</v>
      </c>
      <c r="CY44" s="110"/>
      <c r="CZ44" s="111"/>
      <c r="DA44" s="247">
        <f t="shared" si="30"/>
        <v>0</v>
      </c>
    </row>
    <row r="45" spans="1:105" s="26" customFormat="1" ht="30" x14ac:dyDescent="0.25">
      <c r="A45" s="694"/>
      <c r="B45" s="690"/>
      <c r="C45" s="37" t="s">
        <v>53</v>
      </c>
      <c r="D45" s="141" t="s">
        <v>203</v>
      </c>
      <c r="E45" s="186"/>
      <c r="F45" s="220"/>
      <c r="G45" s="146"/>
      <c r="H45" s="417"/>
      <c r="I45" s="412" t="str">
        <f t="shared" si="31"/>
        <v/>
      </c>
      <c r="J45" s="218" t="str">
        <f t="shared" si="0"/>
        <v/>
      </c>
      <c r="K45" s="124"/>
      <c r="L45" s="643"/>
      <c r="M45" s="649"/>
      <c r="N45" s="110"/>
      <c r="O45" s="111"/>
      <c r="P45" s="243">
        <f t="shared" si="1"/>
        <v>0</v>
      </c>
      <c r="Q45" s="110"/>
      <c r="R45" s="111"/>
      <c r="S45" s="243">
        <f t="shared" si="2"/>
        <v>0</v>
      </c>
      <c r="T45" s="110">
        <v>1</v>
      </c>
      <c r="U45" s="111">
        <v>10</v>
      </c>
      <c r="V45" s="245">
        <f t="shared" si="3"/>
        <v>0</v>
      </c>
      <c r="W45" s="126">
        <v>1</v>
      </c>
      <c r="X45" s="111">
        <v>10</v>
      </c>
      <c r="Y45" s="243">
        <f t="shared" si="4"/>
        <v>0</v>
      </c>
      <c r="Z45" s="110"/>
      <c r="AA45" s="111"/>
      <c r="AB45" s="245"/>
      <c r="AC45" s="126"/>
      <c r="AD45" s="111"/>
      <c r="AE45" s="109">
        <f t="shared" si="6"/>
        <v>0</v>
      </c>
      <c r="AF45" s="110">
        <v>-1</v>
      </c>
      <c r="AG45" s="111">
        <v>10</v>
      </c>
      <c r="AH45" s="109">
        <f t="shared" si="7"/>
        <v>0</v>
      </c>
      <c r="AI45" s="110">
        <v>-1</v>
      </c>
      <c r="AJ45" s="111">
        <v>10</v>
      </c>
      <c r="AK45" s="109">
        <f t="shared" si="8"/>
        <v>0</v>
      </c>
      <c r="AL45" s="110"/>
      <c r="AM45" s="111"/>
      <c r="AN45" s="109">
        <f t="shared" si="9"/>
        <v>0</v>
      </c>
      <c r="AO45" s="110"/>
      <c r="AP45" s="111"/>
      <c r="AQ45" s="109">
        <f t="shared" si="10"/>
        <v>0</v>
      </c>
      <c r="AR45" s="22"/>
      <c r="AS45" s="110"/>
      <c r="AT45" s="111"/>
      <c r="AU45" s="109">
        <f t="shared" si="11"/>
        <v>0</v>
      </c>
      <c r="AV45" s="110"/>
      <c r="AW45" s="111"/>
      <c r="AX45" s="109">
        <f t="shared" si="12"/>
        <v>0</v>
      </c>
      <c r="AY45" s="110"/>
      <c r="AZ45" s="111"/>
      <c r="BA45" s="109"/>
      <c r="BB45" s="110"/>
      <c r="BC45" s="111"/>
      <c r="BD45" s="109">
        <f t="shared" si="14"/>
        <v>0</v>
      </c>
      <c r="BE45" s="110"/>
      <c r="BF45" s="111"/>
      <c r="BG45" s="109">
        <f t="shared" si="15"/>
        <v>0</v>
      </c>
      <c r="BH45" s="110"/>
      <c r="BI45" s="111"/>
      <c r="BJ45" s="109">
        <f t="shared" si="16"/>
        <v>0</v>
      </c>
      <c r="BK45" s="110"/>
      <c r="BL45" s="111"/>
      <c r="BM45" s="109">
        <f t="shared" si="17"/>
        <v>0</v>
      </c>
      <c r="BN45" s="110"/>
      <c r="BO45" s="111"/>
      <c r="BP45" s="109">
        <f t="shared" si="18"/>
        <v>0</v>
      </c>
      <c r="BQ45" s="110"/>
      <c r="BR45" s="111"/>
      <c r="BS45" s="109">
        <f t="shared" si="19"/>
        <v>0</v>
      </c>
      <c r="BT45" s="110"/>
      <c r="BU45" s="111"/>
      <c r="BV45" s="109">
        <f t="shared" si="20"/>
        <v>0</v>
      </c>
      <c r="BW45" s="110"/>
      <c r="BX45" s="111"/>
      <c r="BY45" s="109"/>
      <c r="BZ45" s="110"/>
      <c r="CA45" s="111"/>
      <c r="CB45" s="109">
        <f t="shared" si="22"/>
        <v>0</v>
      </c>
      <c r="CC45" s="110"/>
      <c r="CD45" s="111"/>
      <c r="CE45" s="109">
        <f t="shared" si="23"/>
        <v>0</v>
      </c>
      <c r="CF45" s="110"/>
      <c r="CG45" s="111"/>
      <c r="CH45" s="109">
        <f t="shared" si="24"/>
        <v>0</v>
      </c>
      <c r="CI45" s="22"/>
      <c r="CJ45" s="110"/>
      <c r="CK45" s="111"/>
      <c r="CL45" s="109">
        <f t="shared" si="25"/>
        <v>0</v>
      </c>
      <c r="CM45" s="110"/>
      <c r="CN45" s="111"/>
      <c r="CO45" s="247">
        <f t="shared" si="26"/>
        <v>0</v>
      </c>
      <c r="CP45" s="110"/>
      <c r="CQ45" s="111"/>
      <c r="CR45" s="247">
        <f t="shared" si="27"/>
        <v>0</v>
      </c>
      <c r="CS45" s="110"/>
      <c r="CT45" s="111"/>
      <c r="CU45" s="109">
        <f t="shared" si="28"/>
        <v>0</v>
      </c>
      <c r="CV45" s="110"/>
      <c r="CW45" s="111"/>
      <c r="CX45" s="109">
        <f t="shared" si="29"/>
        <v>0</v>
      </c>
      <c r="CY45" s="110"/>
      <c r="CZ45" s="111"/>
      <c r="DA45" s="247">
        <f t="shared" si="30"/>
        <v>0</v>
      </c>
    </row>
    <row r="46" spans="1:105" s="26" customFormat="1" ht="15.75" thickBot="1" x14ac:dyDescent="0.3">
      <c r="A46" s="694"/>
      <c r="B46" s="691"/>
      <c r="C46" s="39"/>
      <c r="D46" s="143"/>
      <c r="E46" s="150"/>
      <c r="F46" s="221"/>
      <c r="G46" s="242"/>
      <c r="H46" s="419"/>
      <c r="I46" s="413" t="str">
        <f t="shared" si="31"/>
        <v/>
      </c>
      <c r="J46" s="240" t="str">
        <f t="shared" si="0"/>
        <v/>
      </c>
      <c r="K46" s="125"/>
      <c r="L46" s="652"/>
      <c r="M46" s="653"/>
      <c r="N46" s="112"/>
      <c r="O46" s="113"/>
      <c r="P46" s="243">
        <f t="shared" si="1"/>
        <v>0</v>
      </c>
      <c r="Q46" s="114"/>
      <c r="R46" s="115"/>
      <c r="S46" s="246">
        <f t="shared" si="2"/>
        <v>0</v>
      </c>
      <c r="T46" s="114"/>
      <c r="U46" s="115"/>
      <c r="V46" s="117">
        <f t="shared" si="3"/>
        <v>0</v>
      </c>
      <c r="W46" s="129"/>
      <c r="X46" s="115"/>
      <c r="Y46" s="246">
        <f t="shared" si="4"/>
        <v>0</v>
      </c>
      <c r="Z46" s="114"/>
      <c r="AA46" s="115"/>
      <c r="AB46" s="117"/>
      <c r="AC46" s="129"/>
      <c r="AD46" s="115"/>
      <c r="AE46" s="139">
        <f t="shared" si="6"/>
        <v>0</v>
      </c>
      <c r="AF46" s="114"/>
      <c r="AG46" s="115"/>
      <c r="AH46" s="139">
        <f t="shared" si="7"/>
        <v>0</v>
      </c>
      <c r="AI46" s="114"/>
      <c r="AJ46" s="115"/>
      <c r="AK46" s="139">
        <f t="shared" si="8"/>
        <v>0</v>
      </c>
      <c r="AL46" s="114"/>
      <c r="AM46" s="115"/>
      <c r="AN46" s="139">
        <f t="shared" si="9"/>
        <v>0</v>
      </c>
      <c r="AO46" s="114"/>
      <c r="AP46" s="115"/>
      <c r="AQ46" s="109">
        <f t="shared" si="10"/>
        <v>0</v>
      </c>
      <c r="AR46" s="22"/>
      <c r="AS46" s="112"/>
      <c r="AT46" s="113"/>
      <c r="AU46" s="135">
        <f t="shared" si="11"/>
        <v>0</v>
      </c>
      <c r="AV46" s="112"/>
      <c r="AW46" s="113"/>
      <c r="AX46" s="135">
        <f t="shared" si="12"/>
        <v>0</v>
      </c>
      <c r="AY46" s="112"/>
      <c r="AZ46" s="113"/>
      <c r="BA46" s="135">
        <f t="shared" si="13"/>
        <v>0</v>
      </c>
      <c r="BB46" s="112"/>
      <c r="BC46" s="113"/>
      <c r="BD46" s="135">
        <f t="shared" si="14"/>
        <v>0</v>
      </c>
      <c r="BE46" s="112"/>
      <c r="BF46" s="113"/>
      <c r="BG46" s="135">
        <f t="shared" si="15"/>
        <v>0</v>
      </c>
      <c r="BH46" s="112"/>
      <c r="BI46" s="113"/>
      <c r="BJ46" s="135">
        <f t="shared" si="16"/>
        <v>0</v>
      </c>
      <c r="BK46" s="112"/>
      <c r="BL46" s="113"/>
      <c r="BM46" s="135">
        <f t="shared" si="17"/>
        <v>0</v>
      </c>
      <c r="BN46" s="112"/>
      <c r="BO46" s="113"/>
      <c r="BP46" s="135">
        <f t="shared" si="18"/>
        <v>0</v>
      </c>
      <c r="BQ46" s="112"/>
      <c r="BR46" s="113"/>
      <c r="BS46" s="135">
        <f t="shared" si="19"/>
        <v>0</v>
      </c>
      <c r="BT46" s="112"/>
      <c r="BU46" s="113"/>
      <c r="BV46" s="135">
        <f t="shared" si="20"/>
        <v>0</v>
      </c>
      <c r="BW46" s="112"/>
      <c r="BX46" s="113"/>
      <c r="BY46" s="135">
        <f t="shared" si="21"/>
        <v>0</v>
      </c>
      <c r="BZ46" s="112"/>
      <c r="CA46" s="113"/>
      <c r="CB46" s="135">
        <f t="shared" si="22"/>
        <v>0</v>
      </c>
      <c r="CC46" s="112"/>
      <c r="CD46" s="113"/>
      <c r="CE46" s="135">
        <f t="shared" si="23"/>
        <v>0</v>
      </c>
      <c r="CF46" s="112"/>
      <c r="CG46" s="113"/>
      <c r="CH46" s="109">
        <f t="shared" si="24"/>
        <v>0</v>
      </c>
      <c r="CI46" s="22"/>
      <c r="CJ46" s="114"/>
      <c r="CK46" s="115"/>
      <c r="CL46" s="109">
        <f t="shared" si="25"/>
        <v>0</v>
      </c>
      <c r="CM46" s="114"/>
      <c r="CN46" s="115"/>
      <c r="CO46" s="247">
        <f t="shared" si="26"/>
        <v>0</v>
      </c>
      <c r="CP46" s="114"/>
      <c r="CQ46" s="115"/>
      <c r="CR46" s="247">
        <f t="shared" si="27"/>
        <v>0</v>
      </c>
      <c r="CS46" s="114"/>
      <c r="CT46" s="115"/>
      <c r="CU46" s="109">
        <f t="shared" si="28"/>
        <v>0</v>
      </c>
      <c r="CV46" s="114"/>
      <c r="CW46" s="115"/>
      <c r="CX46" s="109">
        <f t="shared" si="29"/>
        <v>0</v>
      </c>
      <c r="CY46" s="114"/>
      <c r="CZ46" s="115"/>
      <c r="DA46" s="247">
        <f t="shared" si="30"/>
        <v>0</v>
      </c>
    </row>
    <row r="47" spans="1:105" s="26" customFormat="1" ht="15.75" x14ac:dyDescent="0.25">
      <c r="A47" s="692" t="s">
        <v>54</v>
      </c>
      <c r="B47" s="34" t="s">
        <v>32</v>
      </c>
      <c r="C47" s="40" t="s">
        <v>55</v>
      </c>
      <c r="D47" s="142" t="s">
        <v>204</v>
      </c>
      <c r="E47" s="394"/>
      <c r="F47" s="395"/>
      <c r="G47" s="145"/>
      <c r="H47" s="421"/>
      <c r="I47" s="414" t="str">
        <f t="shared" si="31"/>
        <v/>
      </c>
      <c r="J47" s="127" t="str">
        <f t="shared" si="0"/>
        <v/>
      </c>
      <c r="K47" s="123"/>
      <c r="L47" s="650"/>
      <c r="M47" s="651"/>
      <c r="N47" s="107"/>
      <c r="O47" s="108"/>
      <c r="P47" s="243"/>
      <c r="Q47" s="107"/>
      <c r="R47" s="108"/>
      <c r="S47" s="244">
        <f t="shared" si="2"/>
        <v>0</v>
      </c>
      <c r="T47" s="107"/>
      <c r="U47" s="108"/>
      <c r="V47" s="138"/>
      <c r="W47" s="128"/>
      <c r="X47" s="108"/>
      <c r="Y47" s="244"/>
      <c r="Z47" s="107"/>
      <c r="AA47" s="108"/>
      <c r="AB47" s="138"/>
      <c r="AC47" s="128"/>
      <c r="AD47" s="108"/>
      <c r="AE47" s="109">
        <f t="shared" si="6"/>
        <v>0</v>
      </c>
      <c r="AF47" s="136">
        <v>1</v>
      </c>
      <c r="AG47" s="137">
        <v>10</v>
      </c>
      <c r="AH47" s="109">
        <f t="shared" si="7"/>
        <v>0</v>
      </c>
      <c r="AI47" s="136">
        <v>-1</v>
      </c>
      <c r="AJ47" s="137">
        <v>10</v>
      </c>
      <c r="AK47" s="109">
        <f t="shared" si="8"/>
        <v>0</v>
      </c>
      <c r="AL47" s="136">
        <v>1</v>
      </c>
      <c r="AM47" s="137"/>
      <c r="AN47" s="109">
        <f t="shared" si="9"/>
        <v>0</v>
      </c>
      <c r="AO47" s="136">
        <v>1</v>
      </c>
      <c r="AP47" s="137"/>
      <c r="AQ47" s="109">
        <f t="shared" si="10"/>
        <v>0</v>
      </c>
      <c r="AR47" s="22"/>
      <c r="AS47" s="107"/>
      <c r="AT47" s="108"/>
      <c r="AU47" s="138">
        <f t="shared" si="11"/>
        <v>0</v>
      </c>
      <c r="AV47" s="107"/>
      <c r="AW47" s="108"/>
      <c r="AX47" s="138">
        <f t="shared" si="12"/>
        <v>0</v>
      </c>
      <c r="AY47" s="107"/>
      <c r="AZ47" s="108"/>
      <c r="BA47" s="138"/>
      <c r="BB47" s="107"/>
      <c r="BC47" s="108"/>
      <c r="BD47" s="138">
        <f t="shared" si="14"/>
        <v>0</v>
      </c>
      <c r="BE47" s="107"/>
      <c r="BF47" s="108"/>
      <c r="BG47" s="138">
        <f t="shared" si="15"/>
        <v>0</v>
      </c>
      <c r="BH47" s="107"/>
      <c r="BI47" s="108"/>
      <c r="BJ47" s="138">
        <f t="shared" si="16"/>
        <v>0</v>
      </c>
      <c r="BK47" s="107"/>
      <c r="BL47" s="108"/>
      <c r="BM47" s="138">
        <f t="shared" si="17"/>
        <v>0</v>
      </c>
      <c r="BN47" s="107"/>
      <c r="BO47" s="108"/>
      <c r="BP47" s="138">
        <f t="shared" si="18"/>
        <v>0</v>
      </c>
      <c r="BQ47" s="107"/>
      <c r="BR47" s="108"/>
      <c r="BS47" s="138">
        <f t="shared" si="19"/>
        <v>0</v>
      </c>
      <c r="BT47" s="107"/>
      <c r="BU47" s="108"/>
      <c r="BV47" s="138">
        <f t="shared" si="20"/>
        <v>0</v>
      </c>
      <c r="BW47" s="107"/>
      <c r="BX47" s="108"/>
      <c r="BY47" s="138"/>
      <c r="BZ47" s="107"/>
      <c r="CA47" s="108"/>
      <c r="CB47" s="138">
        <f t="shared" si="22"/>
        <v>0</v>
      </c>
      <c r="CC47" s="107"/>
      <c r="CD47" s="108"/>
      <c r="CE47" s="138">
        <f t="shared" si="23"/>
        <v>0</v>
      </c>
      <c r="CF47" s="107"/>
      <c r="CG47" s="108"/>
      <c r="CH47" s="109">
        <f t="shared" si="24"/>
        <v>0</v>
      </c>
      <c r="CI47" s="22"/>
      <c r="CJ47" s="107"/>
      <c r="CK47" s="108"/>
      <c r="CL47" s="109">
        <f t="shared" si="25"/>
        <v>0</v>
      </c>
      <c r="CM47" s="107"/>
      <c r="CN47" s="108"/>
      <c r="CO47" s="109">
        <f t="shared" si="26"/>
        <v>0</v>
      </c>
      <c r="CP47" s="136"/>
      <c r="CQ47" s="137"/>
      <c r="CR47" s="109">
        <f t="shared" si="27"/>
        <v>0</v>
      </c>
      <c r="CS47" s="136"/>
      <c r="CT47" s="137"/>
      <c r="CU47" s="109">
        <f t="shared" si="28"/>
        <v>0</v>
      </c>
      <c r="CV47" s="107"/>
      <c r="CW47" s="108"/>
      <c r="CX47" s="109">
        <f t="shared" si="29"/>
        <v>0</v>
      </c>
      <c r="CY47" s="107"/>
      <c r="CZ47" s="108"/>
      <c r="DA47" s="247">
        <f t="shared" si="30"/>
        <v>0</v>
      </c>
    </row>
    <row r="48" spans="1:105" s="26" customFormat="1" ht="15.75" x14ac:dyDescent="0.25">
      <c r="A48" s="690"/>
      <c r="B48" s="36"/>
      <c r="C48" s="41" t="s">
        <v>56</v>
      </c>
      <c r="D48" s="141" t="s">
        <v>205</v>
      </c>
      <c r="E48" s="186"/>
      <c r="F48" s="220"/>
      <c r="G48" s="146"/>
      <c r="H48" s="417"/>
      <c r="I48" s="412" t="str">
        <f t="shared" si="31"/>
        <v/>
      </c>
      <c r="J48" s="218" t="str">
        <f t="shared" si="0"/>
        <v/>
      </c>
      <c r="K48" s="124"/>
      <c r="L48" s="643"/>
      <c r="M48" s="649"/>
      <c r="N48" s="110"/>
      <c r="O48" s="111"/>
      <c r="P48" s="243"/>
      <c r="Q48" s="110"/>
      <c r="R48" s="111"/>
      <c r="S48" s="243">
        <f t="shared" si="2"/>
        <v>0</v>
      </c>
      <c r="T48" s="110"/>
      <c r="U48" s="111"/>
      <c r="V48" s="245"/>
      <c r="W48" s="126"/>
      <c r="X48" s="111"/>
      <c r="Y48" s="243"/>
      <c r="Z48" s="110"/>
      <c r="AA48" s="111"/>
      <c r="AB48" s="245"/>
      <c r="AC48" s="126"/>
      <c r="AD48" s="111"/>
      <c r="AE48" s="109">
        <f t="shared" si="6"/>
        <v>0</v>
      </c>
      <c r="AF48" s="110">
        <v>1</v>
      </c>
      <c r="AG48" s="111">
        <v>10</v>
      </c>
      <c r="AH48" s="109">
        <f t="shared" si="7"/>
        <v>0</v>
      </c>
      <c r="AI48" s="110">
        <v>1</v>
      </c>
      <c r="AJ48" s="111">
        <v>10</v>
      </c>
      <c r="AK48" s="109">
        <f t="shared" si="8"/>
        <v>0</v>
      </c>
      <c r="AL48" s="110">
        <v>1</v>
      </c>
      <c r="AM48" s="111"/>
      <c r="AN48" s="109">
        <f t="shared" si="9"/>
        <v>0</v>
      </c>
      <c r="AO48" s="110">
        <v>1</v>
      </c>
      <c r="AP48" s="111"/>
      <c r="AQ48" s="109">
        <f t="shared" si="10"/>
        <v>0</v>
      </c>
      <c r="AR48" s="22"/>
      <c r="AS48" s="110"/>
      <c r="AT48" s="111"/>
      <c r="AU48" s="109">
        <f t="shared" si="11"/>
        <v>0</v>
      </c>
      <c r="AV48" s="110"/>
      <c r="AW48" s="111"/>
      <c r="AX48" s="109">
        <f t="shared" si="12"/>
        <v>0</v>
      </c>
      <c r="AY48" s="110"/>
      <c r="AZ48" s="111"/>
      <c r="BA48" s="109"/>
      <c r="BB48" s="110"/>
      <c r="BC48" s="111"/>
      <c r="BD48" s="109">
        <f t="shared" si="14"/>
        <v>0</v>
      </c>
      <c r="BE48" s="110"/>
      <c r="BF48" s="111"/>
      <c r="BG48" s="109">
        <f t="shared" si="15"/>
        <v>0</v>
      </c>
      <c r="BH48" s="110"/>
      <c r="BI48" s="111"/>
      <c r="BJ48" s="109">
        <f t="shared" si="16"/>
        <v>0</v>
      </c>
      <c r="BK48" s="110"/>
      <c r="BL48" s="111"/>
      <c r="BM48" s="109">
        <f t="shared" si="17"/>
        <v>0</v>
      </c>
      <c r="BN48" s="110"/>
      <c r="BO48" s="111"/>
      <c r="BP48" s="109">
        <f t="shared" si="18"/>
        <v>0</v>
      </c>
      <c r="BQ48" s="110"/>
      <c r="BR48" s="111"/>
      <c r="BS48" s="109">
        <f t="shared" si="19"/>
        <v>0</v>
      </c>
      <c r="BT48" s="110"/>
      <c r="BU48" s="111"/>
      <c r="BV48" s="109">
        <f t="shared" si="20"/>
        <v>0</v>
      </c>
      <c r="BW48" s="110"/>
      <c r="BX48" s="111"/>
      <c r="BY48" s="109"/>
      <c r="BZ48" s="110"/>
      <c r="CA48" s="111"/>
      <c r="CB48" s="109">
        <f t="shared" si="22"/>
        <v>0</v>
      </c>
      <c r="CC48" s="110"/>
      <c r="CD48" s="111"/>
      <c r="CE48" s="109">
        <f t="shared" si="23"/>
        <v>0</v>
      </c>
      <c r="CF48" s="110"/>
      <c r="CG48" s="111"/>
      <c r="CH48" s="109">
        <f t="shared" si="24"/>
        <v>0</v>
      </c>
      <c r="CI48" s="22"/>
      <c r="CJ48" s="110"/>
      <c r="CK48" s="111"/>
      <c r="CL48" s="109">
        <f t="shared" si="25"/>
        <v>0</v>
      </c>
      <c r="CM48" s="110"/>
      <c r="CN48" s="111"/>
      <c r="CO48" s="109">
        <f t="shared" si="26"/>
        <v>0</v>
      </c>
      <c r="CP48" s="110"/>
      <c r="CQ48" s="111"/>
      <c r="CR48" s="109">
        <f t="shared" si="27"/>
        <v>0</v>
      </c>
      <c r="CS48" s="110"/>
      <c r="CT48" s="111"/>
      <c r="CU48" s="109">
        <f t="shared" si="28"/>
        <v>0</v>
      </c>
      <c r="CV48" s="110"/>
      <c r="CW48" s="111"/>
      <c r="CX48" s="109">
        <f t="shared" si="29"/>
        <v>0</v>
      </c>
      <c r="CY48" s="110"/>
      <c r="CZ48" s="111"/>
      <c r="DA48" s="247">
        <f t="shared" si="30"/>
        <v>0</v>
      </c>
    </row>
    <row r="49" spans="1:105" s="26" customFormat="1" ht="15.75" x14ac:dyDescent="0.25">
      <c r="A49" s="690"/>
      <c r="B49" s="36"/>
      <c r="C49" s="41" t="s">
        <v>57</v>
      </c>
      <c r="D49" s="141" t="s">
        <v>206</v>
      </c>
      <c r="E49" s="186"/>
      <c r="F49" s="220"/>
      <c r="G49" s="146"/>
      <c r="H49" s="417"/>
      <c r="I49" s="412" t="str">
        <f t="shared" si="31"/>
        <v/>
      </c>
      <c r="J49" s="218" t="str">
        <f t="shared" si="0"/>
        <v/>
      </c>
      <c r="K49" s="124"/>
      <c r="L49" s="643"/>
      <c r="M49" s="649"/>
      <c r="N49" s="110"/>
      <c r="O49" s="111"/>
      <c r="P49" s="243">
        <f t="shared" si="1"/>
        <v>0</v>
      </c>
      <c r="Q49" s="110"/>
      <c r="R49" s="111"/>
      <c r="S49" s="243">
        <f t="shared" si="2"/>
        <v>0</v>
      </c>
      <c r="T49" s="110">
        <v>1</v>
      </c>
      <c r="U49" s="111">
        <v>10</v>
      </c>
      <c r="V49" s="245">
        <f t="shared" si="3"/>
        <v>0</v>
      </c>
      <c r="W49" s="126">
        <v>1</v>
      </c>
      <c r="X49" s="111">
        <v>10</v>
      </c>
      <c r="Y49" s="243">
        <f t="shared" si="4"/>
        <v>0</v>
      </c>
      <c r="Z49" s="110"/>
      <c r="AA49" s="111"/>
      <c r="AB49" s="245">
        <f t="shared" si="5"/>
        <v>0</v>
      </c>
      <c r="AC49" s="126"/>
      <c r="AD49" s="111"/>
      <c r="AE49" s="109">
        <f t="shared" si="6"/>
        <v>0</v>
      </c>
      <c r="AF49" s="110">
        <v>1</v>
      </c>
      <c r="AG49" s="111"/>
      <c r="AH49" s="109">
        <f t="shared" si="7"/>
        <v>0</v>
      </c>
      <c r="AI49" s="110">
        <v>1</v>
      </c>
      <c r="AJ49" s="111"/>
      <c r="AK49" s="109">
        <f t="shared" si="8"/>
        <v>0</v>
      </c>
      <c r="AL49" s="110"/>
      <c r="AM49" s="111"/>
      <c r="AN49" s="109">
        <f t="shared" si="9"/>
        <v>0</v>
      </c>
      <c r="AO49" s="110"/>
      <c r="AP49" s="111"/>
      <c r="AQ49" s="109">
        <f t="shared" si="10"/>
        <v>0</v>
      </c>
      <c r="AR49" s="22"/>
      <c r="AS49" s="110"/>
      <c r="AT49" s="111"/>
      <c r="AU49" s="109">
        <f t="shared" si="11"/>
        <v>0</v>
      </c>
      <c r="AV49" s="110"/>
      <c r="AW49" s="111"/>
      <c r="AX49" s="109">
        <f t="shared" si="12"/>
        <v>0</v>
      </c>
      <c r="AY49" s="110"/>
      <c r="AZ49" s="111"/>
      <c r="BA49" s="109"/>
      <c r="BB49" s="110"/>
      <c r="BC49" s="111"/>
      <c r="BD49" s="109">
        <f t="shared" si="14"/>
        <v>0</v>
      </c>
      <c r="BE49" s="110"/>
      <c r="BF49" s="111"/>
      <c r="BG49" s="109">
        <f t="shared" si="15"/>
        <v>0</v>
      </c>
      <c r="BH49" s="110"/>
      <c r="BI49" s="111"/>
      <c r="BJ49" s="109">
        <f t="shared" si="16"/>
        <v>0</v>
      </c>
      <c r="BK49" s="110"/>
      <c r="BL49" s="111"/>
      <c r="BM49" s="109">
        <f t="shared" si="17"/>
        <v>0</v>
      </c>
      <c r="BN49" s="110"/>
      <c r="BO49" s="111"/>
      <c r="BP49" s="109">
        <f t="shared" si="18"/>
        <v>0</v>
      </c>
      <c r="BQ49" s="110"/>
      <c r="BR49" s="111"/>
      <c r="BS49" s="109">
        <f t="shared" si="19"/>
        <v>0</v>
      </c>
      <c r="BT49" s="110"/>
      <c r="BU49" s="111"/>
      <c r="BV49" s="109">
        <f t="shared" si="20"/>
        <v>0</v>
      </c>
      <c r="BW49" s="110"/>
      <c r="BX49" s="111"/>
      <c r="BY49" s="109"/>
      <c r="BZ49" s="110"/>
      <c r="CA49" s="111"/>
      <c r="CB49" s="109">
        <f t="shared" si="22"/>
        <v>0</v>
      </c>
      <c r="CC49" s="110"/>
      <c r="CD49" s="111"/>
      <c r="CE49" s="109">
        <f t="shared" si="23"/>
        <v>0</v>
      </c>
      <c r="CF49" s="110"/>
      <c r="CG49" s="111"/>
      <c r="CH49" s="109">
        <f t="shared" si="24"/>
        <v>0</v>
      </c>
      <c r="CI49" s="22"/>
      <c r="CJ49" s="110"/>
      <c r="CK49" s="111"/>
      <c r="CL49" s="109">
        <f t="shared" si="25"/>
        <v>0</v>
      </c>
      <c r="CM49" s="110"/>
      <c r="CN49" s="111"/>
      <c r="CO49" s="109">
        <f t="shared" si="26"/>
        <v>0</v>
      </c>
      <c r="CP49" s="110"/>
      <c r="CQ49" s="111"/>
      <c r="CR49" s="109">
        <f t="shared" si="27"/>
        <v>0</v>
      </c>
      <c r="CS49" s="110"/>
      <c r="CT49" s="111"/>
      <c r="CU49" s="109">
        <f t="shared" si="28"/>
        <v>0</v>
      </c>
      <c r="CV49" s="110"/>
      <c r="CW49" s="111"/>
      <c r="CX49" s="109">
        <f t="shared" si="29"/>
        <v>0</v>
      </c>
      <c r="CY49" s="110"/>
      <c r="CZ49" s="111"/>
      <c r="DA49" s="247">
        <f t="shared" si="30"/>
        <v>0</v>
      </c>
    </row>
    <row r="50" spans="1:105" s="26" customFormat="1" ht="15.75" x14ac:dyDescent="0.25">
      <c r="A50" s="690"/>
      <c r="B50" s="36"/>
      <c r="C50" s="41" t="s">
        <v>58</v>
      </c>
      <c r="D50" s="141" t="s">
        <v>207</v>
      </c>
      <c r="E50" s="186"/>
      <c r="F50" s="220"/>
      <c r="G50" s="146"/>
      <c r="H50" s="417"/>
      <c r="I50" s="412" t="str">
        <f t="shared" si="31"/>
        <v/>
      </c>
      <c r="J50" s="218" t="str">
        <f t="shared" si="0"/>
        <v/>
      </c>
      <c r="K50" s="124"/>
      <c r="L50" s="643"/>
      <c r="M50" s="649"/>
      <c r="N50" s="110"/>
      <c r="O50" s="111"/>
      <c r="P50" s="243">
        <f t="shared" si="1"/>
        <v>0</v>
      </c>
      <c r="Q50" s="110"/>
      <c r="R50" s="111"/>
      <c r="S50" s="243">
        <f t="shared" si="2"/>
        <v>0</v>
      </c>
      <c r="T50" s="110"/>
      <c r="U50" s="111"/>
      <c r="V50" s="245">
        <f t="shared" si="3"/>
        <v>0</v>
      </c>
      <c r="W50" s="126"/>
      <c r="X50" s="111"/>
      <c r="Y50" s="243">
        <f t="shared" si="4"/>
        <v>0</v>
      </c>
      <c r="Z50" s="110"/>
      <c r="AA50" s="111"/>
      <c r="AB50" s="245">
        <f t="shared" si="5"/>
        <v>0</v>
      </c>
      <c r="AC50" s="126"/>
      <c r="AD50" s="111"/>
      <c r="AE50" s="109">
        <f t="shared" si="6"/>
        <v>0</v>
      </c>
      <c r="AF50" s="110">
        <v>-1</v>
      </c>
      <c r="AG50" s="111">
        <v>10</v>
      </c>
      <c r="AH50" s="109">
        <f t="shared" si="7"/>
        <v>0</v>
      </c>
      <c r="AI50" s="110">
        <v>1</v>
      </c>
      <c r="AJ50" s="111">
        <v>10</v>
      </c>
      <c r="AK50" s="109">
        <f t="shared" si="8"/>
        <v>0</v>
      </c>
      <c r="AL50" s="110"/>
      <c r="AM50" s="111"/>
      <c r="AN50" s="109">
        <f t="shared" si="9"/>
        <v>0</v>
      </c>
      <c r="AO50" s="110"/>
      <c r="AP50" s="111"/>
      <c r="AQ50" s="109">
        <f t="shared" si="10"/>
        <v>0</v>
      </c>
      <c r="AR50" s="22"/>
      <c r="AS50" s="110"/>
      <c r="AT50" s="111"/>
      <c r="AU50" s="109">
        <f>$K50*AS50*AT50</f>
        <v>0</v>
      </c>
      <c r="AV50" s="110">
        <v>-1</v>
      </c>
      <c r="AW50" s="111">
        <v>20</v>
      </c>
      <c r="AX50" s="109">
        <f t="shared" si="12"/>
        <v>0</v>
      </c>
      <c r="AY50" s="110">
        <v>-1</v>
      </c>
      <c r="AZ50" s="111">
        <v>30</v>
      </c>
      <c r="BA50" s="109">
        <f t="shared" si="13"/>
        <v>0</v>
      </c>
      <c r="BB50" s="110">
        <v>-1</v>
      </c>
      <c r="BC50" s="111">
        <v>30</v>
      </c>
      <c r="BD50" s="109">
        <f t="shared" si="14"/>
        <v>0</v>
      </c>
      <c r="BE50" s="110"/>
      <c r="BF50" s="111"/>
      <c r="BG50" s="109">
        <f t="shared" si="15"/>
        <v>0</v>
      </c>
      <c r="BH50" s="110"/>
      <c r="BI50" s="111"/>
      <c r="BJ50" s="109">
        <f t="shared" si="16"/>
        <v>0</v>
      </c>
      <c r="BK50" s="110"/>
      <c r="BL50" s="111"/>
      <c r="BM50" s="109">
        <f t="shared" si="17"/>
        <v>0</v>
      </c>
      <c r="BN50" s="110"/>
      <c r="BO50" s="111"/>
      <c r="BP50" s="109">
        <f t="shared" si="18"/>
        <v>0</v>
      </c>
      <c r="BQ50" s="110"/>
      <c r="BR50" s="111"/>
      <c r="BS50" s="109">
        <f t="shared" si="19"/>
        <v>0</v>
      </c>
      <c r="BT50" s="110"/>
      <c r="BU50" s="111"/>
      <c r="BV50" s="109">
        <f t="shared" si="20"/>
        <v>0</v>
      </c>
      <c r="BW50" s="110">
        <v>-1</v>
      </c>
      <c r="BX50" s="111">
        <v>10</v>
      </c>
      <c r="BY50" s="109">
        <f t="shared" si="21"/>
        <v>0</v>
      </c>
      <c r="BZ50" s="110">
        <v>-1</v>
      </c>
      <c r="CA50" s="111">
        <v>20</v>
      </c>
      <c r="CB50" s="109">
        <f t="shared" si="22"/>
        <v>0</v>
      </c>
      <c r="CC50" s="110"/>
      <c r="CD50" s="111"/>
      <c r="CE50" s="109">
        <f t="shared" si="23"/>
        <v>0</v>
      </c>
      <c r="CF50" s="110"/>
      <c r="CG50" s="111"/>
      <c r="CH50" s="109">
        <f t="shared" si="24"/>
        <v>0</v>
      </c>
      <c r="CI50" s="22"/>
      <c r="CJ50" s="110">
        <v>-1</v>
      </c>
      <c r="CK50" s="111">
        <v>30</v>
      </c>
      <c r="CL50" s="109">
        <f t="shared" si="25"/>
        <v>0</v>
      </c>
      <c r="CM50" s="110">
        <v>-1</v>
      </c>
      <c r="CN50" s="111">
        <v>30</v>
      </c>
      <c r="CO50" s="109">
        <f t="shared" si="26"/>
        <v>0</v>
      </c>
      <c r="CP50" s="110">
        <v>-1</v>
      </c>
      <c r="CQ50" s="111">
        <v>30</v>
      </c>
      <c r="CR50" s="109">
        <f t="shared" si="27"/>
        <v>0</v>
      </c>
      <c r="CS50" s="110">
        <v>-1</v>
      </c>
      <c r="CT50" s="111">
        <v>30</v>
      </c>
      <c r="CU50" s="109">
        <f t="shared" si="28"/>
        <v>0</v>
      </c>
      <c r="CV50" s="110">
        <v>-1</v>
      </c>
      <c r="CW50" s="111">
        <v>40</v>
      </c>
      <c r="CX50" s="109">
        <f t="shared" si="29"/>
        <v>0</v>
      </c>
      <c r="CY50" s="110">
        <v>-1</v>
      </c>
      <c r="CZ50" s="111">
        <v>40</v>
      </c>
      <c r="DA50" s="247">
        <f t="shared" si="30"/>
        <v>0</v>
      </c>
    </row>
    <row r="51" spans="1:105" s="26" customFormat="1" ht="15.75" x14ac:dyDescent="0.25">
      <c r="A51" s="690"/>
      <c r="B51" s="36"/>
      <c r="C51" s="41" t="s">
        <v>39</v>
      </c>
      <c r="D51" s="141"/>
      <c r="E51" s="186"/>
      <c r="F51" s="220"/>
      <c r="G51" s="146"/>
      <c r="H51" s="417"/>
      <c r="I51" s="412" t="str">
        <f t="shared" si="31"/>
        <v/>
      </c>
      <c r="J51" s="218" t="str">
        <f t="shared" si="0"/>
        <v/>
      </c>
      <c r="K51" s="124"/>
      <c r="L51" s="643"/>
      <c r="M51" s="649"/>
      <c r="N51" s="110"/>
      <c r="O51" s="111"/>
      <c r="P51" s="243">
        <f t="shared" si="1"/>
        <v>0</v>
      </c>
      <c r="Q51" s="110"/>
      <c r="R51" s="111"/>
      <c r="S51" s="243">
        <f t="shared" si="2"/>
        <v>0</v>
      </c>
      <c r="T51" s="110"/>
      <c r="U51" s="111"/>
      <c r="V51" s="245">
        <f t="shared" si="3"/>
        <v>0</v>
      </c>
      <c r="W51" s="126"/>
      <c r="X51" s="111"/>
      <c r="Y51" s="243">
        <f t="shared" si="4"/>
        <v>0</v>
      </c>
      <c r="Z51" s="110"/>
      <c r="AA51" s="111"/>
      <c r="AB51" s="245">
        <f t="shared" si="5"/>
        <v>0</v>
      </c>
      <c r="AC51" s="126"/>
      <c r="AD51" s="111"/>
      <c r="AE51" s="109">
        <f t="shared" si="6"/>
        <v>0</v>
      </c>
      <c r="AF51" s="110"/>
      <c r="AG51" s="111"/>
      <c r="AH51" s="109">
        <f t="shared" si="7"/>
        <v>0</v>
      </c>
      <c r="AI51" s="110"/>
      <c r="AJ51" s="111"/>
      <c r="AK51" s="109">
        <f t="shared" si="8"/>
        <v>0</v>
      </c>
      <c r="AL51" s="110"/>
      <c r="AM51" s="111"/>
      <c r="AN51" s="109">
        <f t="shared" si="9"/>
        <v>0</v>
      </c>
      <c r="AO51" s="110"/>
      <c r="AP51" s="111"/>
      <c r="AQ51" s="109">
        <f t="shared" si="10"/>
        <v>0</v>
      </c>
      <c r="AR51" s="22"/>
      <c r="AS51" s="110"/>
      <c r="AT51" s="111"/>
      <c r="AU51" s="109">
        <f t="shared" si="11"/>
        <v>0</v>
      </c>
      <c r="AV51" s="110"/>
      <c r="AW51" s="111"/>
      <c r="AX51" s="109">
        <f t="shared" si="12"/>
        <v>0</v>
      </c>
      <c r="AY51" s="110"/>
      <c r="AZ51" s="111"/>
      <c r="BA51" s="109">
        <f t="shared" si="13"/>
        <v>0</v>
      </c>
      <c r="BB51" s="110"/>
      <c r="BC51" s="111"/>
      <c r="BD51" s="109">
        <f t="shared" si="14"/>
        <v>0</v>
      </c>
      <c r="BE51" s="110"/>
      <c r="BF51" s="111"/>
      <c r="BG51" s="109">
        <f t="shared" si="15"/>
        <v>0</v>
      </c>
      <c r="BH51" s="110"/>
      <c r="BI51" s="111"/>
      <c r="BJ51" s="109">
        <f t="shared" si="16"/>
        <v>0</v>
      </c>
      <c r="BK51" s="110"/>
      <c r="BL51" s="111"/>
      <c r="BM51" s="109">
        <f t="shared" si="17"/>
        <v>0</v>
      </c>
      <c r="BN51" s="110"/>
      <c r="BO51" s="111"/>
      <c r="BP51" s="109">
        <f t="shared" si="18"/>
        <v>0</v>
      </c>
      <c r="BQ51" s="110"/>
      <c r="BR51" s="111"/>
      <c r="BS51" s="109">
        <f t="shared" si="19"/>
        <v>0</v>
      </c>
      <c r="BT51" s="110"/>
      <c r="BU51" s="111"/>
      <c r="BV51" s="109">
        <f t="shared" si="20"/>
        <v>0</v>
      </c>
      <c r="BW51" s="110">
        <v>1</v>
      </c>
      <c r="BX51" s="111">
        <v>10</v>
      </c>
      <c r="BY51" s="109">
        <f t="shared" si="21"/>
        <v>0</v>
      </c>
      <c r="BZ51" s="110">
        <v>1</v>
      </c>
      <c r="CA51" s="111">
        <v>10</v>
      </c>
      <c r="CB51" s="109">
        <f t="shared" si="22"/>
        <v>0</v>
      </c>
      <c r="CC51" s="110"/>
      <c r="CD51" s="111"/>
      <c r="CE51" s="109">
        <f t="shared" si="23"/>
        <v>0</v>
      </c>
      <c r="CF51" s="110"/>
      <c r="CG51" s="111"/>
      <c r="CH51" s="109">
        <f t="shared" si="24"/>
        <v>0</v>
      </c>
      <c r="CI51" s="22"/>
      <c r="CJ51" s="110"/>
      <c r="CK51" s="111"/>
      <c r="CL51" s="109">
        <f t="shared" si="25"/>
        <v>0</v>
      </c>
      <c r="CM51" s="110"/>
      <c r="CN51" s="111"/>
      <c r="CO51" s="109">
        <f t="shared" si="26"/>
        <v>0</v>
      </c>
      <c r="CP51" s="110"/>
      <c r="CQ51" s="111"/>
      <c r="CR51" s="109">
        <f t="shared" si="27"/>
        <v>0</v>
      </c>
      <c r="CS51" s="110"/>
      <c r="CT51" s="111"/>
      <c r="CU51" s="109">
        <f t="shared" si="28"/>
        <v>0</v>
      </c>
      <c r="CV51" s="110"/>
      <c r="CW51" s="111"/>
      <c r="CX51" s="109">
        <f t="shared" si="29"/>
        <v>0</v>
      </c>
      <c r="CY51" s="110"/>
      <c r="CZ51" s="111"/>
      <c r="DA51" s="247">
        <f t="shared" si="30"/>
        <v>0</v>
      </c>
    </row>
    <row r="52" spans="1:105" s="26" customFormat="1" ht="16.5" thickBot="1" x14ac:dyDescent="0.3">
      <c r="A52" s="691"/>
      <c r="B52" s="38"/>
      <c r="C52" s="42"/>
      <c r="D52" s="143"/>
      <c r="E52" s="150"/>
      <c r="F52" s="221"/>
      <c r="G52" s="147"/>
      <c r="H52" s="418"/>
      <c r="I52" s="413" t="str">
        <f t="shared" si="31"/>
        <v/>
      </c>
      <c r="J52" s="240" t="str">
        <f t="shared" si="0"/>
        <v/>
      </c>
      <c r="K52" s="125"/>
      <c r="L52" s="652"/>
      <c r="M52" s="653"/>
      <c r="N52" s="114"/>
      <c r="O52" s="115"/>
      <c r="P52" s="243">
        <f t="shared" si="1"/>
        <v>0</v>
      </c>
      <c r="Q52" s="114"/>
      <c r="R52" s="115"/>
      <c r="S52" s="246">
        <f t="shared" si="2"/>
        <v>0</v>
      </c>
      <c r="T52" s="114"/>
      <c r="U52" s="115"/>
      <c r="V52" s="117">
        <f t="shared" si="3"/>
        <v>0</v>
      </c>
      <c r="W52" s="129"/>
      <c r="X52" s="115"/>
      <c r="Y52" s="246">
        <f t="shared" si="4"/>
        <v>0</v>
      </c>
      <c r="Z52" s="114"/>
      <c r="AA52" s="115"/>
      <c r="AB52" s="117">
        <f t="shared" si="5"/>
        <v>0</v>
      </c>
      <c r="AC52" s="129"/>
      <c r="AD52" s="115"/>
      <c r="AE52" s="109">
        <f t="shared" si="6"/>
        <v>0</v>
      </c>
      <c r="AF52" s="114"/>
      <c r="AG52" s="115"/>
      <c r="AH52" s="109">
        <f t="shared" si="7"/>
        <v>0</v>
      </c>
      <c r="AI52" s="114"/>
      <c r="AJ52" s="115"/>
      <c r="AK52" s="109">
        <f t="shared" si="8"/>
        <v>0</v>
      </c>
      <c r="AL52" s="114"/>
      <c r="AM52" s="115"/>
      <c r="AN52" s="109">
        <f t="shared" si="9"/>
        <v>0</v>
      </c>
      <c r="AO52" s="114"/>
      <c r="AP52" s="115"/>
      <c r="AQ52" s="109">
        <f t="shared" si="10"/>
        <v>0</v>
      </c>
      <c r="AR52" s="22"/>
      <c r="AS52" s="114"/>
      <c r="AT52" s="115"/>
      <c r="AU52" s="139">
        <f t="shared" si="11"/>
        <v>0</v>
      </c>
      <c r="AV52" s="114"/>
      <c r="AW52" s="115"/>
      <c r="AX52" s="139">
        <f t="shared" si="12"/>
        <v>0</v>
      </c>
      <c r="AY52" s="114"/>
      <c r="AZ52" s="115"/>
      <c r="BA52" s="139">
        <f t="shared" si="13"/>
        <v>0</v>
      </c>
      <c r="BB52" s="114"/>
      <c r="BC52" s="115"/>
      <c r="BD52" s="139">
        <f t="shared" si="14"/>
        <v>0</v>
      </c>
      <c r="BE52" s="114"/>
      <c r="BF52" s="115"/>
      <c r="BG52" s="139">
        <f t="shared" si="15"/>
        <v>0</v>
      </c>
      <c r="BH52" s="114"/>
      <c r="BI52" s="115"/>
      <c r="BJ52" s="139">
        <f t="shared" si="16"/>
        <v>0</v>
      </c>
      <c r="BK52" s="114"/>
      <c r="BL52" s="115"/>
      <c r="BM52" s="139">
        <f t="shared" si="17"/>
        <v>0</v>
      </c>
      <c r="BN52" s="114"/>
      <c r="BO52" s="115"/>
      <c r="BP52" s="139">
        <f t="shared" si="18"/>
        <v>0</v>
      </c>
      <c r="BQ52" s="114"/>
      <c r="BR52" s="115"/>
      <c r="BS52" s="139">
        <f t="shared" si="19"/>
        <v>0</v>
      </c>
      <c r="BT52" s="114"/>
      <c r="BU52" s="115"/>
      <c r="BV52" s="139">
        <f t="shared" si="20"/>
        <v>0</v>
      </c>
      <c r="BW52" s="114"/>
      <c r="BX52" s="115"/>
      <c r="BY52" s="139">
        <f t="shared" si="21"/>
        <v>0</v>
      </c>
      <c r="BZ52" s="114"/>
      <c r="CA52" s="115"/>
      <c r="CB52" s="139">
        <f t="shared" si="22"/>
        <v>0</v>
      </c>
      <c r="CC52" s="114"/>
      <c r="CD52" s="115"/>
      <c r="CE52" s="139">
        <f t="shared" si="23"/>
        <v>0</v>
      </c>
      <c r="CF52" s="114"/>
      <c r="CG52" s="115"/>
      <c r="CH52" s="109">
        <f t="shared" si="24"/>
        <v>0</v>
      </c>
      <c r="CI52" s="22"/>
      <c r="CJ52" s="114"/>
      <c r="CK52" s="115"/>
      <c r="CL52" s="109">
        <f t="shared" si="25"/>
        <v>0</v>
      </c>
      <c r="CM52" s="114"/>
      <c r="CN52" s="115"/>
      <c r="CO52" s="109">
        <f t="shared" si="26"/>
        <v>0</v>
      </c>
      <c r="CP52" s="114"/>
      <c r="CQ52" s="115"/>
      <c r="CR52" s="109">
        <f t="shared" si="27"/>
        <v>0</v>
      </c>
      <c r="CS52" s="114"/>
      <c r="CT52" s="115"/>
      <c r="CU52" s="109">
        <f t="shared" si="28"/>
        <v>0</v>
      </c>
      <c r="CV52" s="114"/>
      <c r="CW52" s="115"/>
      <c r="CX52" s="109">
        <f t="shared" si="29"/>
        <v>0</v>
      </c>
      <c r="CY52" s="114"/>
      <c r="CZ52" s="115"/>
      <c r="DA52" s="247">
        <f t="shared" si="30"/>
        <v>0</v>
      </c>
    </row>
    <row r="53" spans="1:105" s="26" customFormat="1" ht="15.75" customHeight="1" x14ac:dyDescent="0.25">
      <c r="A53" s="692" t="s">
        <v>59</v>
      </c>
      <c r="B53" s="34" t="s">
        <v>32</v>
      </c>
      <c r="C53" s="35" t="s">
        <v>60</v>
      </c>
      <c r="D53" s="142" t="s">
        <v>184</v>
      </c>
      <c r="E53" s="394"/>
      <c r="F53" s="395"/>
      <c r="G53" s="405"/>
      <c r="H53" s="420"/>
      <c r="I53" s="411" t="str">
        <f t="shared" si="31"/>
        <v/>
      </c>
      <c r="J53" s="406" t="str">
        <f t="shared" si="0"/>
        <v/>
      </c>
      <c r="K53" s="248"/>
      <c r="L53" s="641"/>
      <c r="M53" s="642"/>
      <c r="N53" s="107"/>
      <c r="O53" s="108"/>
      <c r="P53" s="243">
        <f t="shared" si="1"/>
        <v>0</v>
      </c>
      <c r="Q53" s="107"/>
      <c r="R53" s="108"/>
      <c r="S53" s="244">
        <f t="shared" si="2"/>
        <v>0</v>
      </c>
      <c r="T53" s="107"/>
      <c r="U53" s="108"/>
      <c r="V53" s="138">
        <f t="shared" si="3"/>
        <v>0</v>
      </c>
      <c r="W53" s="128"/>
      <c r="X53" s="108"/>
      <c r="Y53" s="244">
        <f t="shared" si="4"/>
        <v>0</v>
      </c>
      <c r="Z53" s="107"/>
      <c r="AA53" s="108"/>
      <c r="AB53" s="138">
        <f t="shared" si="5"/>
        <v>0</v>
      </c>
      <c r="AC53" s="128"/>
      <c r="AD53" s="108"/>
      <c r="AE53" s="109">
        <f t="shared" si="6"/>
        <v>0</v>
      </c>
      <c r="AF53" s="107"/>
      <c r="AG53" s="108"/>
      <c r="AH53" s="109">
        <f t="shared" si="7"/>
        <v>0</v>
      </c>
      <c r="AI53" s="107"/>
      <c r="AJ53" s="108"/>
      <c r="AK53" s="109">
        <f t="shared" si="8"/>
        <v>0</v>
      </c>
      <c r="AL53" s="107"/>
      <c r="AM53" s="108"/>
      <c r="AN53" s="109">
        <f t="shared" si="9"/>
        <v>0</v>
      </c>
      <c r="AO53" s="107"/>
      <c r="AP53" s="108"/>
      <c r="AQ53" s="109">
        <f t="shared" si="10"/>
        <v>0</v>
      </c>
      <c r="AR53" s="22"/>
      <c r="AS53" s="136"/>
      <c r="AT53" s="137"/>
      <c r="AU53" s="109">
        <f t="shared" si="11"/>
        <v>0</v>
      </c>
      <c r="AV53" s="136"/>
      <c r="AW53" s="137"/>
      <c r="AX53" s="109">
        <f t="shared" si="12"/>
        <v>0</v>
      </c>
      <c r="AY53" s="136">
        <v>1</v>
      </c>
      <c r="AZ53" s="137">
        <v>10</v>
      </c>
      <c r="BA53" s="109">
        <f t="shared" si="13"/>
        <v>0</v>
      </c>
      <c r="BB53" s="136">
        <v>1</v>
      </c>
      <c r="BC53" s="137">
        <v>10</v>
      </c>
      <c r="BD53" s="109">
        <f t="shared" si="14"/>
        <v>0</v>
      </c>
      <c r="BE53" s="136">
        <v>1</v>
      </c>
      <c r="BF53" s="137">
        <v>10</v>
      </c>
      <c r="BG53" s="109">
        <f t="shared" si="15"/>
        <v>0</v>
      </c>
      <c r="BH53" s="136">
        <v>1</v>
      </c>
      <c r="BI53" s="137">
        <v>10</v>
      </c>
      <c r="BJ53" s="109">
        <f t="shared" si="16"/>
        <v>0</v>
      </c>
      <c r="BK53" s="136"/>
      <c r="BL53" s="137"/>
      <c r="BM53" s="109">
        <f t="shared" si="17"/>
        <v>0</v>
      </c>
      <c r="BN53" s="136"/>
      <c r="BO53" s="137"/>
      <c r="BP53" s="109">
        <f t="shared" si="18"/>
        <v>0</v>
      </c>
      <c r="BQ53" s="136">
        <v>1</v>
      </c>
      <c r="BR53" s="137">
        <v>5</v>
      </c>
      <c r="BS53" s="109">
        <f t="shared" si="19"/>
        <v>0</v>
      </c>
      <c r="BT53" s="136">
        <v>1</v>
      </c>
      <c r="BU53" s="137">
        <v>5</v>
      </c>
      <c r="BV53" s="109">
        <f t="shared" si="20"/>
        <v>0</v>
      </c>
      <c r="BW53" s="136">
        <v>1</v>
      </c>
      <c r="BX53" s="137">
        <v>10</v>
      </c>
      <c r="BY53" s="109">
        <f t="shared" si="21"/>
        <v>0</v>
      </c>
      <c r="BZ53" s="136">
        <v>1</v>
      </c>
      <c r="CA53" s="137">
        <v>10</v>
      </c>
      <c r="CB53" s="109">
        <f t="shared" si="22"/>
        <v>0</v>
      </c>
      <c r="CC53" s="136">
        <v>1</v>
      </c>
      <c r="CD53" s="137">
        <v>10</v>
      </c>
      <c r="CE53" s="109">
        <f t="shared" si="23"/>
        <v>0</v>
      </c>
      <c r="CF53" s="136">
        <v>1</v>
      </c>
      <c r="CG53" s="137">
        <v>10</v>
      </c>
      <c r="CH53" s="109">
        <f t="shared" si="24"/>
        <v>0</v>
      </c>
      <c r="CI53" s="22"/>
      <c r="CJ53" s="107">
        <v>1</v>
      </c>
      <c r="CK53" s="108">
        <v>30</v>
      </c>
      <c r="CL53" s="109">
        <f t="shared" si="25"/>
        <v>0</v>
      </c>
      <c r="CM53" s="107">
        <v>1</v>
      </c>
      <c r="CN53" s="108">
        <v>30</v>
      </c>
      <c r="CO53" s="109">
        <f t="shared" si="26"/>
        <v>0</v>
      </c>
      <c r="CP53" s="107">
        <v>1</v>
      </c>
      <c r="CQ53" s="108">
        <v>30</v>
      </c>
      <c r="CR53" s="109">
        <f t="shared" si="27"/>
        <v>0</v>
      </c>
      <c r="CS53" s="107">
        <v>1</v>
      </c>
      <c r="CT53" s="108">
        <v>30</v>
      </c>
      <c r="CU53" s="109">
        <f t="shared" si="28"/>
        <v>0</v>
      </c>
      <c r="CV53" s="107">
        <v>1</v>
      </c>
      <c r="CW53" s="108">
        <v>10</v>
      </c>
      <c r="CX53" s="109">
        <f t="shared" si="29"/>
        <v>0</v>
      </c>
      <c r="CY53" s="107">
        <v>1</v>
      </c>
      <c r="CZ53" s="108">
        <v>10</v>
      </c>
      <c r="DA53" s="247">
        <f t="shared" si="30"/>
        <v>0</v>
      </c>
    </row>
    <row r="54" spans="1:105" s="26" customFormat="1" ht="15.75" x14ac:dyDescent="0.25">
      <c r="A54" s="690"/>
      <c r="B54" s="36"/>
      <c r="C54" s="37" t="s">
        <v>61</v>
      </c>
      <c r="D54" s="141" t="s">
        <v>208</v>
      </c>
      <c r="E54" s="186"/>
      <c r="F54" s="220"/>
      <c r="G54" s="146"/>
      <c r="H54" s="417"/>
      <c r="I54" s="412" t="str">
        <f t="shared" si="31"/>
        <v/>
      </c>
      <c r="J54" s="218" t="str">
        <f t="shared" si="0"/>
        <v/>
      </c>
      <c r="K54" s="124"/>
      <c r="L54" s="643"/>
      <c r="M54" s="644"/>
      <c r="N54" s="110"/>
      <c r="O54" s="111"/>
      <c r="P54" s="243">
        <f t="shared" si="1"/>
        <v>0</v>
      </c>
      <c r="Q54" s="110"/>
      <c r="R54" s="111"/>
      <c r="S54" s="243">
        <f t="shared" si="2"/>
        <v>0</v>
      </c>
      <c r="T54" s="110"/>
      <c r="U54" s="111"/>
      <c r="V54" s="245">
        <f t="shared" si="3"/>
        <v>0</v>
      </c>
      <c r="W54" s="126"/>
      <c r="X54" s="111"/>
      <c r="Y54" s="243">
        <f t="shared" si="4"/>
        <v>0</v>
      </c>
      <c r="Z54" s="110"/>
      <c r="AA54" s="111"/>
      <c r="AB54" s="245">
        <f t="shared" si="5"/>
        <v>0</v>
      </c>
      <c r="AC54" s="126"/>
      <c r="AD54" s="111"/>
      <c r="AE54" s="109">
        <f t="shared" si="6"/>
        <v>0</v>
      </c>
      <c r="AF54" s="110"/>
      <c r="AG54" s="111"/>
      <c r="AH54" s="109">
        <f t="shared" si="7"/>
        <v>0</v>
      </c>
      <c r="AI54" s="110"/>
      <c r="AJ54" s="111"/>
      <c r="AK54" s="109">
        <f t="shared" si="8"/>
        <v>0</v>
      </c>
      <c r="AL54" s="110"/>
      <c r="AM54" s="111"/>
      <c r="AN54" s="109">
        <f t="shared" si="9"/>
        <v>0</v>
      </c>
      <c r="AO54" s="110"/>
      <c r="AP54" s="111"/>
      <c r="AQ54" s="109">
        <f t="shared" si="10"/>
        <v>0</v>
      </c>
      <c r="AR54" s="22"/>
      <c r="AS54" s="110"/>
      <c r="AT54" s="111"/>
      <c r="AU54" s="109">
        <f t="shared" si="11"/>
        <v>0</v>
      </c>
      <c r="AV54" s="110"/>
      <c r="AW54" s="111"/>
      <c r="AX54" s="109">
        <f t="shared" si="12"/>
        <v>0</v>
      </c>
      <c r="AY54" s="110"/>
      <c r="AZ54" s="111"/>
      <c r="BA54" s="109"/>
      <c r="BB54" s="110"/>
      <c r="BC54" s="111"/>
      <c r="BD54" s="109">
        <f t="shared" si="14"/>
        <v>0</v>
      </c>
      <c r="BE54" s="110">
        <v>1</v>
      </c>
      <c r="BF54" s="111">
        <v>10</v>
      </c>
      <c r="BG54" s="109">
        <f t="shared" si="15"/>
        <v>0</v>
      </c>
      <c r="BH54" s="110">
        <v>1</v>
      </c>
      <c r="BI54" s="111">
        <v>10</v>
      </c>
      <c r="BJ54" s="109">
        <f t="shared" si="16"/>
        <v>0</v>
      </c>
      <c r="BK54" s="110"/>
      <c r="BL54" s="111"/>
      <c r="BM54" s="109">
        <f t="shared" si="17"/>
        <v>0</v>
      </c>
      <c r="BN54" s="110"/>
      <c r="BO54" s="111"/>
      <c r="BP54" s="109">
        <f t="shared" si="18"/>
        <v>0</v>
      </c>
      <c r="BQ54" s="110"/>
      <c r="BR54" s="111"/>
      <c r="BS54" s="109">
        <f t="shared" si="19"/>
        <v>0</v>
      </c>
      <c r="BT54" s="110"/>
      <c r="BU54" s="111"/>
      <c r="BV54" s="109">
        <f t="shared" si="20"/>
        <v>0</v>
      </c>
      <c r="BW54" s="110"/>
      <c r="BX54" s="111"/>
      <c r="BY54" s="109">
        <f t="shared" si="21"/>
        <v>0</v>
      </c>
      <c r="BZ54" s="110"/>
      <c r="CA54" s="111"/>
      <c r="CB54" s="109">
        <f t="shared" si="22"/>
        <v>0</v>
      </c>
      <c r="CC54" s="110"/>
      <c r="CD54" s="111"/>
      <c r="CE54" s="109">
        <f t="shared" si="23"/>
        <v>0</v>
      </c>
      <c r="CF54" s="110"/>
      <c r="CG54" s="111"/>
      <c r="CH54" s="109">
        <f t="shared" si="24"/>
        <v>0</v>
      </c>
      <c r="CI54" s="22"/>
      <c r="CJ54" s="110"/>
      <c r="CK54" s="111"/>
      <c r="CL54" s="109">
        <f t="shared" si="25"/>
        <v>0</v>
      </c>
      <c r="CM54" s="110"/>
      <c r="CN54" s="111"/>
      <c r="CO54" s="109">
        <f t="shared" si="26"/>
        <v>0</v>
      </c>
      <c r="CP54" s="110"/>
      <c r="CQ54" s="111"/>
      <c r="CR54" s="109">
        <f t="shared" si="27"/>
        <v>0</v>
      </c>
      <c r="CS54" s="110"/>
      <c r="CT54" s="111"/>
      <c r="CU54" s="109">
        <f t="shared" si="28"/>
        <v>0</v>
      </c>
      <c r="CV54" s="110"/>
      <c r="CW54" s="111"/>
      <c r="CX54" s="109">
        <f t="shared" si="29"/>
        <v>0</v>
      </c>
      <c r="CY54" s="110"/>
      <c r="CZ54" s="111"/>
      <c r="DA54" s="247">
        <f t="shared" si="30"/>
        <v>0</v>
      </c>
    </row>
    <row r="55" spans="1:105" s="26" customFormat="1" ht="15.75" x14ac:dyDescent="0.25">
      <c r="A55" s="690"/>
      <c r="B55" s="36"/>
      <c r="C55" s="37" t="s">
        <v>62</v>
      </c>
      <c r="D55" s="141" t="s">
        <v>209</v>
      </c>
      <c r="E55" s="186"/>
      <c r="F55" s="220"/>
      <c r="G55" s="146"/>
      <c r="H55" s="417"/>
      <c r="I55" s="412" t="str">
        <f t="shared" si="31"/>
        <v/>
      </c>
      <c r="J55" s="218" t="str">
        <f t="shared" si="0"/>
        <v/>
      </c>
      <c r="K55" s="124"/>
      <c r="L55" s="643"/>
      <c r="M55" s="644"/>
      <c r="N55" s="110"/>
      <c r="O55" s="111"/>
      <c r="P55" s="243">
        <f t="shared" si="1"/>
        <v>0</v>
      </c>
      <c r="Q55" s="110"/>
      <c r="R55" s="111"/>
      <c r="S55" s="243">
        <f t="shared" si="2"/>
        <v>0</v>
      </c>
      <c r="T55" s="110"/>
      <c r="U55" s="111"/>
      <c r="V55" s="245">
        <f t="shared" si="3"/>
        <v>0</v>
      </c>
      <c r="W55" s="126"/>
      <c r="X55" s="111"/>
      <c r="Y55" s="243">
        <f t="shared" si="4"/>
        <v>0</v>
      </c>
      <c r="Z55" s="110"/>
      <c r="AA55" s="111"/>
      <c r="AB55" s="245">
        <f t="shared" si="5"/>
        <v>0</v>
      </c>
      <c r="AC55" s="126"/>
      <c r="AD55" s="111"/>
      <c r="AE55" s="109">
        <f t="shared" si="6"/>
        <v>0</v>
      </c>
      <c r="AF55" s="110"/>
      <c r="AG55" s="111"/>
      <c r="AH55" s="109">
        <f t="shared" si="7"/>
        <v>0</v>
      </c>
      <c r="AI55" s="110"/>
      <c r="AJ55" s="111"/>
      <c r="AK55" s="109">
        <f t="shared" si="8"/>
        <v>0</v>
      </c>
      <c r="AL55" s="110"/>
      <c r="AM55" s="111"/>
      <c r="AN55" s="109">
        <f t="shared" si="9"/>
        <v>0</v>
      </c>
      <c r="AO55" s="110"/>
      <c r="AP55" s="111"/>
      <c r="AQ55" s="109">
        <f t="shared" si="10"/>
        <v>0</v>
      </c>
      <c r="AR55" s="22"/>
      <c r="AS55" s="110"/>
      <c r="AT55" s="111"/>
      <c r="AU55" s="109">
        <f t="shared" si="11"/>
        <v>0</v>
      </c>
      <c r="AV55" s="110"/>
      <c r="AW55" s="111"/>
      <c r="AX55" s="109">
        <f t="shared" si="12"/>
        <v>0</v>
      </c>
      <c r="AY55" s="110"/>
      <c r="AZ55" s="111"/>
      <c r="BA55" s="109"/>
      <c r="BB55" s="110"/>
      <c r="BC55" s="111"/>
      <c r="BD55" s="109">
        <f t="shared" si="14"/>
        <v>0</v>
      </c>
      <c r="BE55" s="110">
        <v>1</v>
      </c>
      <c r="BF55" s="111">
        <v>10</v>
      </c>
      <c r="BG55" s="109">
        <f t="shared" si="15"/>
        <v>0</v>
      </c>
      <c r="BH55" s="110">
        <v>1</v>
      </c>
      <c r="BI55" s="111">
        <v>10</v>
      </c>
      <c r="BJ55" s="109">
        <f t="shared" si="16"/>
        <v>0</v>
      </c>
      <c r="BK55" s="110"/>
      <c r="BL55" s="111"/>
      <c r="BM55" s="109">
        <f t="shared" si="17"/>
        <v>0</v>
      </c>
      <c r="BN55" s="110"/>
      <c r="BO55" s="111"/>
      <c r="BP55" s="109">
        <f t="shared" si="18"/>
        <v>0</v>
      </c>
      <c r="BQ55" s="110"/>
      <c r="BR55" s="111"/>
      <c r="BS55" s="109">
        <f t="shared" si="19"/>
        <v>0</v>
      </c>
      <c r="BT55" s="110"/>
      <c r="BU55" s="111"/>
      <c r="BV55" s="109">
        <f t="shared" si="20"/>
        <v>0</v>
      </c>
      <c r="BW55" s="110"/>
      <c r="BX55" s="111"/>
      <c r="BY55" s="109">
        <f t="shared" si="21"/>
        <v>0</v>
      </c>
      <c r="BZ55" s="110"/>
      <c r="CA55" s="111"/>
      <c r="CB55" s="109">
        <f t="shared" si="22"/>
        <v>0</v>
      </c>
      <c r="CC55" s="110"/>
      <c r="CD55" s="111"/>
      <c r="CE55" s="109">
        <f t="shared" si="23"/>
        <v>0</v>
      </c>
      <c r="CF55" s="110"/>
      <c r="CG55" s="111"/>
      <c r="CH55" s="109">
        <f t="shared" si="24"/>
        <v>0</v>
      </c>
      <c r="CI55" s="22"/>
      <c r="CJ55" s="110">
        <v>1</v>
      </c>
      <c r="CK55" s="111">
        <v>10</v>
      </c>
      <c r="CL55" s="109">
        <f t="shared" si="25"/>
        <v>0</v>
      </c>
      <c r="CM55" s="110">
        <v>1</v>
      </c>
      <c r="CN55" s="111">
        <v>10</v>
      </c>
      <c r="CO55" s="109">
        <f t="shared" si="26"/>
        <v>0</v>
      </c>
      <c r="CP55" s="110">
        <v>1</v>
      </c>
      <c r="CQ55" s="111">
        <v>15</v>
      </c>
      <c r="CR55" s="109">
        <f t="shared" si="27"/>
        <v>0</v>
      </c>
      <c r="CS55" s="110">
        <v>1</v>
      </c>
      <c r="CT55" s="111">
        <v>15</v>
      </c>
      <c r="CU55" s="109">
        <f t="shared" si="28"/>
        <v>0</v>
      </c>
      <c r="CV55" s="110"/>
      <c r="CW55" s="111"/>
      <c r="CX55" s="109">
        <f t="shared" si="29"/>
        <v>0</v>
      </c>
      <c r="CY55" s="110"/>
      <c r="CZ55" s="111"/>
      <c r="DA55" s="247">
        <f t="shared" si="30"/>
        <v>0</v>
      </c>
    </row>
    <row r="56" spans="1:105" s="26" customFormat="1" ht="15.75" x14ac:dyDescent="0.25">
      <c r="A56" s="690"/>
      <c r="B56" s="36"/>
      <c r="C56" s="37" t="s">
        <v>63</v>
      </c>
      <c r="D56" s="141" t="s">
        <v>210</v>
      </c>
      <c r="E56" s="186"/>
      <c r="F56" s="220"/>
      <c r="G56" s="146"/>
      <c r="H56" s="417"/>
      <c r="I56" s="412" t="str">
        <f t="shared" si="31"/>
        <v/>
      </c>
      <c r="J56" s="218" t="str">
        <f t="shared" si="0"/>
        <v/>
      </c>
      <c r="K56" s="124"/>
      <c r="L56" s="643"/>
      <c r="M56" s="644"/>
      <c r="N56" s="110"/>
      <c r="O56" s="111"/>
      <c r="P56" s="243">
        <f t="shared" si="1"/>
        <v>0</v>
      </c>
      <c r="Q56" s="110"/>
      <c r="R56" s="111"/>
      <c r="S56" s="243">
        <f t="shared" si="2"/>
        <v>0</v>
      </c>
      <c r="T56" s="110"/>
      <c r="U56" s="111"/>
      <c r="V56" s="245">
        <f t="shared" si="3"/>
        <v>0</v>
      </c>
      <c r="W56" s="126"/>
      <c r="X56" s="111"/>
      <c r="Y56" s="243">
        <f t="shared" si="4"/>
        <v>0</v>
      </c>
      <c r="Z56" s="110"/>
      <c r="AA56" s="111"/>
      <c r="AB56" s="245">
        <f t="shared" si="5"/>
        <v>0</v>
      </c>
      <c r="AC56" s="126"/>
      <c r="AD56" s="111"/>
      <c r="AE56" s="109">
        <f t="shared" si="6"/>
        <v>0</v>
      </c>
      <c r="AF56" s="110"/>
      <c r="AG56" s="111"/>
      <c r="AH56" s="109">
        <f t="shared" si="7"/>
        <v>0</v>
      </c>
      <c r="AI56" s="110"/>
      <c r="AJ56" s="111"/>
      <c r="AK56" s="109">
        <f t="shared" si="8"/>
        <v>0</v>
      </c>
      <c r="AL56" s="110"/>
      <c r="AM56" s="111"/>
      <c r="AN56" s="109">
        <f t="shared" si="9"/>
        <v>0</v>
      </c>
      <c r="AO56" s="110"/>
      <c r="AP56" s="111"/>
      <c r="AQ56" s="109">
        <f t="shared" si="10"/>
        <v>0</v>
      </c>
      <c r="AR56" s="22"/>
      <c r="AS56" s="110"/>
      <c r="AT56" s="111"/>
      <c r="AU56" s="109">
        <f>$K56*AS56*AT56</f>
        <v>0</v>
      </c>
      <c r="AV56" s="110"/>
      <c r="AW56" s="111"/>
      <c r="AX56" s="109">
        <f t="shared" si="12"/>
        <v>0</v>
      </c>
      <c r="AY56" s="110"/>
      <c r="AZ56" s="111"/>
      <c r="BA56" s="109">
        <f t="shared" si="13"/>
        <v>0</v>
      </c>
      <c r="BB56" s="110"/>
      <c r="BC56" s="111"/>
      <c r="BD56" s="109">
        <f t="shared" si="14"/>
        <v>0</v>
      </c>
      <c r="BE56" s="110">
        <v>1</v>
      </c>
      <c r="BF56" s="111">
        <v>10</v>
      </c>
      <c r="BG56" s="109">
        <f t="shared" si="15"/>
        <v>0</v>
      </c>
      <c r="BH56" s="110">
        <v>1</v>
      </c>
      <c r="BI56" s="111">
        <v>10</v>
      </c>
      <c r="BJ56" s="109">
        <f t="shared" si="16"/>
        <v>0</v>
      </c>
      <c r="BK56" s="110">
        <v>1</v>
      </c>
      <c r="BL56" s="111">
        <v>10</v>
      </c>
      <c r="BM56" s="109">
        <f t="shared" si="17"/>
        <v>0</v>
      </c>
      <c r="BN56" s="110">
        <v>1</v>
      </c>
      <c r="BO56" s="111">
        <v>10</v>
      </c>
      <c r="BP56" s="109">
        <f t="shared" si="18"/>
        <v>0</v>
      </c>
      <c r="BQ56" s="110"/>
      <c r="BR56" s="111"/>
      <c r="BS56" s="109">
        <f t="shared" si="19"/>
        <v>0</v>
      </c>
      <c r="BT56" s="110"/>
      <c r="BU56" s="111"/>
      <c r="BV56" s="109">
        <f t="shared" si="20"/>
        <v>0</v>
      </c>
      <c r="BW56" s="110"/>
      <c r="BX56" s="111"/>
      <c r="BY56" s="109">
        <f t="shared" si="21"/>
        <v>0</v>
      </c>
      <c r="BZ56" s="110"/>
      <c r="CA56" s="111"/>
      <c r="CB56" s="109">
        <f t="shared" si="22"/>
        <v>0</v>
      </c>
      <c r="CC56" s="110"/>
      <c r="CD56" s="111"/>
      <c r="CE56" s="109">
        <f t="shared" si="23"/>
        <v>0</v>
      </c>
      <c r="CF56" s="110"/>
      <c r="CG56" s="111"/>
      <c r="CH56" s="109">
        <f t="shared" si="24"/>
        <v>0</v>
      </c>
      <c r="CI56" s="22"/>
      <c r="CJ56" s="110"/>
      <c r="CK56" s="111"/>
      <c r="CL56" s="109">
        <f t="shared" si="25"/>
        <v>0</v>
      </c>
      <c r="CM56" s="110"/>
      <c r="CN56" s="111"/>
      <c r="CO56" s="109">
        <f t="shared" si="26"/>
        <v>0</v>
      </c>
      <c r="CP56" s="110"/>
      <c r="CQ56" s="111"/>
      <c r="CR56" s="109">
        <f t="shared" si="27"/>
        <v>0</v>
      </c>
      <c r="CS56" s="110"/>
      <c r="CT56" s="111"/>
      <c r="CU56" s="109">
        <f t="shared" si="28"/>
        <v>0</v>
      </c>
      <c r="CV56" s="110">
        <v>1</v>
      </c>
      <c r="CW56" s="111">
        <v>10</v>
      </c>
      <c r="CX56" s="109">
        <f t="shared" si="29"/>
        <v>0</v>
      </c>
      <c r="CY56" s="110">
        <v>1</v>
      </c>
      <c r="CZ56" s="111">
        <v>10</v>
      </c>
      <c r="DA56" s="247">
        <f t="shared" si="30"/>
        <v>0</v>
      </c>
    </row>
    <row r="57" spans="1:105" s="26" customFormat="1" ht="15.75" x14ac:dyDescent="0.25">
      <c r="A57" s="690"/>
      <c r="B57" s="36"/>
      <c r="C57" s="37" t="s">
        <v>64</v>
      </c>
      <c r="D57" s="141" t="s">
        <v>210</v>
      </c>
      <c r="E57" s="186"/>
      <c r="F57" s="220"/>
      <c r="G57" s="146"/>
      <c r="H57" s="417"/>
      <c r="I57" s="412" t="str">
        <f t="shared" si="31"/>
        <v/>
      </c>
      <c r="J57" s="218" t="str">
        <f t="shared" si="0"/>
        <v/>
      </c>
      <c r="K57" s="124"/>
      <c r="L57" s="643"/>
      <c r="M57" s="644"/>
      <c r="N57" s="110"/>
      <c r="O57" s="111"/>
      <c r="P57" s="243">
        <f t="shared" si="1"/>
        <v>0</v>
      </c>
      <c r="Q57" s="110"/>
      <c r="R57" s="111"/>
      <c r="S57" s="243">
        <f t="shared" si="2"/>
        <v>0</v>
      </c>
      <c r="T57" s="110"/>
      <c r="U57" s="111"/>
      <c r="V57" s="245">
        <f t="shared" si="3"/>
        <v>0</v>
      </c>
      <c r="W57" s="126"/>
      <c r="X57" s="111"/>
      <c r="Y57" s="243">
        <f t="shared" si="4"/>
        <v>0</v>
      </c>
      <c r="Z57" s="110"/>
      <c r="AA57" s="111"/>
      <c r="AB57" s="245">
        <f t="shared" si="5"/>
        <v>0</v>
      </c>
      <c r="AC57" s="126"/>
      <c r="AD57" s="111"/>
      <c r="AE57" s="109">
        <f t="shared" si="6"/>
        <v>0</v>
      </c>
      <c r="AF57" s="110"/>
      <c r="AG57" s="111"/>
      <c r="AH57" s="109">
        <f t="shared" si="7"/>
        <v>0</v>
      </c>
      <c r="AI57" s="110"/>
      <c r="AJ57" s="111"/>
      <c r="AK57" s="109">
        <f t="shared" si="8"/>
        <v>0</v>
      </c>
      <c r="AL57" s="110"/>
      <c r="AM57" s="111"/>
      <c r="AN57" s="109">
        <f t="shared" si="9"/>
        <v>0</v>
      </c>
      <c r="AO57" s="110"/>
      <c r="AP57" s="111"/>
      <c r="AQ57" s="109">
        <f t="shared" si="10"/>
        <v>0</v>
      </c>
      <c r="AR57" s="22"/>
      <c r="AS57" s="110">
        <v>1</v>
      </c>
      <c r="AT57" s="111">
        <v>5</v>
      </c>
      <c r="AU57" s="109">
        <f t="shared" si="11"/>
        <v>0</v>
      </c>
      <c r="AV57" s="110">
        <v>1</v>
      </c>
      <c r="AW57" s="111">
        <v>5</v>
      </c>
      <c r="AX57" s="109">
        <f t="shared" si="12"/>
        <v>0</v>
      </c>
      <c r="AY57" s="110"/>
      <c r="AZ57" s="111"/>
      <c r="BA57" s="109">
        <f t="shared" si="13"/>
        <v>0</v>
      </c>
      <c r="BB57" s="110"/>
      <c r="BC57" s="111"/>
      <c r="BD57" s="109">
        <f t="shared" si="14"/>
        <v>0</v>
      </c>
      <c r="BE57" s="110"/>
      <c r="BF57" s="111"/>
      <c r="BG57" s="109">
        <f t="shared" si="15"/>
        <v>0</v>
      </c>
      <c r="BH57" s="110"/>
      <c r="BI57" s="111"/>
      <c r="BJ57" s="109">
        <f t="shared" si="16"/>
        <v>0</v>
      </c>
      <c r="BK57" s="110">
        <v>1</v>
      </c>
      <c r="BL57" s="111">
        <v>10</v>
      </c>
      <c r="BM57" s="109">
        <f t="shared" si="17"/>
        <v>0</v>
      </c>
      <c r="BN57" s="110">
        <v>1</v>
      </c>
      <c r="BO57" s="111">
        <v>10</v>
      </c>
      <c r="BP57" s="109">
        <f t="shared" si="18"/>
        <v>0</v>
      </c>
      <c r="BQ57" s="110"/>
      <c r="BR57" s="111"/>
      <c r="BS57" s="109">
        <f t="shared" si="19"/>
        <v>0</v>
      </c>
      <c r="BT57" s="110"/>
      <c r="BU57" s="111"/>
      <c r="BV57" s="109">
        <f t="shared" si="20"/>
        <v>0</v>
      </c>
      <c r="BW57" s="110"/>
      <c r="BX57" s="111"/>
      <c r="BY57" s="109">
        <f t="shared" si="21"/>
        <v>0</v>
      </c>
      <c r="BZ57" s="110"/>
      <c r="CA57" s="111"/>
      <c r="CB57" s="109">
        <f t="shared" si="22"/>
        <v>0</v>
      </c>
      <c r="CC57" s="110"/>
      <c r="CD57" s="111"/>
      <c r="CE57" s="109">
        <f t="shared" si="23"/>
        <v>0</v>
      </c>
      <c r="CF57" s="110"/>
      <c r="CG57" s="111"/>
      <c r="CH57" s="109">
        <f t="shared" si="24"/>
        <v>0</v>
      </c>
      <c r="CI57" s="22"/>
      <c r="CJ57" s="110"/>
      <c r="CK57" s="111"/>
      <c r="CL57" s="109">
        <f t="shared" si="25"/>
        <v>0</v>
      </c>
      <c r="CM57" s="110"/>
      <c r="CN57" s="111"/>
      <c r="CO57" s="109">
        <f t="shared" si="26"/>
        <v>0</v>
      </c>
      <c r="CP57" s="110"/>
      <c r="CQ57" s="111"/>
      <c r="CR57" s="109">
        <f t="shared" si="27"/>
        <v>0</v>
      </c>
      <c r="CS57" s="110"/>
      <c r="CT57" s="111"/>
      <c r="CU57" s="109">
        <f t="shared" si="28"/>
        <v>0</v>
      </c>
      <c r="CV57" s="110">
        <v>1</v>
      </c>
      <c r="CW57" s="111">
        <v>10</v>
      </c>
      <c r="CX57" s="109">
        <f t="shared" si="29"/>
        <v>0</v>
      </c>
      <c r="CY57" s="110">
        <v>1</v>
      </c>
      <c r="CZ57" s="111">
        <v>10</v>
      </c>
      <c r="DA57" s="247">
        <f t="shared" si="30"/>
        <v>0</v>
      </c>
    </row>
    <row r="58" spans="1:105" s="26" customFormat="1" ht="15.75" x14ac:dyDescent="0.25">
      <c r="A58" s="690"/>
      <c r="B58" s="36"/>
      <c r="C58" s="37" t="s">
        <v>65</v>
      </c>
      <c r="D58" s="141" t="s">
        <v>184</v>
      </c>
      <c r="E58" s="186"/>
      <c r="F58" s="220"/>
      <c r="G58" s="146"/>
      <c r="H58" s="417"/>
      <c r="I58" s="412" t="str">
        <f t="shared" si="31"/>
        <v/>
      </c>
      <c r="J58" s="218" t="str">
        <f t="shared" si="0"/>
        <v/>
      </c>
      <c r="K58" s="124"/>
      <c r="L58" s="643"/>
      <c r="M58" s="644"/>
      <c r="N58" s="110">
        <v>-1</v>
      </c>
      <c r="O58" s="111">
        <v>10</v>
      </c>
      <c r="P58" s="243">
        <f t="shared" si="1"/>
        <v>0</v>
      </c>
      <c r="Q58" s="110">
        <v>-1</v>
      </c>
      <c r="R58" s="111">
        <v>10</v>
      </c>
      <c r="S58" s="243">
        <f t="shared" si="2"/>
        <v>0</v>
      </c>
      <c r="T58" s="110">
        <v>1</v>
      </c>
      <c r="U58" s="111">
        <v>0</v>
      </c>
      <c r="V58" s="245">
        <f t="shared" si="3"/>
        <v>0</v>
      </c>
      <c r="W58" s="126">
        <v>1</v>
      </c>
      <c r="X58" s="111">
        <v>0</v>
      </c>
      <c r="Y58" s="243">
        <f t="shared" si="4"/>
        <v>0</v>
      </c>
      <c r="Z58" s="110">
        <v>1</v>
      </c>
      <c r="AA58" s="111">
        <v>5</v>
      </c>
      <c r="AB58" s="245">
        <f t="shared" si="5"/>
        <v>0</v>
      </c>
      <c r="AC58" s="126">
        <v>1</v>
      </c>
      <c r="AD58" s="111">
        <v>5</v>
      </c>
      <c r="AE58" s="109">
        <f t="shared" si="6"/>
        <v>0</v>
      </c>
      <c r="AF58" s="110"/>
      <c r="AG58" s="111"/>
      <c r="AH58" s="109">
        <f t="shared" si="7"/>
        <v>0</v>
      </c>
      <c r="AI58" s="110"/>
      <c r="AJ58" s="111"/>
      <c r="AK58" s="109">
        <f t="shared" si="8"/>
        <v>0</v>
      </c>
      <c r="AL58" s="110">
        <v>1</v>
      </c>
      <c r="AM58" s="111">
        <v>5</v>
      </c>
      <c r="AN58" s="109">
        <f t="shared" si="9"/>
        <v>0</v>
      </c>
      <c r="AO58" s="110">
        <v>1</v>
      </c>
      <c r="AP58" s="111">
        <v>5</v>
      </c>
      <c r="AQ58" s="109">
        <f t="shared" si="10"/>
        <v>0</v>
      </c>
      <c r="AR58" s="22"/>
      <c r="AS58" s="110">
        <v>-1</v>
      </c>
      <c r="AT58" s="111"/>
      <c r="AU58" s="109">
        <f t="shared" si="11"/>
        <v>0</v>
      </c>
      <c r="AV58" s="110">
        <v>-1</v>
      </c>
      <c r="AW58" s="111"/>
      <c r="AX58" s="109">
        <f>$K58*AV58*AW58</f>
        <v>0</v>
      </c>
      <c r="AY58" s="110"/>
      <c r="AZ58" s="111"/>
      <c r="BA58" s="109">
        <f t="shared" si="13"/>
        <v>0</v>
      </c>
      <c r="BB58" s="110"/>
      <c r="BC58" s="111"/>
      <c r="BD58" s="109">
        <f t="shared" si="14"/>
        <v>0</v>
      </c>
      <c r="BE58" s="110">
        <v>1</v>
      </c>
      <c r="BF58" s="111">
        <v>10</v>
      </c>
      <c r="BG58" s="109">
        <f t="shared" si="15"/>
        <v>0</v>
      </c>
      <c r="BH58" s="110">
        <v>1</v>
      </c>
      <c r="BI58" s="111">
        <v>10</v>
      </c>
      <c r="BJ58" s="109">
        <f t="shared" si="16"/>
        <v>0</v>
      </c>
      <c r="BK58" s="110"/>
      <c r="BL58" s="111"/>
      <c r="BM58" s="109">
        <f t="shared" si="17"/>
        <v>0</v>
      </c>
      <c r="BN58" s="110"/>
      <c r="BO58" s="111"/>
      <c r="BP58" s="109">
        <f t="shared" si="18"/>
        <v>0</v>
      </c>
      <c r="BQ58" s="110"/>
      <c r="BR58" s="111"/>
      <c r="BS58" s="109">
        <f t="shared" si="19"/>
        <v>0</v>
      </c>
      <c r="BT58" s="110"/>
      <c r="BU58" s="111"/>
      <c r="BV58" s="109">
        <f t="shared" si="20"/>
        <v>0</v>
      </c>
      <c r="BW58" s="110"/>
      <c r="BX58" s="111"/>
      <c r="BY58" s="109">
        <f t="shared" si="21"/>
        <v>0</v>
      </c>
      <c r="BZ58" s="110"/>
      <c r="CA58" s="111"/>
      <c r="CB58" s="109">
        <f t="shared" si="22"/>
        <v>0</v>
      </c>
      <c r="CC58" s="110"/>
      <c r="CD58" s="111"/>
      <c r="CE58" s="109">
        <f t="shared" si="23"/>
        <v>0</v>
      </c>
      <c r="CF58" s="110"/>
      <c r="CG58" s="111"/>
      <c r="CH58" s="109">
        <f t="shared" si="24"/>
        <v>0</v>
      </c>
      <c r="CI58" s="22"/>
      <c r="CJ58" s="110">
        <v>1</v>
      </c>
      <c r="CK58" s="111">
        <v>10</v>
      </c>
      <c r="CL58" s="109">
        <f t="shared" si="25"/>
        <v>0</v>
      </c>
      <c r="CM58" s="110">
        <v>1</v>
      </c>
      <c r="CN58" s="111">
        <v>10</v>
      </c>
      <c r="CO58" s="109">
        <f t="shared" si="26"/>
        <v>0</v>
      </c>
      <c r="CP58" s="110">
        <v>1</v>
      </c>
      <c r="CQ58" s="111">
        <v>15</v>
      </c>
      <c r="CR58" s="109">
        <f t="shared" si="27"/>
        <v>0</v>
      </c>
      <c r="CS58" s="110">
        <v>1</v>
      </c>
      <c r="CT58" s="111">
        <v>15</v>
      </c>
      <c r="CU58" s="109">
        <f t="shared" si="28"/>
        <v>0</v>
      </c>
      <c r="CV58" s="110"/>
      <c r="CW58" s="111"/>
      <c r="CX58" s="109">
        <f t="shared" si="29"/>
        <v>0</v>
      </c>
      <c r="CY58" s="110"/>
      <c r="CZ58" s="111"/>
      <c r="DA58" s="247">
        <f t="shared" si="30"/>
        <v>0</v>
      </c>
    </row>
    <row r="59" spans="1:105" s="26" customFormat="1" ht="15.75" x14ac:dyDescent="0.25">
      <c r="A59" s="690"/>
      <c r="B59" s="36"/>
      <c r="C59" s="37" t="s">
        <v>66</v>
      </c>
      <c r="D59" s="141" t="s">
        <v>211</v>
      </c>
      <c r="E59" s="186"/>
      <c r="F59" s="220"/>
      <c r="G59" s="146"/>
      <c r="H59" s="417"/>
      <c r="I59" s="412" t="str">
        <f t="shared" si="31"/>
        <v/>
      </c>
      <c r="J59" s="218" t="str">
        <f t="shared" si="0"/>
        <v/>
      </c>
      <c r="K59" s="124"/>
      <c r="L59" s="643"/>
      <c r="M59" s="644"/>
      <c r="N59" s="110"/>
      <c r="O59" s="111"/>
      <c r="P59" s="243">
        <f t="shared" si="1"/>
        <v>0</v>
      </c>
      <c r="Q59" s="110"/>
      <c r="R59" s="111"/>
      <c r="S59" s="243">
        <f t="shared" si="2"/>
        <v>0</v>
      </c>
      <c r="T59" s="110"/>
      <c r="U59" s="111"/>
      <c r="V59" s="245">
        <f t="shared" si="3"/>
        <v>0</v>
      </c>
      <c r="W59" s="126"/>
      <c r="X59" s="111"/>
      <c r="Y59" s="243">
        <f t="shared" si="4"/>
        <v>0</v>
      </c>
      <c r="Z59" s="110"/>
      <c r="AA59" s="111"/>
      <c r="AB59" s="245">
        <f t="shared" si="5"/>
        <v>0</v>
      </c>
      <c r="AC59" s="126"/>
      <c r="AD59" s="111"/>
      <c r="AE59" s="109">
        <f t="shared" si="6"/>
        <v>0</v>
      </c>
      <c r="AF59" s="110"/>
      <c r="AG59" s="111"/>
      <c r="AH59" s="109">
        <f t="shared" si="7"/>
        <v>0</v>
      </c>
      <c r="AI59" s="110"/>
      <c r="AJ59" s="111"/>
      <c r="AK59" s="109">
        <f t="shared" si="8"/>
        <v>0</v>
      </c>
      <c r="AL59" s="110"/>
      <c r="AM59" s="111"/>
      <c r="AN59" s="109">
        <f t="shared" si="9"/>
        <v>0</v>
      </c>
      <c r="AO59" s="110"/>
      <c r="AP59" s="111"/>
      <c r="AQ59" s="109">
        <f t="shared" si="10"/>
        <v>0</v>
      </c>
      <c r="AR59" s="22"/>
      <c r="AS59" s="110">
        <v>1</v>
      </c>
      <c r="AT59" s="111">
        <v>5</v>
      </c>
      <c r="AU59" s="109">
        <f t="shared" si="11"/>
        <v>0</v>
      </c>
      <c r="AV59" s="110">
        <v>1</v>
      </c>
      <c r="AW59" s="111">
        <v>5</v>
      </c>
      <c r="AX59" s="109">
        <f t="shared" si="12"/>
        <v>0</v>
      </c>
      <c r="AY59" s="110"/>
      <c r="AZ59" s="111"/>
      <c r="BA59" s="109"/>
      <c r="BB59" s="110"/>
      <c r="BC59" s="111"/>
      <c r="BD59" s="109">
        <f t="shared" si="14"/>
        <v>0</v>
      </c>
      <c r="BE59" s="110"/>
      <c r="BF59" s="111"/>
      <c r="BG59" s="109">
        <f t="shared" si="15"/>
        <v>0</v>
      </c>
      <c r="BH59" s="110"/>
      <c r="BI59" s="111"/>
      <c r="BJ59" s="109">
        <f t="shared" si="16"/>
        <v>0</v>
      </c>
      <c r="BK59" s="110"/>
      <c r="BL59" s="111"/>
      <c r="BM59" s="109">
        <f t="shared" si="17"/>
        <v>0</v>
      </c>
      <c r="BN59" s="110"/>
      <c r="BO59" s="111"/>
      <c r="BP59" s="109">
        <f t="shared" si="18"/>
        <v>0</v>
      </c>
      <c r="BQ59" s="110"/>
      <c r="BR59" s="111"/>
      <c r="BS59" s="109">
        <f t="shared" si="19"/>
        <v>0</v>
      </c>
      <c r="BT59" s="110"/>
      <c r="BU59" s="111"/>
      <c r="BV59" s="109">
        <f t="shared" si="20"/>
        <v>0</v>
      </c>
      <c r="BW59" s="110"/>
      <c r="BX59" s="111"/>
      <c r="BY59" s="109">
        <f t="shared" si="21"/>
        <v>0</v>
      </c>
      <c r="BZ59" s="110"/>
      <c r="CA59" s="111"/>
      <c r="CB59" s="109">
        <f t="shared" si="22"/>
        <v>0</v>
      </c>
      <c r="CC59" s="110"/>
      <c r="CD59" s="111"/>
      <c r="CE59" s="109">
        <f t="shared" si="23"/>
        <v>0</v>
      </c>
      <c r="CF59" s="110"/>
      <c r="CG59" s="111"/>
      <c r="CH59" s="109">
        <f t="shared" si="24"/>
        <v>0</v>
      </c>
      <c r="CI59" s="22"/>
      <c r="CJ59" s="110"/>
      <c r="CK59" s="111"/>
      <c r="CL59" s="109">
        <f t="shared" si="25"/>
        <v>0</v>
      </c>
      <c r="CM59" s="110"/>
      <c r="CN59" s="111"/>
      <c r="CO59" s="109">
        <f t="shared" si="26"/>
        <v>0</v>
      </c>
      <c r="CP59" s="110"/>
      <c r="CQ59" s="111"/>
      <c r="CR59" s="109">
        <f t="shared" si="27"/>
        <v>0</v>
      </c>
      <c r="CS59" s="110"/>
      <c r="CT59" s="111"/>
      <c r="CU59" s="109">
        <f t="shared" si="28"/>
        <v>0</v>
      </c>
      <c r="CV59" s="110"/>
      <c r="CW59" s="111"/>
      <c r="CX59" s="109">
        <f t="shared" si="29"/>
        <v>0</v>
      </c>
      <c r="CY59" s="110"/>
      <c r="CZ59" s="111"/>
      <c r="DA59" s="247">
        <f t="shared" si="30"/>
        <v>0</v>
      </c>
    </row>
    <row r="60" spans="1:105" s="26" customFormat="1" ht="15.75" x14ac:dyDescent="0.25">
      <c r="A60" s="690"/>
      <c r="B60" s="36"/>
      <c r="C60" s="37" t="s">
        <v>67</v>
      </c>
      <c r="D60" s="141" t="s">
        <v>212</v>
      </c>
      <c r="E60" s="186"/>
      <c r="F60" s="220"/>
      <c r="G60" s="146"/>
      <c r="H60" s="417"/>
      <c r="I60" s="412" t="str">
        <f t="shared" si="31"/>
        <v/>
      </c>
      <c r="J60" s="218" t="str">
        <f t="shared" si="0"/>
        <v/>
      </c>
      <c r="K60" s="124"/>
      <c r="L60" s="643"/>
      <c r="M60" s="644"/>
      <c r="N60" s="110">
        <v>1</v>
      </c>
      <c r="O60" s="111">
        <v>5</v>
      </c>
      <c r="P60" s="243">
        <f t="shared" si="1"/>
        <v>0</v>
      </c>
      <c r="Q60" s="110">
        <v>1</v>
      </c>
      <c r="R60" s="111">
        <v>5</v>
      </c>
      <c r="S60" s="243">
        <f t="shared" si="2"/>
        <v>0</v>
      </c>
      <c r="T60" s="110">
        <v>1</v>
      </c>
      <c r="U60" s="111">
        <v>5</v>
      </c>
      <c r="V60" s="245">
        <f t="shared" si="3"/>
        <v>0</v>
      </c>
      <c r="W60" s="126">
        <v>1</v>
      </c>
      <c r="X60" s="111">
        <v>5</v>
      </c>
      <c r="Y60" s="243">
        <f t="shared" si="4"/>
        <v>0</v>
      </c>
      <c r="Z60" s="110">
        <v>1</v>
      </c>
      <c r="AA60" s="111">
        <v>5</v>
      </c>
      <c r="AB60" s="245">
        <f t="shared" si="5"/>
        <v>0</v>
      </c>
      <c r="AC60" s="126">
        <v>1</v>
      </c>
      <c r="AD60" s="111">
        <v>5</v>
      </c>
      <c r="AE60" s="109">
        <f t="shared" si="6"/>
        <v>0</v>
      </c>
      <c r="AF60" s="110"/>
      <c r="AG60" s="111"/>
      <c r="AH60" s="109">
        <f t="shared" si="7"/>
        <v>0</v>
      </c>
      <c r="AI60" s="110"/>
      <c r="AJ60" s="111"/>
      <c r="AK60" s="109">
        <f t="shared" si="8"/>
        <v>0</v>
      </c>
      <c r="AL60" s="110">
        <v>1</v>
      </c>
      <c r="AM60" s="111">
        <v>5</v>
      </c>
      <c r="AN60" s="109">
        <f t="shared" si="9"/>
        <v>0</v>
      </c>
      <c r="AO60" s="110">
        <v>1</v>
      </c>
      <c r="AP60" s="111">
        <v>5</v>
      </c>
      <c r="AQ60" s="109">
        <f t="shared" si="10"/>
        <v>0</v>
      </c>
      <c r="AR60" s="22"/>
      <c r="AS60" s="110"/>
      <c r="AT60" s="111"/>
      <c r="AU60" s="109">
        <f>$K60*AS60*AT60</f>
        <v>0</v>
      </c>
      <c r="AV60" s="110"/>
      <c r="AW60" s="111"/>
      <c r="AX60" s="109">
        <f t="shared" si="12"/>
        <v>0</v>
      </c>
      <c r="AY60" s="110"/>
      <c r="AZ60" s="111"/>
      <c r="BA60" s="109">
        <f t="shared" si="13"/>
        <v>0</v>
      </c>
      <c r="BB60" s="110"/>
      <c r="BC60" s="111"/>
      <c r="BD60" s="109">
        <f t="shared" si="14"/>
        <v>0</v>
      </c>
      <c r="BE60" s="110">
        <v>-1</v>
      </c>
      <c r="BF60" s="111">
        <v>10</v>
      </c>
      <c r="BG60" s="109">
        <f t="shared" si="15"/>
        <v>0</v>
      </c>
      <c r="BH60" s="110">
        <v>-1</v>
      </c>
      <c r="BI60" s="111">
        <v>10</v>
      </c>
      <c r="BJ60" s="109">
        <f t="shared" si="16"/>
        <v>0</v>
      </c>
      <c r="BK60" s="110">
        <v>-1</v>
      </c>
      <c r="BL60" s="111">
        <v>40</v>
      </c>
      <c r="BM60" s="109">
        <f t="shared" si="17"/>
        <v>0</v>
      </c>
      <c r="BN60" s="110">
        <v>-1</v>
      </c>
      <c r="BO60" s="111">
        <v>40</v>
      </c>
      <c r="BP60" s="109">
        <f t="shared" si="18"/>
        <v>0</v>
      </c>
      <c r="BQ60" s="110"/>
      <c r="BR60" s="111"/>
      <c r="BS60" s="109">
        <f t="shared" si="19"/>
        <v>0</v>
      </c>
      <c r="BT60" s="110"/>
      <c r="BU60" s="111"/>
      <c r="BV60" s="109">
        <f t="shared" si="20"/>
        <v>0</v>
      </c>
      <c r="BW60" s="110"/>
      <c r="BX60" s="111"/>
      <c r="BY60" s="109">
        <f t="shared" si="21"/>
        <v>0</v>
      </c>
      <c r="BZ60" s="110"/>
      <c r="CA60" s="111"/>
      <c r="CB60" s="109">
        <f t="shared" si="22"/>
        <v>0</v>
      </c>
      <c r="CC60" s="110"/>
      <c r="CD60" s="111"/>
      <c r="CE60" s="109">
        <f t="shared" si="23"/>
        <v>0</v>
      </c>
      <c r="CF60" s="110"/>
      <c r="CG60" s="111"/>
      <c r="CH60" s="109">
        <f t="shared" si="24"/>
        <v>0</v>
      </c>
      <c r="CI60" s="22"/>
      <c r="CJ60" s="110"/>
      <c r="CK60" s="111"/>
      <c r="CL60" s="109">
        <f t="shared" si="25"/>
        <v>0</v>
      </c>
      <c r="CM60" s="110"/>
      <c r="CN60" s="111"/>
      <c r="CO60" s="109">
        <f t="shared" si="26"/>
        <v>0</v>
      </c>
      <c r="CP60" s="110"/>
      <c r="CQ60" s="111"/>
      <c r="CR60" s="109">
        <f t="shared" si="27"/>
        <v>0</v>
      </c>
      <c r="CS60" s="110"/>
      <c r="CT60" s="111"/>
      <c r="CU60" s="109">
        <f t="shared" si="28"/>
        <v>0</v>
      </c>
      <c r="CV60" s="110">
        <v>1</v>
      </c>
      <c r="CW60" s="111">
        <v>10</v>
      </c>
      <c r="CX60" s="109">
        <f t="shared" si="29"/>
        <v>0</v>
      </c>
      <c r="CY60" s="110">
        <v>1</v>
      </c>
      <c r="CZ60" s="111">
        <v>10</v>
      </c>
      <c r="DA60" s="247">
        <f t="shared" si="30"/>
        <v>0</v>
      </c>
    </row>
    <row r="61" spans="1:105" s="26" customFormat="1" ht="16.5" thickBot="1" x14ac:dyDescent="0.3">
      <c r="A61" s="691"/>
      <c r="B61" s="38"/>
      <c r="C61" s="39"/>
      <c r="D61" s="143"/>
      <c r="E61" s="150"/>
      <c r="F61" s="221"/>
      <c r="G61" s="242"/>
      <c r="H61" s="419"/>
      <c r="I61" s="415" t="str">
        <f t="shared" si="31"/>
        <v/>
      </c>
      <c r="J61" s="303" t="str">
        <f t="shared" si="0"/>
        <v/>
      </c>
      <c r="K61" s="302"/>
      <c r="L61" s="645"/>
      <c r="M61" s="646"/>
      <c r="N61" s="114"/>
      <c r="O61" s="115"/>
      <c r="P61" s="243">
        <f t="shared" si="1"/>
        <v>0</v>
      </c>
      <c r="Q61" s="114"/>
      <c r="R61" s="115"/>
      <c r="S61" s="246">
        <f t="shared" si="2"/>
        <v>0</v>
      </c>
      <c r="T61" s="114"/>
      <c r="U61" s="115"/>
      <c r="V61" s="117">
        <f t="shared" si="3"/>
        <v>0</v>
      </c>
      <c r="W61" s="129"/>
      <c r="X61" s="115"/>
      <c r="Y61" s="246">
        <f t="shared" si="4"/>
        <v>0</v>
      </c>
      <c r="Z61" s="114"/>
      <c r="AA61" s="115"/>
      <c r="AB61" s="117">
        <f t="shared" si="5"/>
        <v>0</v>
      </c>
      <c r="AC61" s="129"/>
      <c r="AD61" s="115"/>
      <c r="AE61" s="109">
        <f t="shared" si="6"/>
        <v>0</v>
      </c>
      <c r="AF61" s="114"/>
      <c r="AG61" s="115"/>
      <c r="AH61" s="109">
        <f t="shared" si="7"/>
        <v>0</v>
      </c>
      <c r="AI61" s="114"/>
      <c r="AJ61" s="115"/>
      <c r="AK61" s="109">
        <f t="shared" si="8"/>
        <v>0</v>
      </c>
      <c r="AL61" s="114"/>
      <c r="AM61" s="115"/>
      <c r="AN61" s="109">
        <f t="shared" si="9"/>
        <v>0</v>
      </c>
      <c r="AO61" s="114"/>
      <c r="AP61" s="115"/>
      <c r="AQ61" s="109">
        <f t="shared" si="10"/>
        <v>0</v>
      </c>
      <c r="AR61" s="22"/>
      <c r="AS61" s="114"/>
      <c r="AT61" s="115"/>
      <c r="AU61" s="109">
        <f t="shared" si="11"/>
        <v>0</v>
      </c>
      <c r="AV61" s="114"/>
      <c r="AW61" s="115"/>
      <c r="AX61" s="109">
        <f t="shared" si="12"/>
        <v>0</v>
      </c>
      <c r="AY61" s="114"/>
      <c r="AZ61" s="115"/>
      <c r="BA61" s="109">
        <f t="shared" si="13"/>
        <v>0</v>
      </c>
      <c r="BB61" s="114"/>
      <c r="BC61" s="115"/>
      <c r="BD61" s="109">
        <f t="shared" si="14"/>
        <v>0</v>
      </c>
      <c r="BE61" s="114"/>
      <c r="BF61" s="115"/>
      <c r="BG61" s="109">
        <f t="shared" si="15"/>
        <v>0</v>
      </c>
      <c r="BH61" s="114"/>
      <c r="BI61" s="115"/>
      <c r="BJ61" s="109">
        <f t="shared" si="16"/>
        <v>0</v>
      </c>
      <c r="BK61" s="114"/>
      <c r="BL61" s="115"/>
      <c r="BM61" s="109">
        <f t="shared" si="17"/>
        <v>0</v>
      </c>
      <c r="BN61" s="114"/>
      <c r="BO61" s="115"/>
      <c r="BP61" s="109">
        <f t="shared" si="18"/>
        <v>0</v>
      </c>
      <c r="BQ61" s="114"/>
      <c r="BR61" s="115"/>
      <c r="BS61" s="109">
        <f t="shared" si="19"/>
        <v>0</v>
      </c>
      <c r="BT61" s="114"/>
      <c r="BU61" s="115"/>
      <c r="BV61" s="109">
        <f t="shared" si="20"/>
        <v>0</v>
      </c>
      <c r="BW61" s="114"/>
      <c r="BX61" s="115"/>
      <c r="BY61" s="109">
        <f t="shared" si="21"/>
        <v>0</v>
      </c>
      <c r="BZ61" s="114"/>
      <c r="CA61" s="115"/>
      <c r="CB61" s="109">
        <f t="shared" si="22"/>
        <v>0</v>
      </c>
      <c r="CC61" s="114"/>
      <c r="CD61" s="115"/>
      <c r="CE61" s="109">
        <f t="shared" si="23"/>
        <v>0</v>
      </c>
      <c r="CF61" s="114"/>
      <c r="CG61" s="115"/>
      <c r="CH61" s="109">
        <f t="shared" si="24"/>
        <v>0</v>
      </c>
      <c r="CI61" s="22"/>
      <c r="CJ61" s="114"/>
      <c r="CK61" s="115"/>
      <c r="CL61" s="109">
        <f t="shared" si="25"/>
        <v>0</v>
      </c>
      <c r="CM61" s="114"/>
      <c r="CN61" s="115"/>
      <c r="CO61" s="109">
        <f t="shared" si="26"/>
        <v>0</v>
      </c>
      <c r="CP61" s="114"/>
      <c r="CQ61" s="115"/>
      <c r="CR61" s="109">
        <f t="shared" si="27"/>
        <v>0</v>
      </c>
      <c r="CS61" s="114"/>
      <c r="CT61" s="115"/>
      <c r="CU61" s="109">
        <f t="shared" si="28"/>
        <v>0</v>
      </c>
      <c r="CV61" s="114"/>
      <c r="CW61" s="115"/>
      <c r="CX61" s="109">
        <f t="shared" si="29"/>
        <v>0</v>
      </c>
      <c r="CY61" s="114"/>
      <c r="CZ61" s="115"/>
      <c r="DA61" s="247">
        <f t="shared" si="30"/>
        <v>0</v>
      </c>
    </row>
    <row r="62" spans="1:105" s="26" customFormat="1" ht="15.75" x14ac:dyDescent="0.25">
      <c r="A62" s="692" t="s">
        <v>68</v>
      </c>
      <c r="B62" s="34" t="s">
        <v>32</v>
      </c>
      <c r="C62" s="40" t="s">
        <v>69</v>
      </c>
      <c r="D62" s="142" t="s">
        <v>213</v>
      </c>
      <c r="E62" s="394"/>
      <c r="F62" s="395"/>
      <c r="G62" s="145"/>
      <c r="H62" s="421"/>
      <c r="I62" s="414" t="str">
        <f t="shared" si="31"/>
        <v/>
      </c>
      <c r="J62" s="127" t="str">
        <f t="shared" si="0"/>
        <v/>
      </c>
      <c r="K62" s="128"/>
      <c r="L62" s="650"/>
      <c r="M62" s="651"/>
      <c r="N62" s="107"/>
      <c r="O62" s="108"/>
      <c r="P62" s="243">
        <f t="shared" si="1"/>
        <v>0</v>
      </c>
      <c r="Q62" s="107"/>
      <c r="R62" s="108"/>
      <c r="S62" s="244">
        <f t="shared" si="2"/>
        <v>0</v>
      </c>
      <c r="T62" s="107"/>
      <c r="U62" s="108"/>
      <c r="V62" s="138">
        <f t="shared" si="3"/>
        <v>0</v>
      </c>
      <c r="W62" s="128"/>
      <c r="X62" s="108"/>
      <c r="Y62" s="244">
        <f t="shared" si="4"/>
        <v>0</v>
      </c>
      <c r="Z62" s="107"/>
      <c r="AA62" s="108"/>
      <c r="AB62" s="138">
        <f t="shared" si="5"/>
        <v>0</v>
      </c>
      <c r="AC62" s="128"/>
      <c r="AD62" s="108"/>
      <c r="AE62" s="109">
        <f t="shared" si="6"/>
        <v>0</v>
      </c>
      <c r="AF62" s="107"/>
      <c r="AG62" s="108"/>
      <c r="AH62" s="109">
        <f t="shared" si="7"/>
        <v>0</v>
      </c>
      <c r="AI62" s="107"/>
      <c r="AJ62" s="108"/>
      <c r="AK62" s="109">
        <f t="shared" si="8"/>
        <v>0</v>
      </c>
      <c r="AL62" s="107"/>
      <c r="AM62" s="108"/>
      <c r="AN62" s="109">
        <f t="shared" si="9"/>
        <v>0</v>
      </c>
      <c r="AO62" s="107"/>
      <c r="AP62" s="108"/>
      <c r="AQ62" s="109">
        <f t="shared" si="10"/>
        <v>0</v>
      </c>
      <c r="AR62" s="22"/>
      <c r="AS62" s="107"/>
      <c r="AT62" s="108"/>
      <c r="AU62" s="109">
        <f t="shared" si="11"/>
        <v>0</v>
      </c>
      <c r="AV62" s="107"/>
      <c r="AW62" s="108"/>
      <c r="AX62" s="109">
        <f t="shared" si="12"/>
        <v>0</v>
      </c>
      <c r="AY62" s="107"/>
      <c r="AZ62" s="108"/>
      <c r="BA62" s="109">
        <f t="shared" si="13"/>
        <v>0</v>
      </c>
      <c r="BB62" s="107"/>
      <c r="BC62" s="108"/>
      <c r="BD62" s="109">
        <f t="shared" si="14"/>
        <v>0</v>
      </c>
      <c r="BE62" s="107">
        <v>1</v>
      </c>
      <c r="BF62" s="108">
        <v>20</v>
      </c>
      <c r="BG62" s="109">
        <f t="shared" si="15"/>
        <v>0</v>
      </c>
      <c r="BH62" s="107">
        <v>1</v>
      </c>
      <c r="BI62" s="108">
        <v>20</v>
      </c>
      <c r="BJ62" s="109">
        <f t="shared" si="16"/>
        <v>0</v>
      </c>
      <c r="BK62" s="107"/>
      <c r="BL62" s="108"/>
      <c r="BM62" s="109">
        <f t="shared" si="17"/>
        <v>0</v>
      </c>
      <c r="BN62" s="107"/>
      <c r="BO62" s="108"/>
      <c r="BP62" s="109">
        <f t="shared" si="18"/>
        <v>0</v>
      </c>
      <c r="BQ62" s="107"/>
      <c r="BR62" s="108"/>
      <c r="BS62" s="109">
        <f t="shared" si="19"/>
        <v>0</v>
      </c>
      <c r="BT62" s="107"/>
      <c r="BU62" s="108"/>
      <c r="BV62" s="109">
        <f t="shared" si="20"/>
        <v>0</v>
      </c>
      <c r="BW62" s="107"/>
      <c r="BX62" s="108"/>
      <c r="BY62" s="109">
        <f t="shared" si="21"/>
        <v>0</v>
      </c>
      <c r="BZ62" s="107"/>
      <c r="CA62" s="108"/>
      <c r="CB62" s="109">
        <f t="shared" si="22"/>
        <v>0</v>
      </c>
      <c r="CC62" s="107"/>
      <c r="CD62" s="108"/>
      <c r="CE62" s="109">
        <f t="shared" si="23"/>
        <v>0</v>
      </c>
      <c r="CF62" s="107"/>
      <c r="CG62" s="108"/>
      <c r="CH62" s="109">
        <f t="shared" si="24"/>
        <v>0</v>
      </c>
      <c r="CI62" s="22"/>
      <c r="CJ62" s="107"/>
      <c r="CK62" s="108"/>
      <c r="CL62" s="109"/>
      <c r="CM62" s="107"/>
      <c r="CN62" s="108"/>
      <c r="CO62" s="109">
        <f t="shared" si="26"/>
        <v>0</v>
      </c>
      <c r="CP62" s="107"/>
      <c r="CQ62" s="108"/>
      <c r="CR62" s="109">
        <f t="shared" si="27"/>
        <v>0</v>
      </c>
      <c r="CS62" s="110"/>
      <c r="CT62" s="111"/>
      <c r="CU62" s="109">
        <f t="shared" si="28"/>
        <v>0</v>
      </c>
      <c r="CV62" s="107"/>
      <c r="CW62" s="108"/>
      <c r="CX62" s="109">
        <f t="shared" si="29"/>
        <v>0</v>
      </c>
      <c r="CY62" s="107"/>
      <c r="CZ62" s="108"/>
      <c r="DA62" s="247">
        <f t="shared" si="30"/>
        <v>0</v>
      </c>
    </row>
    <row r="63" spans="1:105" s="26" customFormat="1" ht="15.75" x14ac:dyDescent="0.25">
      <c r="A63" s="690"/>
      <c r="B63" s="36"/>
      <c r="C63" s="41" t="s">
        <v>70</v>
      </c>
      <c r="D63" s="141" t="s">
        <v>214</v>
      </c>
      <c r="E63" s="186"/>
      <c r="F63" s="220"/>
      <c r="G63" s="146"/>
      <c r="H63" s="417"/>
      <c r="I63" s="412" t="str">
        <f t="shared" si="31"/>
        <v/>
      </c>
      <c r="J63" s="218" t="str">
        <f t="shared" si="0"/>
        <v/>
      </c>
      <c r="K63" s="124"/>
      <c r="L63" s="643"/>
      <c r="M63" s="649"/>
      <c r="N63" s="110"/>
      <c r="O63" s="111"/>
      <c r="P63" s="243">
        <f t="shared" si="1"/>
        <v>0</v>
      </c>
      <c r="Q63" s="110"/>
      <c r="R63" s="111"/>
      <c r="S63" s="243">
        <f t="shared" si="2"/>
        <v>0</v>
      </c>
      <c r="T63" s="110"/>
      <c r="U63" s="111"/>
      <c r="V63" s="245">
        <f t="shared" si="3"/>
        <v>0</v>
      </c>
      <c r="W63" s="126"/>
      <c r="X63" s="111"/>
      <c r="Y63" s="243">
        <f t="shared" si="4"/>
        <v>0</v>
      </c>
      <c r="Z63" s="110"/>
      <c r="AA63" s="111"/>
      <c r="AB63" s="245">
        <f t="shared" si="5"/>
        <v>0</v>
      </c>
      <c r="AC63" s="126"/>
      <c r="AD63" s="111"/>
      <c r="AE63" s="109">
        <f t="shared" si="6"/>
        <v>0</v>
      </c>
      <c r="AF63" s="110"/>
      <c r="AG63" s="111"/>
      <c r="AH63" s="109">
        <f t="shared" si="7"/>
        <v>0</v>
      </c>
      <c r="AI63" s="110"/>
      <c r="AJ63" s="111"/>
      <c r="AK63" s="109">
        <f t="shared" si="8"/>
        <v>0</v>
      </c>
      <c r="AL63" s="110"/>
      <c r="AM63" s="111"/>
      <c r="AN63" s="109">
        <f t="shared" si="9"/>
        <v>0</v>
      </c>
      <c r="AO63" s="110"/>
      <c r="AP63" s="111"/>
      <c r="AQ63" s="109">
        <f t="shared" si="10"/>
        <v>0</v>
      </c>
      <c r="AR63" s="22"/>
      <c r="AS63" s="110"/>
      <c r="AT63" s="111"/>
      <c r="AU63" s="109">
        <f t="shared" si="11"/>
        <v>0</v>
      </c>
      <c r="AV63" s="110"/>
      <c r="AW63" s="111"/>
      <c r="AX63" s="109">
        <f t="shared" si="12"/>
        <v>0</v>
      </c>
      <c r="AY63" s="110"/>
      <c r="AZ63" s="111"/>
      <c r="BA63" s="109">
        <f t="shared" si="13"/>
        <v>0</v>
      </c>
      <c r="BB63" s="110"/>
      <c r="BC63" s="111"/>
      <c r="BD63" s="109">
        <f t="shared" si="14"/>
        <v>0</v>
      </c>
      <c r="BE63" s="110">
        <v>1</v>
      </c>
      <c r="BF63" s="111">
        <v>20</v>
      </c>
      <c r="BG63" s="109">
        <f t="shared" si="15"/>
        <v>0</v>
      </c>
      <c r="BH63" s="110">
        <v>1</v>
      </c>
      <c r="BI63" s="111">
        <v>20</v>
      </c>
      <c r="BJ63" s="109">
        <f t="shared" si="16"/>
        <v>0</v>
      </c>
      <c r="BK63" s="110"/>
      <c r="BL63" s="111"/>
      <c r="BM63" s="109">
        <f t="shared" si="17"/>
        <v>0</v>
      </c>
      <c r="BN63" s="110"/>
      <c r="BO63" s="111"/>
      <c r="BP63" s="109">
        <f t="shared" si="18"/>
        <v>0</v>
      </c>
      <c r="BQ63" s="110"/>
      <c r="BR63" s="111"/>
      <c r="BS63" s="109">
        <f t="shared" si="19"/>
        <v>0</v>
      </c>
      <c r="BT63" s="110"/>
      <c r="BU63" s="111"/>
      <c r="BV63" s="109">
        <f t="shared" si="20"/>
        <v>0</v>
      </c>
      <c r="BW63" s="110"/>
      <c r="BX63" s="111"/>
      <c r="BY63" s="109">
        <f t="shared" si="21"/>
        <v>0</v>
      </c>
      <c r="BZ63" s="110"/>
      <c r="CA63" s="111"/>
      <c r="CB63" s="109">
        <f t="shared" si="22"/>
        <v>0</v>
      </c>
      <c r="CC63" s="110">
        <v>1</v>
      </c>
      <c r="CD63" s="111">
        <v>10</v>
      </c>
      <c r="CE63" s="109">
        <f t="shared" si="23"/>
        <v>0</v>
      </c>
      <c r="CF63" s="110">
        <v>1</v>
      </c>
      <c r="CG63" s="111">
        <v>10</v>
      </c>
      <c r="CH63" s="109">
        <f t="shared" si="24"/>
        <v>0</v>
      </c>
      <c r="CI63" s="22"/>
      <c r="CJ63" s="110"/>
      <c r="CK63" s="111"/>
      <c r="CL63" s="109"/>
      <c r="CM63" s="110"/>
      <c r="CN63" s="111"/>
      <c r="CO63" s="109">
        <f t="shared" si="26"/>
        <v>0</v>
      </c>
      <c r="CP63" s="110"/>
      <c r="CQ63" s="111"/>
      <c r="CR63" s="109">
        <f t="shared" si="27"/>
        <v>0</v>
      </c>
      <c r="CS63" s="110"/>
      <c r="CT63" s="111"/>
      <c r="CU63" s="109">
        <f t="shared" si="28"/>
        <v>0</v>
      </c>
      <c r="CV63" s="110"/>
      <c r="CW63" s="111"/>
      <c r="CX63" s="109">
        <f t="shared" si="29"/>
        <v>0</v>
      </c>
      <c r="CY63" s="110"/>
      <c r="CZ63" s="111"/>
      <c r="DA63" s="247">
        <f t="shared" si="30"/>
        <v>0</v>
      </c>
    </row>
    <row r="64" spans="1:105" s="26" customFormat="1" ht="15.75" x14ac:dyDescent="0.25">
      <c r="A64" s="690"/>
      <c r="B64" s="36"/>
      <c r="C64" s="41" t="s">
        <v>71</v>
      </c>
      <c r="D64" s="141" t="s">
        <v>210</v>
      </c>
      <c r="E64" s="186"/>
      <c r="F64" s="220"/>
      <c r="G64" s="146"/>
      <c r="H64" s="417"/>
      <c r="I64" s="412" t="str">
        <f t="shared" si="31"/>
        <v/>
      </c>
      <c r="J64" s="218" t="str">
        <f t="shared" si="0"/>
        <v/>
      </c>
      <c r="K64" s="124"/>
      <c r="L64" s="643"/>
      <c r="M64" s="649"/>
      <c r="N64" s="110">
        <v>1</v>
      </c>
      <c r="O64" s="111">
        <v>10</v>
      </c>
      <c r="P64" s="243">
        <f t="shared" si="1"/>
        <v>0</v>
      </c>
      <c r="Q64" s="110">
        <v>1</v>
      </c>
      <c r="R64" s="111">
        <v>10</v>
      </c>
      <c r="S64" s="243">
        <f t="shared" si="2"/>
        <v>0</v>
      </c>
      <c r="T64" s="110">
        <v>1</v>
      </c>
      <c r="U64" s="111"/>
      <c r="V64" s="245">
        <f t="shared" si="3"/>
        <v>0</v>
      </c>
      <c r="W64" s="126">
        <v>1</v>
      </c>
      <c r="X64" s="111"/>
      <c r="Y64" s="243">
        <f t="shared" si="4"/>
        <v>0</v>
      </c>
      <c r="Z64" s="110">
        <v>1</v>
      </c>
      <c r="AA64" s="111">
        <v>5</v>
      </c>
      <c r="AB64" s="245">
        <f t="shared" si="5"/>
        <v>0</v>
      </c>
      <c r="AC64" s="126">
        <v>1</v>
      </c>
      <c r="AD64" s="111">
        <v>5</v>
      </c>
      <c r="AE64" s="109">
        <f t="shared" si="6"/>
        <v>0</v>
      </c>
      <c r="AF64" s="110"/>
      <c r="AG64" s="111"/>
      <c r="AH64" s="109">
        <f t="shared" si="7"/>
        <v>0</v>
      </c>
      <c r="AI64" s="110"/>
      <c r="AJ64" s="111"/>
      <c r="AK64" s="109">
        <f t="shared" si="8"/>
        <v>0</v>
      </c>
      <c r="AL64" s="110">
        <v>1</v>
      </c>
      <c r="AM64" s="111">
        <v>5</v>
      </c>
      <c r="AN64" s="109">
        <f t="shared" si="9"/>
        <v>0</v>
      </c>
      <c r="AO64" s="110">
        <v>1</v>
      </c>
      <c r="AP64" s="111">
        <v>5</v>
      </c>
      <c r="AQ64" s="109">
        <f t="shared" si="10"/>
        <v>0</v>
      </c>
      <c r="AR64" s="22"/>
      <c r="AS64" s="110">
        <v>1</v>
      </c>
      <c r="AT64" s="111">
        <v>20</v>
      </c>
      <c r="AU64" s="109">
        <f t="shared" si="11"/>
        <v>0</v>
      </c>
      <c r="AV64" s="110">
        <v>1</v>
      </c>
      <c r="AW64" s="111">
        <v>20</v>
      </c>
      <c r="AX64" s="109">
        <f t="shared" si="12"/>
        <v>0</v>
      </c>
      <c r="AY64" s="110"/>
      <c r="AZ64" s="111"/>
      <c r="BA64" s="109">
        <f t="shared" si="13"/>
        <v>0</v>
      </c>
      <c r="BB64" s="110"/>
      <c r="BC64" s="111"/>
      <c r="BD64" s="109">
        <f t="shared" si="14"/>
        <v>0</v>
      </c>
      <c r="BE64" s="110"/>
      <c r="BF64" s="111"/>
      <c r="BG64" s="109">
        <f t="shared" si="15"/>
        <v>0</v>
      </c>
      <c r="BH64" s="110"/>
      <c r="BI64" s="111"/>
      <c r="BJ64" s="109">
        <f t="shared" si="16"/>
        <v>0</v>
      </c>
      <c r="BK64" s="110">
        <v>1</v>
      </c>
      <c r="BL64" s="111">
        <v>20</v>
      </c>
      <c r="BM64" s="109">
        <f t="shared" si="17"/>
        <v>0</v>
      </c>
      <c r="BN64" s="110">
        <v>1</v>
      </c>
      <c r="BO64" s="111">
        <v>20</v>
      </c>
      <c r="BP64" s="109">
        <f t="shared" si="18"/>
        <v>0</v>
      </c>
      <c r="BQ64" s="110">
        <v>1</v>
      </c>
      <c r="BR64" s="111">
        <v>10</v>
      </c>
      <c r="BS64" s="109">
        <f t="shared" si="19"/>
        <v>0</v>
      </c>
      <c r="BT64" s="110">
        <v>1</v>
      </c>
      <c r="BU64" s="111">
        <v>10</v>
      </c>
      <c r="BV64" s="109">
        <f t="shared" si="20"/>
        <v>0</v>
      </c>
      <c r="BW64" s="110">
        <v>1</v>
      </c>
      <c r="BX64" s="111">
        <v>10</v>
      </c>
      <c r="BY64" s="109">
        <f t="shared" si="21"/>
        <v>0</v>
      </c>
      <c r="BZ64" s="110"/>
      <c r="CA64" s="111"/>
      <c r="CB64" s="109">
        <f t="shared" si="22"/>
        <v>0</v>
      </c>
      <c r="CC64" s="110">
        <v>1</v>
      </c>
      <c r="CD64" s="111">
        <v>10</v>
      </c>
      <c r="CE64" s="109">
        <f t="shared" si="23"/>
        <v>0</v>
      </c>
      <c r="CF64" s="110">
        <v>1</v>
      </c>
      <c r="CG64" s="111">
        <v>10</v>
      </c>
      <c r="CH64" s="109">
        <f t="shared" si="24"/>
        <v>0</v>
      </c>
      <c r="CI64" s="22"/>
      <c r="CJ64" s="110"/>
      <c r="CK64" s="111"/>
      <c r="CL64" s="109"/>
      <c r="CM64" s="110"/>
      <c r="CN64" s="111"/>
      <c r="CO64" s="109">
        <f t="shared" si="26"/>
        <v>0</v>
      </c>
      <c r="CP64" s="110"/>
      <c r="CQ64" s="111"/>
      <c r="CR64" s="109">
        <f t="shared" si="27"/>
        <v>0</v>
      </c>
      <c r="CS64" s="110"/>
      <c r="CT64" s="111"/>
      <c r="CU64" s="109">
        <f t="shared" si="28"/>
        <v>0</v>
      </c>
      <c r="CV64" s="110"/>
      <c r="CW64" s="111"/>
      <c r="CX64" s="109">
        <f t="shared" si="29"/>
        <v>0</v>
      </c>
      <c r="CY64" s="110"/>
      <c r="CZ64" s="111"/>
      <c r="DA64" s="247">
        <f t="shared" si="30"/>
        <v>0</v>
      </c>
    </row>
    <row r="65" spans="1:105" s="26" customFormat="1" ht="16.5" thickBot="1" x14ac:dyDescent="0.3">
      <c r="A65" s="691"/>
      <c r="B65" s="38"/>
      <c r="C65" s="42"/>
      <c r="D65" s="143"/>
      <c r="E65" s="150"/>
      <c r="F65" s="221"/>
      <c r="G65" s="147"/>
      <c r="H65" s="418"/>
      <c r="I65" s="413" t="str">
        <f t="shared" si="31"/>
        <v/>
      </c>
      <c r="J65" s="240" t="str">
        <f t="shared" si="0"/>
        <v/>
      </c>
      <c r="K65" s="125"/>
      <c r="L65" s="652"/>
      <c r="M65" s="653"/>
      <c r="N65" s="114"/>
      <c r="O65" s="115"/>
      <c r="P65" s="243">
        <f t="shared" si="1"/>
        <v>0</v>
      </c>
      <c r="Q65" s="114"/>
      <c r="R65" s="115"/>
      <c r="S65" s="246">
        <f t="shared" si="2"/>
        <v>0</v>
      </c>
      <c r="T65" s="114"/>
      <c r="U65" s="115"/>
      <c r="V65" s="117">
        <f t="shared" si="3"/>
        <v>0</v>
      </c>
      <c r="W65" s="129"/>
      <c r="X65" s="115"/>
      <c r="Y65" s="246">
        <f t="shared" si="4"/>
        <v>0</v>
      </c>
      <c r="Z65" s="114"/>
      <c r="AA65" s="115"/>
      <c r="AB65" s="117">
        <f t="shared" si="5"/>
        <v>0</v>
      </c>
      <c r="AC65" s="129"/>
      <c r="AD65" s="115"/>
      <c r="AE65" s="109">
        <f t="shared" si="6"/>
        <v>0</v>
      </c>
      <c r="AF65" s="114"/>
      <c r="AG65" s="115"/>
      <c r="AH65" s="109">
        <f t="shared" si="7"/>
        <v>0</v>
      </c>
      <c r="AI65" s="114"/>
      <c r="AJ65" s="115"/>
      <c r="AK65" s="109">
        <f t="shared" si="8"/>
        <v>0</v>
      </c>
      <c r="AL65" s="114"/>
      <c r="AM65" s="115"/>
      <c r="AN65" s="109">
        <f t="shared" si="9"/>
        <v>0</v>
      </c>
      <c r="AO65" s="114"/>
      <c r="AP65" s="115"/>
      <c r="AQ65" s="109">
        <f t="shared" si="10"/>
        <v>0</v>
      </c>
      <c r="AR65" s="22"/>
      <c r="AS65" s="114"/>
      <c r="AT65" s="115"/>
      <c r="AU65" s="109">
        <f t="shared" si="11"/>
        <v>0</v>
      </c>
      <c r="AV65" s="114"/>
      <c r="AW65" s="115"/>
      <c r="AX65" s="109">
        <f t="shared" si="12"/>
        <v>0</v>
      </c>
      <c r="AY65" s="114"/>
      <c r="AZ65" s="115"/>
      <c r="BA65" s="109">
        <f t="shared" si="13"/>
        <v>0</v>
      </c>
      <c r="BB65" s="114"/>
      <c r="BC65" s="115"/>
      <c r="BD65" s="109">
        <f t="shared" si="14"/>
        <v>0</v>
      </c>
      <c r="BE65" s="114"/>
      <c r="BF65" s="115"/>
      <c r="BG65" s="109">
        <f t="shared" si="15"/>
        <v>0</v>
      </c>
      <c r="BH65" s="114"/>
      <c r="BI65" s="115"/>
      <c r="BJ65" s="109">
        <f t="shared" si="16"/>
        <v>0</v>
      </c>
      <c r="BK65" s="114"/>
      <c r="BL65" s="115"/>
      <c r="BM65" s="109">
        <f t="shared" si="17"/>
        <v>0</v>
      </c>
      <c r="BN65" s="114"/>
      <c r="BO65" s="115"/>
      <c r="BP65" s="109">
        <f t="shared" si="18"/>
        <v>0</v>
      </c>
      <c r="BQ65" s="114"/>
      <c r="BR65" s="115"/>
      <c r="BS65" s="109">
        <f t="shared" si="19"/>
        <v>0</v>
      </c>
      <c r="BT65" s="114"/>
      <c r="BU65" s="115"/>
      <c r="BV65" s="109">
        <f t="shared" si="20"/>
        <v>0</v>
      </c>
      <c r="BW65" s="114"/>
      <c r="BX65" s="115"/>
      <c r="BY65" s="109">
        <f t="shared" si="21"/>
        <v>0</v>
      </c>
      <c r="BZ65" s="114"/>
      <c r="CA65" s="115"/>
      <c r="CB65" s="109">
        <f t="shared" si="22"/>
        <v>0</v>
      </c>
      <c r="CC65" s="114"/>
      <c r="CD65" s="115"/>
      <c r="CE65" s="109">
        <f t="shared" si="23"/>
        <v>0</v>
      </c>
      <c r="CF65" s="114"/>
      <c r="CG65" s="115"/>
      <c r="CH65" s="109">
        <f t="shared" si="24"/>
        <v>0</v>
      </c>
      <c r="CI65" s="22"/>
      <c r="CJ65" s="114"/>
      <c r="CK65" s="115"/>
      <c r="CL65" s="109"/>
      <c r="CM65" s="114"/>
      <c r="CN65" s="115"/>
      <c r="CO65" s="109">
        <f t="shared" si="26"/>
        <v>0</v>
      </c>
      <c r="CP65" s="114"/>
      <c r="CQ65" s="115"/>
      <c r="CR65" s="109">
        <f t="shared" si="27"/>
        <v>0</v>
      </c>
      <c r="CS65" s="114"/>
      <c r="CT65" s="115"/>
      <c r="CU65" s="109">
        <f t="shared" si="28"/>
        <v>0</v>
      </c>
      <c r="CV65" s="114"/>
      <c r="CW65" s="115"/>
      <c r="CX65" s="109">
        <f t="shared" si="29"/>
        <v>0</v>
      </c>
      <c r="CY65" s="114"/>
      <c r="CZ65" s="115"/>
      <c r="DA65" s="247">
        <f t="shared" si="30"/>
        <v>0</v>
      </c>
    </row>
    <row r="66" spans="1:105" s="26" customFormat="1" ht="15.75" x14ac:dyDescent="0.25">
      <c r="A66" s="692" t="s">
        <v>72</v>
      </c>
      <c r="B66" s="34" t="s">
        <v>22</v>
      </c>
      <c r="C66" s="40" t="s">
        <v>28</v>
      </c>
      <c r="D66" s="142" t="s">
        <v>215</v>
      </c>
      <c r="E66" s="394"/>
      <c r="F66" s="241"/>
      <c r="G66" s="405"/>
      <c r="H66" s="420"/>
      <c r="I66" s="411" t="str">
        <f t="shared" si="31"/>
        <v/>
      </c>
      <c r="J66" s="406" t="str">
        <f t="shared" si="0"/>
        <v/>
      </c>
      <c r="K66" s="407"/>
      <c r="L66" s="641"/>
      <c r="M66" s="642"/>
      <c r="N66" s="136"/>
      <c r="O66" s="137"/>
      <c r="P66" s="243">
        <f t="shared" si="1"/>
        <v>0</v>
      </c>
      <c r="Q66" s="136"/>
      <c r="R66" s="137"/>
      <c r="S66" s="247">
        <f t="shared" si="2"/>
        <v>0</v>
      </c>
      <c r="T66" s="136"/>
      <c r="U66" s="137"/>
      <c r="V66" s="109">
        <f t="shared" si="3"/>
        <v>0</v>
      </c>
      <c r="W66" s="248"/>
      <c r="X66" s="137"/>
      <c r="Y66" s="247">
        <f t="shared" si="4"/>
        <v>0</v>
      </c>
      <c r="Z66" s="136"/>
      <c r="AA66" s="137"/>
      <c r="AB66" s="109">
        <f t="shared" si="5"/>
        <v>0</v>
      </c>
      <c r="AC66" s="248"/>
      <c r="AD66" s="249"/>
      <c r="AE66" s="109">
        <f t="shared" si="6"/>
        <v>0</v>
      </c>
      <c r="AF66" s="107"/>
      <c r="AG66" s="108"/>
      <c r="AH66" s="109">
        <f t="shared" si="7"/>
        <v>0</v>
      </c>
      <c r="AI66" s="107"/>
      <c r="AJ66" s="108"/>
      <c r="AK66" s="109">
        <f t="shared" si="8"/>
        <v>0</v>
      </c>
      <c r="AL66" s="107"/>
      <c r="AM66" s="108"/>
      <c r="AN66" s="109">
        <f t="shared" si="9"/>
        <v>0</v>
      </c>
      <c r="AO66" s="107"/>
      <c r="AP66" s="108"/>
      <c r="AQ66" s="109">
        <f t="shared" si="10"/>
        <v>0</v>
      </c>
      <c r="AR66" s="22"/>
      <c r="AS66" s="107"/>
      <c r="AT66" s="108"/>
      <c r="AU66" s="109">
        <f t="shared" si="11"/>
        <v>0</v>
      </c>
      <c r="AV66" s="107"/>
      <c r="AW66" s="108"/>
      <c r="AX66" s="109">
        <f t="shared" si="12"/>
        <v>0</v>
      </c>
      <c r="AY66" s="107"/>
      <c r="AZ66" s="108"/>
      <c r="BA66" s="109">
        <f t="shared" si="13"/>
        <v>0</v>
      </c>
      <c r="BB66" s="107"/>
      <c r="BC66" s="108"/>
      <c r="BD66" s="109">
        <f t="shared" si="14"/>
        <v>0</v>
      </c>
      <c r="BE66" s="107"/>
      <c r="BF66" s="108"/>
      <c r="BG66" s="109">
        <f t="shared" si="15"/>
        <v>0</v>
      </c>
      <c r="BH66" s="107"/>
      <c r="BI66" s="108"/>
      <c r="BJ66" s="109">
        <f t="shared" si="16"/>
        <v>0</v>
      </c>
      <c r="BK66" s="107"/>
      <c r="BL66" s="108"/>
      <c r="BM66" s="109">
        <f t="shared" si="17"/>
        <v>0</v>
      </c>
      <c r="BN66" s="107"/>
      <c r="BO66" s="108"/>
      <c r="BP66" s="109">
        <f t="shared" si="18"/>
        <v>0</v>
      </c>
      <c r="BQ66" s="107"/>
      <c r="BR66" s="108"/>
      <c r="BS66" s="109">
        <f t="shared" si="19"/>
        <v>0</v>
      </c>
      <c r="BT66" s="107"/>
      <c r="BU66" s="108"/>
      <c r="BV66" s="109">
        <f t="shared" si="20"/>
        <v>0</v>
      </c>
      <c r="BW66" s="107"/>
      <c r="BX66" s="108"/>
      <c r="BY66" s="109">
        <f t="shared" si="21"/>
        <v>0</v>
      </c>
      <c r="BZ66" s="107"/>
      <c r="CA66" s="108"/>
      <c r="CB66" s="109">
        <f t="shared" si="22"/>
        <v>0</v>
      </c>
      <c r="CC66" s="107"/>
      <c r="CD66" s="108"/>
      <c r="CE66" s="109"/>
      <c r="CF66" s="107"/>
      <c r="CG66" s="108"/>
      <c r="CH66" s="109">
        <f t="shared" si="24"/>
        <v>0</v>
      </c>
      <c r="CI66" s="22"/>
      <c r="CJ66" s="107"/>
      <c r="CK66" s="108"/>
      <c r="CL66" s="109"/>
      <c r="CM66" s="107"/>
      <c r="CN66" s="108"/>
      <c r="CO66" s="109">
        <f t="shared" si="26"/>
        <v>0</v>
      </c>
      <c r="CP66" s="107"/>
      <c r="CQ66" s="108"/>
      <c r="CR66" s="109">
        <f t="shared" si="27"/>
        <v>0</v>
      </c>
      <c r="CS66" s="107"/>
      <c r="CT66" s="108"/>
      <c r="CU66" s="109">
        <f t="shared" si="28"/>
        <v>0</v>
      </c>
      <c r="CV66" s="107"/>
      <c r="CW66" s="108"/>
      <c r="CX66" s="109">
        <f t="shared" si="29"/>
        <v>0</v>
      </c>
      <c r="CY66" s="107"/>
      <c r="CZ66" s="108"/>
      <c r="DA66" s="247">
        <f t="shared" si="30"/>
        <v>0</v>
      </c>
    </row>
    <row r="67" spans="1:105" s="26" customFormat="1" ht="15.75" x14ac:dyDescent="0.25">
      <c r="A67" s="690"/>
      <c r="B67" s="36"/>
      <c r="C67" s="41" t="s">
        <v>73</v>
      </c>
      <c r="D67" s="141" t="s">
        <v>184</v>
      </c>
      <c r="E67" s="186"/>
      <c r="F67" s="219"/>
      <c r="G67" s="146"/>
      <c r="H67" s="417"/>
      <c r="I67" s="412" t="str">
        <f t="shared" si="31"/>
        <v/>
      </c>
      <c r="J67" s="218" t="str">
        <f t="shared" si="0"/>
        <v/>
      </c>
      <c r="K67" s="124"/>
      <c r="L67" s="643"/>
      <c r="M67" s="644"/>
      <c r="N67" s="110"/>
      <c r="O67" s="111"/>
      <c r="P67" s="243">
        <f t="shared" si="1"/>
        <v>0</v>
      </c>
      <c r="Q67" s="110"/>
      <c r="R67" s="111"/>
      <c r="S67" s="243">
        <f t="shared" si="2"/>
        <v>0</v>
      </c>
      <c r="T67" s="110"/>
      <c r="U67" s="111"/>
      <c r="V67" s="245">
        <f t="shared" si="3"/>
        <v>0</v>
      </c>
      <c r="W67" s="126"/>
      <c r="X67" s="111"/>
      <c r="Y67" s="243">
        <f t="shared" si="4"/>
        <v>0</v>
      </c>
      <c r="Z67" s="110"/>
      <c r="AA67" s="111"/>
      <c r="AB67" s="245">
        <f t="shared" si="5"/>
        <v>0</v>
      </c>
      <c r="AC67" s="126"/>
      <c r="AD67" s="250"/>
      <c r="AE67" s="109">
        <f t="shared" si="6"/>
        <v>0</v>
      </c>
      <c r="AF67" s="110">
        <v>1</v>
      </c>
      <c r="AG67" s="111"/>
      <c r="AH67" s="109">
        <f t="shared" si="7"/>
        <v>0</v>
      </c>
      <c r="AI67" s="110">
        <v>1</v>
      </c>
      <c r="AJ67" s="111"/>
      <c r="AK67" s="109">
        <f t="shared" si="8"/>
        <v>0</v>
      </c>
      <c r="AL67" s="110"/>
      <c r="AM67" s="111"/>
      <c r="AN67" s="109">
        <f t="shared" si="9"/>
        <v>0</v>
      </c>
      <c r="AO67" s="110"/>
      <c r="AP67" s="111"/>
      <c r="AQ67" s="109">
        <f t="shared" si="10"/>
        <v>0</v>
      </c>
      <c r="AR67" s="22"/>
      <c r="AS67" s="110"/>
      <c r="AT67" s="111"/>
      <c r="AU67" s="109">
        <f t="shared" si="11"/>
        <v>0</v>
      </c>
      <c r="AV67" s="110"/>
      <c r="AW67" s="111"/>
      <c r="AX67" s="109">
        <f t="shared" si="12"/>
        <v>0</v>
      </c>
      <c r="AY67" s="110"/>
      <c r="AZ67" s="111"/>
      <c r="BA67" s="109">
        <f t="shared" si="13"/>
        <v>0</v>
      </c>
      <c r="BB67" s="110"/>
      <c r="BC67" s="111"/>
      <c r="BD67" s="109">
        <f t="shared" si="14"/>
        <v>0</v>
      </c>
      <c r="BE67" s="110"/>
      <c r="BF67" s="111"/>
      <c r="BG67" s="109">
        <f t="shared" si="15"/>
        <v>0</v>
      </c>
      <c r="BH67" s="110"/>
      <c r="BI67" s="111"/>
      <c r="BJ67" s="109">
        <f t="shared" si="16"/>
        <v>0</v>
      </c>
      <c r="BK67" s="110"/>
      <c r="BL67" s="111"/>
      <c r="BM67" s="109">
        <f t="shared" si="17"/>
        <v>0</v>
      </c>
      <c r="BN67" s="110"/>
      <c r="BO67" s="111"/>
      <c r="BP67" s="109">
        <f t="shared" si="18"/>
        <v>0</v>
      </c>
      <c r="BQ67" s="110"/>
      <c r="BR67" s="111"/>
      <c r="BS67" s="109">
        <f t="shared" si="19"/>
        <v>0</v>
      </c>
      <c r="BT67" s="110"/>
      <c r="BU67" s="111"/>
      <c r="BV67" s="109">
        <f t="shared" si="20"/>
        <v>0</v>
      </c>
      <c r="BW67" s="110"/>
      <c r="BX67" s="111"/>
      <c r="BY67" s="109">
        <f t="shared" si="21"/>
        <v>0</v>
      </c>
      <c r="BZ67" s="110"/>
      <c r="CA67" s="111"/>
      <c r="CB67" s="109">
        <f t="shared" si="22"/>
        <v>0</v>
      </c>
      <c r="CC67" s="110"/>
      <c r="CD67" s="111"/>
      <c r="CE67" s="109"/>
      <c r="CF67" s="110"/>
      <c r="CG67" s="111"/>
      <c r="CH67" s="109">
        <f t="shared" si="24"/>
        <v>0</v>
      </c>
      <c r="CI67" s="22"/>
      <c r="CJ67" s="110"/>
      <c r="CK67" s="111"/>
      <c r="CL67" s="109"/>
      <c r="CM67" s="110"/>
      <c r="CN67" s="111"/>
      <c r="CO67" s="109">
        <f t="shared" si="26"/>
        <v>0</v>
      </c>
      <c r="CP67" s="110"/>
      <c r="CQ67" s="111"/>
      <c r="CR67" s="109">
        <f t="shared" si="27"/>
        <v>0</v>
      </c>
      <c r="CS67" s="110"/>
      <c r="CT67" s="111"/>
      <c r="CU67" s="109">
        <f t="shared" si="28"/>
        <v>0</v>
      </c>
      <c r="CV67" s="110"/>
      <c r="CW67" s="111"/>
      <c r="CX67" s="109">
        <f t="shared" si="29"/>
        <v>0</v>
      </c>
      <c r="CY67" s="110"/>
      <c r="CZ67" s="111"/>
      <c r="DA67" s="247">
        <f t="shared" si="30"/>
        <v>0</v>
      </c>
    </row>
    <row r="68" spans="1:105" s="26" customFormat="1" ht="16.5" thickBot="1" x14ac:dyDescent="0.3">
      <c r="A68" s="690"/>
      <c r="B68" s="299" t="s">
        <v>32</v>
      </c>
      <c r="C68" s="300" t="s">
        <v>39</v>
      </c>
      <c r="D68" s="301"/>
      <c r="E68" s="185"/>
      <c r="F68" s="219"/>
      <c r="G68" s="242"/>
      <c r="H68" s="419"/>
      <c r="I68" s="412" t="str">
        <f t="shared" si="31"/>
        <v/>
      </c>
      <c r="J68" s="303" t="str">
        <f t="shared" ref="J68" si="32">IF(G68="","",IF(ISNUMBER(G68),I68/G68*100,""))</f>
        <v/>
      </c>
      <c r="K68" s="302"/>
      <c r="L68" s="645"/>
      <c r="M68" s="646"/>
      <c r="N68" s="112"/>
      <c r="O68" s="113"/>
      <c r="P68" s="304">
        <f t="shared" si="1"/>
        <v>0</v>
      </c>
      <c r="Q68" s="112"/>
      <c r="R68" s="113"/>
      <c r="S68" s="304">
        <f t="shared" si="2"/>
        <v>0</v>
      </c>
      <c r="T68" s="112"/>
      <c r="U68" s="113"/>
      <c r="V68" s="305">
        <f t="shared" si="3"/>
        <v>0</v>
      </c>
      <c r="W68" s="306"/>
      <c r="X68" s="113"/>
      <c r="Y68" s="304">
        <f t="shared" si="4"/>
        <v>0</v>
      </c>
      <c r="Z68" s="112"/>
      <c r="AA68" s="113"/>
      <c r="AB68" s="305">
        <f t="shared" si="5"/>
        <v>0</v>
      </c>
      <c r="AC68" s="306"/>
      <c r="AD68" s="307"/>
      <c r="AE68" s="135">
        <f t="shared" si="6"/>
        <v>0</v>
      </c>
      <c r="AF68" s="112"/>
      <c r="AG68" s="113"/>
      <c r="AH68" s="135">
        <f t="shared" si="7"/>
        <v>0</v>
      </c>
      <c r="AI68" s="112"/>
      <c r="AJ68" s="113"/>
      <c r="AK68" s="135">
        <f t="shared" si="8"/>
        <v>0</v>
      </c>
      <c r="AL68" s="112"/>
      <c r="AM68" s="113"/>
      <c r="AN68" s="135">
        <f t="shared" si="9"/>
        <v>0</v>
      </c>
      <c r="AO68" s="112"/>
      <c r="AP68" s="113"/>
      <c r="AQ68" s="109">
        <f t="shared" si="10"/>
        <v>0</v>
      </c>
      <c r="AR68" s="22"/>
      <c r="AS68" s="110"/>
      <c r="AT68" s="111"/>
      <c r="AU68" s="109">
        <f>$K68*AS68*AT68</f>
        <v>0</v>
      </c>
      <c r="AV68" s="110"/>
      <c r="AW68" s="111"/>
      <c r="AX68" s="109">
        <f t="shared" si="12"/>
        <v>0</v>
      </c>
      <c r="AY68" s="110"/>
      <c r="AZ68" s="111"/>
      <c r="BA68" s="109">
        <f t="shared" si="13"/>
        <v>0</v>
      </c>
      <c r="BB68" s="110"/>
      <c r="BC68" s="111"/>
      <c r="BD68" s="109">
        <f t="shared" si="14"/>
        <v>0</v>
      </c>
      <c r="BE68" s="110"/>
      <c r="BF68" s="111"/>
      <c r="BG68" s="109">
        <f t="shared" si="15"/>
        <v>0</v>
      </c>
      <c r="BH68" s="110"/>
      <c r="BI68" s="111"/>
      <c r="BJ68" s="109">
        <f t="shared" si="16"/>
        <v>0</v>
      </c>
      <c r="BK68" s="110"/>
      <c r="BL68" s="111"/>
      <c r="BM68" s="109">
        <f t="shared" si="17"/>
        <v>0</v>
      </c>
      <c r="BN68" s="110"/>
      <c r="BO68" s="111"/>
      <c r="BP68" s="109">
        <f t="shared" si="18"/>
        <v>0</v>
      </c>
      <c r="BQ68" s="110"/>
      <c r="BR68" s="111"/>
      <c r="BS68" s="109">
        <f t="shared" si="19"/>
        <v>0</v>
      </c>
      <c r="BT68" s="110"/>
      <c r="BU68" s="111"/>
      <c r="BV68" s="109">
        <f t="shared" si="20"/>
        <v>0</v>
      </c>
      <c r="BW68" s="110"/>
      <c r="BX68" s="111"/>
      <c r="BY68" s="109">
        <f t="shared" si="21"/>
        <v>0</v>
      </c>
      <c r="BZ68" s="110"/>
      <c r="CA68" s="111"/>
      <c r="CB68" s="109">
        <f t="shared" si="22"/>
        <v>0</v>
      </c>
      <c r="CC68" s="110"/>
      <c r="CD68" s="111"/>
      <c r="CE68" s="109"/>
      <c r="CF68" s="110"/>
      <c r="CG68" s="111"/>
      <c r="CH68" s="109">
        <f t="shared" si="24"/>
        <v>0</v>
      </c>
      <c r="CI68" s="22"/>
      <c r="CJ68" s="112"/>
      <c r="CK68" s="113"/>
      <c r="CL68" s="135"/>
      <c r="CM68" s="112"/>
      <c r="CN68" s="113"/>
      <c r="CO68" s="135">
        <f t="shared" si="26"/>
        <v>0</v>
      </c>
      <c r="CP68" s="112"/>
      <c r="CQ68" s="113"/>
      <c r="CR68" s="135">
        <f t="shared" si="27"/>
        <v>0</v>
      </c>
      <c r="CS68" s="112"/>
      <c r="CT68" s="113"/>
      <c r="CU68" s="135">
        <f t="shared" si="28"/>
        <v>0</v>
      </c>
      <c r="CV68" s="112"/>
      <c r="CW68" s="113"/>
      <c r="CX68" s="135">
        <f t="shared" si="29"/>
        <v>0</v>
      </c>
      <c r="CY68" s="112"/>
      <c r="CZ68" s="113"/>
      <c r="DA68" s="247">
        <f t="shared" si="30"/>
        <v>0</v>
      </c>
    </row>
    <row r="69" spans="1:105" s="26" customFormat="1" ht="16.5" thickBot="1" x14ac:dyDescent="0.3">
      <c r="A69" s="309" t="s">
        <v>181</v>
      </c>
      <c r="B69" s="310"/>
      <c r="C69" s="311"/>
      <c r="D69" s="312"/>
      <c r="E69" s="313"/>
      <c r="F69" s="314"/>
      <c r="G69" s="424"/>
      <c r="H69" s="425"/>
      <c r="I69" s="416"/>
      <c r="J69" s="316" t="str">
        <f t="shared" ref="J69" si="33">IF(G69="","",I69/G69*100)</f>
        <v/>
      </c>
      <c r="K69" s="315"/>
      <c r="L69" s="647"/>
      <c r="M69" s="648"/>
      <c r="N69" s="317"/>
      <c r="O69" s="318">
        <f>SUM(O14:O68)</f>
        <v>100</v>
      </c>
      <c r="P69" s="319">
        <f>SUM(P14:P68)</f>
        <v>0</v>
      </c>
      <c r="Q69" s="317"/>
      <c r="R69" s="318">
        <f>SUM(R14:R68)</f>
        <v>100</v>
      </c>
      <c r="S69" s="319">
        <f>SUM(S14:S68)</f>
        <v>0</v>
      </c>
      <c r="T69" s="317"/>
      <c r="U69" s="318">
        <f>SUM(U14:U68)</f>
        <v>100</v>
      </c>
      <c r="V69" s="320">
        <f>SUM(V14:V68)</f>
        <v>0</v>
      </c>
      <c r="W69" s="321"/>
      <c r="X69" s="318">
        <f>SUM(X14:X68)</f>
        <v>100</v>
      </c>
      <c r="Y69" s="318">
        <f>SUM(Y14:Y68)</f>
        <v>0</v>
      </c>
      <c r="Z69" s="317"/>
      <c r="AA69" s="318">
        <f>SUM(AA14:AA68)</f>
        <v>100</v>
      </c>
      <c r="AB69" s="318">
        <f>SUM(AB14:AB68)</f>
        <v>0</v>
      </c>
      <c r="AC69" s="321"/>
      <c r="AD69" s="318">
        <f>SUM(AD14:AD68)</f>
        <v>100</v>
      </c>
      <c r="AE69" s="318">
        <f>SUM(AE14:AE68)</f>
        <v>0</v>
      </c>
      <c r="AF69" s="317"/>
      <c r="AG69" s="318">
        <f>SUM(AG14:AG68)</f>
        <v>100</v>
      </c>
      <c r="AH69" s="318">
        <f>SUM(AH14:AH68)</f>
        <v>0</v>
      </c>
      <c r="AI69" s="317"/>
      <c r="AJ69" s="318">
        <f>SUM(AJ14:AJ68)</f>
        <v>100</v>
      </c>
      <c r="AK69" s="318">
        <f>SUM(AK14:AK68)</f>
        <v>0</v>
      </c>
      <c r="AL69" s="317"/>
      <c r="AM69" s="318">
        <f>SUM(AM14:AM68)</f>
        <v>100</v>
      </c>
      <c r="AN69" s="318">
        <f>SUM(AN14:AN68)</f>
        <v>0</v>
      </c>
      <c r="AO69" s="317"/>
      <c r="AP69" s="318">
        <f>SUM(AP14:AP68)</f>
        <v>100</v>
      </c>
      <c r="AQ69" s="116">
        <f>SUM(AQ14:AQ68)</f>
        <v>0</v>
      </c>
      <c r="AR69" s="22"/>
      <c r="AS69" s="114"/>
      <c r="AT69" s="116">
        <f>SUM(AT14:AT68)</f>
        <v>100</v>
      </c>
      <c r="AU69" s="116">
        <f>SUM(AU14:AU68)</f>
        <v>0</v>
      </c>
      <c r="AV69" s="114"/>
      <c r="AW69" s="116">
        <f>SUM(AW14:AW68)</f>
        <v>100</v>
      </c>
      <c r="AX69" s="118">
        <f>SUM(AX14:AX68)</f>
        <v>0</v>
      </c>
      <c r="AY69" s="114"/>
      <c r="AZ69" s="116">
        <f>SUM(AZ14:AZ68)</f>
        <v>100</v>
      </c>
      <c r="BA69" s="118">
        <f>SUM(BA14:BA68)</f>
        <v>0</v>
      </c>
      <c r="BB69" s="114"/>
      <c r="BC69" s="116">
        <f>SUM(BC14:BC68)</f>
        <v>100</v>
      </c>
      <c r="BD69" s="118">
        <f>SUM(BD14:BD68)</f>
        <v>0</v>
      </c>
      <c r="BE69" s="114"/>
      <c r="BF69" s="116">
        <f>SUM(BF14:BF68)</f>
        <v>100</v>
      </c>
      <c r="BG69" s="118">
        <f>SUM(BG14:BG68)</f>
        <v>0</v>
      </c>
      <c r="BH69" s="114"/>
      <c r="BI69" s="116">
        <f>SUM(BI14:BI68)</f>
        <v>100</v>
      </c>
      <c r="BJ69" s="118">
        <f>SUM(BJ14:BJ68)</f>
        <v>0</v>
      </c>
      <c r="BK69" s="114"/>
      <c r="BL69" s="116">
        <f>SUM(BL14:BL68)</f>
        <v>100</v>
      </c>
      <c r="BM69" s="118">
        <f>SUM(BM14:BM68)</f>
        <v>0</v>
      </c>
      <c r="BN69" s="114"/>
      <c r="BO69" s="116">
        <f>SUM(BO14:BO68)</f>
        <v>100</v>
      </c>
      <c r="BP69" s="118">
        <f>SUM(BP14:BP68)</f>
        <v>0</v>
      </c>
      <c r="BQ69" s="114"/>
      <c r="BR69" s="116">
        <f>SUM(BR14:BR68)</f>
        <v>100</v>
      </c>
      <c r="BS69" s="118">
        <f>SUM(BS14:BS68)</f>
        <v>0</v>
      </c>
      <c r="BT69" s="114"/>
      <c r="BU69" s="116">
        <f>SUM(BU14:BU68)</f>
        <v>100</v>
      </c>
      <c r="BV69" s="118">
        <f>SUM(BV14:BV68)</f>
        <v>0</v>
      </c>
      <c r="BW69" s="114"/>
      <c r="BX69" s="116">
        <f>SUM(BX14:BX68)</f>
        <v>100</v>
      </c>
      <c r="BY69" s="118">
        <f>SUM(BY14:BY68)</f>
        <v>0</v>
      </c>
      <c r="BZ69" s="114"/>
      <c r="CA69" s="116">
        <f>SUM(CA14:CA68)</f>
        <v>100</v>
      </c>
      <c r="CB69" s="118">
        <f>SUM(CB14:CB68)</f>
        <v>0</v>
      </c>
      <c r="CC69" s="114"/>
      <c r="CD69" s="116">
        <f>SUM(CD14:CD68)</f>
        <v>100</v>
      </c>
      <c r="CE69" s="118">
        <f>SUM(CE14:CE68)</f>
        <v>0</v>
      </c>
      <c r="CF69" s="114"/>
      <c r="CG69" s="116">
        <f>SUM(CG14:CG68)</f>
        <v>100</v>
      </c>
      <c r="CH69" s="118">
        <f>SUM(CH14:CH68)</f>
        <v>0</v>
      </c>
      <c r="CI69" s="22"/>
      <c r="CJ69" s="317"/>
      <c r="CK69" s="318">
        <f>SUM(CK14:CK68)</f>
        <v>100</v>
      </c>
      <c r="CL69" s="322">
        <f>SUM(CL14:CL68)</f>
        <v>0</v>
      </c>
      <c r="CM69" s="317"/>
      <c r="CN69" s="318">
        <f>SUM(CN14:CN68)</f>
        <v>100</v>
      </c>
      <c r="CO69" s="322">
        <f>SUM(CO14:CO68)</f>
        <v>0</v>
      </c>
      <c r="CP69" s="317"/>
      <c r="CQ69" s="318">
        <f>SUM(CQ14:CQ68)</f>
        <v>100</v>
      </c>
      <c r="CR69" s="322">
        <f>SUM(CR14:CR68)</f>
        <v>0</v>
      </c>
      <c r="CS69" s="317"/>
      <c r="CT69" s="318">
        <f>SUM(CT14:CT68)</f>
        <v>100</v>
      </c>
      <c r="CU69" s="322">
        <f>SUM(CU14:CU68)</f>
        <v>0</v>
      </c>
      <c r="CV69" s="317"/>
      <c r="CW69" s="318">
        <f>SUM(CW14:CW68)</f>
        <v>100</v>
      </c>
      <c r="CX69" s="322">
        <f>SUM(CX14:CX68)</f>
        <v>0</v>
      </c>
      <c r="CY69" s="317"/>
      <c r="CZ69" s="318">
        <f>SUM(CZ14:CZ68)</f>
        <v>100</v>
      </c>
      <c r="DA69" s="326">
        <f>SUM(DA14:DA68)</f>
        <v>0</v>
      </c>
    </row>
    <row r="70" spans="1:105" s="26" customFormat="1" ht="90.75" customHeight="1" thickBot="1" x14ac:dyDescent="0.3">
      <c r="A70" s="23"/>
      <c r="B70" s="24"/>
      <c r="C70" s="25"/>
      <c r="D70" s="25"/>
      <c r="E70" s="131"/>
      <c r="F70" s="27"/>
      <c r="G70" s="27"/>
      <c r="H70" s="134"/>
      <c r="I70" s="27"/>
      <c r="J70" s="27"/>
      <c r="K70" s="133"/>
      <c r="L70" s="27"/>
      <c r="M70" s="28"/>
      <c r="N70" s="53" t="s">
        <v>266</v>
      </c>
      <c r="O70" s="308" t="s">
        <v>267</v>
      </c>
      <c r="P70" s="27"/>
      <c r="Q70" s="53" t="s">
        <v>266</v>
      </c>
      <c r="R70" s="308" t="s">
        <v>267</v>
      </c>
      <c r="S70" s="29"/>
      <c r="T70" s="53" t="s">
        <v>266</v>
      </c>
      <c r="U70" s="308" t="s">
        <v>267</v>
      </c>
      <c r="W70" s="53" t="s">
        <v>266</v>
      </c>
      <c r="X70" s="308" t="s">
        <v>267</v>
      </c>
      <c r="Z70" s="53" t="s">
        <v>266</v>
      </c>
      <c r="AA70" s="308" t="s">
        <v>267</v>
      </c>
      <c r="AC70" s="53" t="s">
        <v>266</v>
      </c>
      <c r="AD70" s="308" t="s">
        <v>267</v>
      </c>
      <c r="AF70" s="53" t="s">
        <v>266</v>
      </c>
      <c r="AG70" s="308" t="s">
        <v>267</v>
      </c>
      <c r="AI70" s="53" t="s">
        <v>266</v>
      </c>
      <c r="AJ70" s="308" t="s">
        <v>267</v>
      </c>
      <c r="AL70" s="53" t="s">
        <v>266</v>
      </c>
      <c r="AM70" s="308" t="s">
        <v>267</v>
      </c>
      <c r="AO70" s="53" t="s">
        <v>266</v>
      </c>
      <c r="AP70" s="308" t="s">
        <v>267</v>
      </c>
      <c r="AS70" s="53" t="s">
        <v>266</v>
      </c>
      <c r="AT70" s="261" t="s">
        <v>267</v>
      </c>
      <c r="AV70" s="53" t="s">
        <v>266</v>
      </c>
      <c r="AW70" s="261" t="s">
        <v>267</v>
      </c>
      <c r="AY70" s="53" t="s">
        <v>266</v>
      </c>
      <c r="AZ70" s="261" t="s">
        <v>267</v>
      </c>
      <c r="BB70" s="53" t="s">
        <v>266</v>
      </c>
      <c r="BC70" s="261" t="s">
        <v>267</v>
      </c>
      <c r="BE70" s="53" t="s">
        <v>266</v>
      </c>
      <c r="BF70" s="261" t="s">
        <v>267</v>
      </c>
      <c r="BH70" s="53" t="s">
        <v>266</v>
      </c>
      <c r="BI70" s="261" t="s">
        <v>267</v>
      </c>
      <c r="BK70" s="53" t="s">
        <v>266</v>
      </c>
      <c r="BL70" s="261" t="s">
        <v>267</v>
      </c>
      <c r="BM70" s="30"/>
      <c r="BN70" s="53" t="s">
        <v>266</v>
      </c>
      <c r="BO70" s="261" t="s">
        <v>267</v>
      </c>
      <c r="BP70" s="30"/>
      <c r="BQ70" s="53" t="s">
        <v>266</v>
      </c>
      <c r="BR70" s="261" t="s">
        <v>267</v>
      </c>
      <c r="BS70" s="30"/>
      <c r="BT70" s="53" t="s">
        <v>266</v>
      </c>
      <c r="BU70" s="261" t="s">
        <v>267</v>
      </c>
      <c r="BV70" s="30"/>
      <c r="BW70" s="53" t="s">
        <v>266</v>
      </c>
      <c r="BX70" s="261" t="s">
        <v>267</v>
      </c>
      <c r="BY70" s="30"/>
      <c r="BZ70" s="53" t="s">
        <v>266</v>
      </c>
      <c r="CA70" s="261" t="s">
        <v>267</v>
      </c>
      <c r="CB70" s="30"/>
      <c r="CC70" s="53" t="s">
        <v>266</v>
      </c>
      <c r="CD70" s="261" t="s">
        <v>267</v>
      </c>
      <c r="CE70" s="30"/>
      <c r="CF70" s="53" t="s">
        <v>266</v>
      </c>
      <c r="CG70" s="261" t="s">
        <v>267</v>
      </c>
      <c r="CH70" s="30"/>
      <c r="CJ70" s="53" t="s">
        <v>266</v>
      </c>
      <c r="CK70" s="261" t="s">
        <v>267</v>
      </c>
      <c r="CL70" s="30"/>
      <c r="CM70" s="53" t="s">
        <v>266</v>
      </c>
      <c r="CN70" s="261" t="s">
        <v>267</v>
      </c>
      <c r="CO70" s="30"/>
      <c r="CP70" s="53" t="s">
        <v>266</v>
      </c>
      <c r="CQ70" s="261" t="s">
        <v>267</v>
      </c>
      <c r="CR70" s="30"/>
      <c r="CS70" s="53" t="s">
        <v>266</v>
      </c>
      <c r="CT70" s="261" t="s">
        <v>267</v>
      </c>
      <c r="CU70" s="30"/>
      <c r="CV70" s="53" t="s">
        <v>266</v>
      </c>
      <c r="CW70" s="261" t="s">
        <v>267</v>
      </c>
      <c r="CY70" s="53" t="s">
        <v>266</v>
      </c>
      <c r="CZ70" s="261" t="s">
        <v>267</v>
      </c>
    </row>
  </sheetData>
  <dataConsolidate/>
  <mergeCells count="88">
    <mergeCell ref="CV11:CZ11"/>
    <mergeCell ref="BE11:BI11"/>
    <mergeCell ref="BK11:BO11"/>
    <mergeCell ref="BQ11:BU11"/>
    <mergeCell ref="BW11:CA11"/>
    <mergeCell ref="CC11:CG11"/>
    <mergeCell ref="AL11:AP11"/>
    <mergeCell ref="AS11:AW11"/>
    <mergeCell ref="AY11:BC11"/>
    <mergeCell ref="CJ11:CN11"/>
    <mergeCell ref="CP11:CT11"/>
    <mergeCell ref="A53:A61"/>
    <mergeCell ref="A62:A65"/>
    <mergeCell ref="A66:A68"/>
    <mergeCell ref="A14:A46"/>
    <mergeCell ref="B14:B23"/>
    <mergeCell ref="A13:C13"/>
    <mergeCell ref="D11:D12"/>
    <mergeCell ref="A12:C12"/>
    <mergeCell ref="B24:B46"/>
    <mergeCell ref="A47:A52"/>
    <mergeCell ref="E11:F12"/>
    <mergeCell ref="AD3:AH3"/>
    <mergeCell ref="B10:C10"/>
    <mergeCell ref="B11:C11"/>
    <mergeCell ref="N11:R11"/>
    <mergeCell ref="T11:X11"/>
    <mergeCell ref="D10:M10"/>
    <mergeCell ref="Z11:AD11"/>
    <mergeCell ref="AF11:AJ11"/>
    <mergeCell ref="G11:M12"/>
    <mergeCell ref="L13:M13"/>
    <mergeCell ref="L49:M49"/>
    <mergeCell ref="L50:M50"/>
    <mergeCell ref="L51:M51"/>
    <mergeCell ref="L52:M52"/>
    <mergeCell ref="L14:M14"/>
    <mergeCell ref="L15:M15"/>
    <mergeCell ref="L16:M16"/>
    <mergeCell ref="L17:M17"/>
    <mergeCell ref="L18:M18"/>
    <mergeCell ref="L19:M19"/>
    <mergeCell ref="L20:M20"/>
    <mergeCell ref="L21:M21"/>
    <mergeCell ref="L22:M22"/>
    <mergeCell ref="L23:M23"/>
    <mergeCell ref="L24:M24"/>
    <mergeCell ref="L25:M25"/>
    <mergeCell ref="L26:M26"/>
    <mergeCell ref="L27:M27"/>
    <mergeCell ref="L28:M28"/>
    <mergeCell ref="L29:M29"/>
    <mergeCell ref="L30:M30"/>
    <mergeCell ref="L31:M31"/>
    <mergeCell ref="L32:M32"/>
    <mergeCell ref="L33:M33"/>
    <mergeCell ref="L34:M34"/>
    <mergeCell ref="L35:M35"/>
    <mergeCell ref="L37:M37"/>
    <mergeCell ref="L38:M38"/>
    <mergeCell ref="L39:M39"/>
    <mergeCell ref="L40:M40"/>
    <mergeCell ref="L41:M41"/>
    <mergeCell ref="L42:M42"/>
    <mergeCell ref="L43:M43"/>
    <mergeCell ref="L44:M44"/>
    <mergeCell ref="L45:M45"/>
    <mergeCell ref="L46:M46"/>
    <mergeCell ref="L47:M47"/>
    <mergeCell ref="L48:M48"/>
    <mergeCell ref="L54:M54"/>
    <mergeCell ref="L55:M55"/>
    <mergeCell ref="L66:M66"/>
    <mergeCell ref="L67:M67"/>
    <mergeCell ref="L68:M68"/>
    <mergeCell ref="L69:M69"/>
    <mergeCell ref="L36:M36"/>
    <mergeCell ref="L53:M53"/>
    <mergeCell ref="L61:M61"/>
    <mergeCell ref="L62:M62"/>
    <mergeCell ref="L63:M63"/>
    <mergeCell ref="L64:M64"/>
    <mergeCell ref="L65:M65"/>
    <mergeCell ref="L56:M56"/>
    <mergeCell ref="L57:M57"/>
    <mergeCell ref="L58:M58"/>
    <mergeCell ref="L59:M59"/>
    <mergeCell ref="L60:M60"/>
  </mergeCells>
  <conditionalFormatting sqref="J70:J1048576 J1:J10 I13">
    <cfRule type="cellIs" dxfId="427" priority="608" operator="equal">
      <formula>""""""</formula>
    </cfRule>
  </conditionalFormatting>
  <conditionalFormatting sqref="E14:E69 G14:H69">
    <cfRule type="notContainsBlanks" dxfId="426" priority="344">
      <formula>LEN(TRIM(E14))&gt;0</formula>
    </cfRule>
    <cfRule type="notContainsBlanks" dxfId="425" priority="345">
      <formula>LEN(TRIM(E14))&gt;0</formula>
    </cfRule>
    <cfRule type="cellIs" priority="346" operator="between">
      <formula>0</formula>
      <formula>100</formula>
    </cfRule>
    <cfRule type="cellIs" priority="347" operator="lessThan">
      <formula>0</formula>
    </cfRule>
  </conditionalFormatting>
  <conditionalFormatting sqref="H16:H26 H30:H31 H33 H39:H49 H51:H52 H35 H37 H54:H61 H66:H69">
    <cfRule type="cellIs" priority="342" operator="between">
      <formula>0</formula>
      <formula>100</formula>
    </cfRule>
    <cfRule type="cellIs" priority="343" operator="lessThan">
      <formula>0</formula>
    </cfRule>
  </conditionalFormatting>
  <conditionalFormatting sqref="AJ69">
    <cfRule type="expression" dxfId="424" priority="331">
      <formula>AJ69&lt;100</formula>
    </cfRule>
    <cfRule type="expression" dxfId="423" priority="332">
      <formula>AJ69&gt;100</formula>
    </cfRule>
  </conditionalFormatting>
  <conditionalFormatting sqref="F14:F37 F54:F69 F39:F52">
    <cfRule type="notContainsBlanks" dxfId="422" priority="337">
      <formula>LEN(TRIM(F14))&gt;0</formula>
    </cfRule>
    <cfRule type="notContainsBlanks" dxfId="421" priority="338">
      <formula>LEN(TRIM(F14))&gt;0</formula>
    </cfRule>
    <cfRule type="cellIs" priority="339" operator="between">
      <formula>0</formula>
      <formula>100</formula>
    </cfRule>
    <cfRule type="cellIs" priority="340" operator="lessThan">
      <formula>0</formula>
    </cfRule>
  </conditionalFormatting>
  <conditionalFormatting sqref="AA69">
    <cfRule type="expression" dxfId="420" priority="333">
      <formula>AA69&lt;100</formula>
    </cfRule>
    <cfRule type="expression" dxfId="419" priority="334">
      <formula>AA69&gt;100</formula>
    </cfRule>
  </conditionalFormatting>
  <conditionalFormatting sqref="R69">
    <cfRule type="expression" dxfId="418" priority="335">
      <formula>R69&lt;100</formula>
    </cfRule>
    <cfRule type="expression" dxfId="417" priority="336">
      <formula>R69&gt;100</formula>
    </cfRule>
  </conditionalFormatting>
  <conditionalFormatting sqref="I14:I61 I66:I69">
    <cfRule type="cellIs" dxfId="416" priority="330" operator="equal">
      <formula>""""""</formula>
    </cfRule>
  </conditionalFormatting>
  <conditionalFormatting sqref="I28">
    <cfRule type="cellIs" dxfId="415" priority="329" operator="equal">
      <formula>""""""</formula>
    </cfRule>
  </conditionalFormatting>
  <conditionalFormatting sqref="I29">
    <cfRule type="cellIs" dxfId="414" priority="328" operator="equal">
      <formula>""""""</formula>
    </cfRule>
  </conditionalFormatting>
  <conditionalFormatting sqref="I32">
    <cfRule type="cellIs" dxfId="413" priority="327" operator="equal">
      <formula>""""""</formula>
    </cfRule>
  </conditionalFormatting>
  <conditionalFormatting sqref="G34:H34">
    <cfRule type="cellIs" dxfId="412" priority="326" operator="equal">
      <formula>""""""</formula>
    </cfRule>
  </conditionalFormatting>
  <conditionalFormatting sqref="I53">
    <cfRule type="cellIs" dxfId="411" priority="325" operator="equal">
      <formula>""""""</formula>
    </cfRule>
  </conditionalFormatting>
  <conditionalFormatting sqref="G66:K69 G14:K61 G14:H69">
    <cfRule type="expression" dxfId="410" priority="324">
      <formula>$E14&lt;&gt;""</formula>
    </cfRule>
  </conditionalFormatting>
  <conditionalFormatting sqref="N14:N69">
    <cfRule type="notContainsBlanks" dxfId="409" priority="323">
      <formula>LEN(TRIM(N14))&gt;0</formula>
    </cfRule>
  </conditionalFormatting>
  <conditionalFormatting sqref="Q16:Q69">
    <cfRule type="notContainsBlanks" dxfId="408" priority="322">
      <formula>LEN(TRIM(Q16))&gt;0</formula>
    </cfRule>
  </conditionalFormatting>
  <conditionalFormatting sqref="T16:T69">
    <cfRule type="notContainsBlanks" dxfId="407" priority="321">
      <formula>LEN(TRIM(T16))&gt;0</formula>
    </cfRule>
  </conditionalFormatting>
  <conditionalFormatting sqref="W16:W69">
    <cfRule type="notContainsBlanks" dxfId="406" priority="320">
      <formula>LEN(TRIM(W16))&gt;0</formula>
    </cfRule>
  </conditionalFormatting>
  <conditionalFormatting sqref="AC16:AC69">
    <cfRule type="notContainsBlanks" dxfId="405" priority="319">
      <formula>LEN(TRIM(AC16))&gt;0</formula>
    </cfRule>
  </conditionalFormatting>
  <conditionalFormatting sqref="AY15:AY69 AF16:AF69 AI16:AI69 AL16:AL69 AO16:AO69 AV16:AV69 BB16:BB69 BE16:BE69 BH16:BH69">
    <cfRule type="notContainsBlanks" dxfId="404" priority="318">
      <formula>LEN(TRIM(AF15))&gt;0</formula>
    </cfRule>
  </conditionalFormatting>
  <conditionalFormatting sqref="BK16:BK69 BN16:BN69 BQ16:BQ69 BT16:BT69 BW16:BW69 BZ16:BZ69 CC16:CC69 CF16:CF69 CJ16:CJ69 CM16:CM69">
    <cfRule type="notContainsBlanks" dxfId="403" priority="317">
      <formula>LEN(TRIM(BK16))&gt;0</formula>
    </cfRule>
  </conditionalFormatting>
  <conditionalFormatting sqref="CP16:CP69 CS16:CS69 CV16:CV69 CY16:CY69">
    <cfRule type="notContainsBlanks" dxfId="402" priority="316">
      <formula>LEN(TRIM(CP16))&gt;0</formula>
    </cfRule>
  </conditionalFormatting>
  <conditionalFormatting sqref="AS16:AS69">
    <cfRule type="notContainsBlanks" dxfId="401" priority="315">
      <formula>LEN(TRIM(AS16))&gt;0</formula>
    </cfRule>
  </conditionalFormatting>
  <conditionalFormatting sqref="O69">
    <cfRule type="expression" dxfId="400" priority="313">
      <formula>O69&lt;100</formula>
    </cfRule>
    <cfRule type="expression" dxfId="399" priority="314">
      <formula>O69&gt;100</formula>
    </cfRule>
  </conditionalFormatting>
  <conditionalFormatting sqref="R69">
    <cfRule type="expression" dxfId="398" priority="311">
      <formula>R69&lt;100</formula>
    </cfRule>
    <cfRule type="expression" dxfId="397" priority="312">
      <formula>R69&gt;100</formula>
    </cfRule>
  </conditionalFormatting>
  <conditionalFormatting sqref="U69">
    <cfRule type="expression" dxfId="396" priority="309">
      <formula>U69&lt;100</formula>
    </cfRule>
    <cfRule type="expression" dxfId="395" priority="310">
      <formula>U69&gt;100</formula>
    </cfRule>
  </conditionalFormatting>
  <conditionalFormatting sqref="U69">
    <cfRule type="expression" dxfId="394" priority="307">
      <formula>U69&lt;100</formula>
    </cfRule>
    <cfRule type="expression" dxfId="393" priority="308">
      <formula>U69&gt;100</formula>
    </cfRule>
  </conditionalFormatting>
  <conditionalFormatting sqref="X69">
    <cfRule type="expression" dxfId="392" priority="305">
      <formula>X69&lt;100</formula>
    </cfRule>
    <cfRule type="expression" dxfId="391" priority="306">
      <formula>X69&gt;100</formula>
    </cfRule>
  </conditionalFormatting>
  <conditionalFormatting sqref="X69">
    <cfRule type="expression" dxfId="390" priority="303">
      <formula>X69&lt;100</formula>
    </cfRule>
    <cfRule type="expression" dxfId="389" priority="304">
      <formula>X69&gt;100</formula>
    </cfRule>
  </conditionalFormatting>
  <conditionalFormatting sqref="Y69">
    <cfRule type="expression" dxfId="388" priority="301">
      <formula>Y69&lt;100</formula>
    </cfRule>
    <cfRule type="expression" dxfId="387" priority="302">
      <formula>Y69&gt;100</formula>
    </cfRule>
  </conditionalFormatting>
  <conditionalFormatting sqref="Y69">
    <cfRule type="expression" dxfId="386" priority="299">
      <formula>Y69&lt;100</formula>
    </cfRule>
    <cfRule type="expression" dxfId="385" priority="300">
      <formula>Y69&gt;100</formula>
    </cfRule>
  </conditionalFormatting>
  <conditionalFormatting sqref="AA69">
    <cfRule type="expression" dxfId="384" priority="297">
      <formula>AA69&lt;100</formula>
    </cfRule>
    <cfRule type="expression" dxfId="383" priority="298">
      <formula>AA69&gt;100</formula>
    </cfRule>
  </conditionalFormatting>
  <conditionalFormatting sqref="AA69">
    <cfRule type="expression" dxfId="382" priority="295">
      <formula>AA69&lt;100</formula>
    </cfRule>
    <cfRule type="expression" dxfId="381" priority="296">
      <formula>AA69&gt;100</formula>
    </cfRule>
  </conditionalFormatting>
  <conditionalFormatting sqref="AB69">
    <cfRule type="expression" dxfId="380" priority="293">
      <formula>AB69&lt;100</formula>
    </cfRule>
    <cfRule type="expression" dxfId="379" priority="294">
      <formula>AB69&gt;100</formula>
    </cfRule>
  </conditionalFormatting>
  <conditionalFormatting sqref="AB69">
    <cfRule type="expression" dxfId="378" priority="291">
      <formula>AB69&lt;100</formula>
    </cfRule>
    <cfRule type="expression" dxfId="377" priority="292">
      <formula>AB69&gt;100</formula>
    </cfRule>
  </conditionalFormatting>
  <conditionalFormatting sqref="AD69">
    <cfRule type="expression" dxfId="376" priority="289">
      <formula>AD69&lt;100</formula>
    </cfRule>
    <cfRule type="expression" dxfId="375" priority="290">
      <formula>AD69&gt;100</formula>
    </cfRule>
  </conditionalFormatting>
  <conditionalFormatting sqref="AD69">
    <cfRule type="expression" dxfId="374" priority="287">
      <formula>AD69&lt;100</formula>
    </cfRule>
    <cfRule type="expression" dxfId="373" priority="288">
      <formula>AD69&gt;100</formula>
    </cfRule>
  </conditionalFormatting>
  <conditionalFormatting sqref="AD69">
    <cfRule type="expression" dxfId="372" priority="285">
      <formula>AD69&lt;100</formula>
    </cfRule>
    <cfRule type="expression" dxfId="371" priority="286">
      <formula>AD69&gt;100</formula>
    </cfRule>
  </conditionalFormatting>
  <conditionalFormatting sqref="AE69">
    <cfRule type="expression" dxfId="370" priority="283">
      <formula>AE69&lt;100</formula>
    </cfRule>
    <cfRule type="expression" dxfId="369" priority="284">
      <formula>AE69&gt;100</formula>
    </cfRule>
  </conditionalFormatting>
  <conditionalFormatting sqref="AE69">
    <cfRule type="expression" dxfId="368" priority="281">
      <formula>AE69&lt;100</formula>
    </cfRule>
    <cfRule type="expression" dxfId="367" priority="282">
      <formula>AE69&gt;100</formula>
    </cfRule>
  </conditionalFormatting>
  <conditionalFormatting sqref="AG69">
    <cfRule type="expression" dxfId="366" priority="279">
      <formula>AG69&lt;100</formula>
    </cfRule>
    <cfRule type="expression" dxfId="365" priority="280">
      <formula>AG69&gt;100</formula>
    </cfRule>
  </conditionalFormatting>
  <conditionalFormatting sqref="AG69">
    <cfRule type="expression" dxfId="364" priority="277">
      <formula>AG69&lt;100</formula>
    </cfRule>
    <cfRule type="expression" dxfId="363" priority="278">
      <formula>AG69&gt;100</formula>
    </cfRule>
  </conditionalFormatting>
  <conditionalFormatting sqref="AG69">
    <cfRule type="expression" dxfId="362" priority="275">
      <formula>AG69&lt;100</formula>
    </cfRule>
    <cfRule type="expression" dxfId="361" priority="276">
      <formula>AG69&gt;100</formula>
    </cfRule>
  </conditionalFormatting>
  <conditionalFormatting sqref="AH69">
    <cfRule type="expression" dxfId="360" priority="273">
      <formula>AH69&lt;100</formula>
    </cfRule>
    <cfRule type="expression" dxfId="359" priority="274">
      <formula>AH69&gt;100</formula>
    </cfRule>
  </conditionalFormatting>
  <conditionalFormatting sqref="AH69">
    <cfRule type="expression" dxfId="358" priority="271">
      <formula>AH69&lt;100</formula>
    </cfRule>
    <cfRule type="expression" dxfId="357" priority="272">
      <formula>AH69&gt;100</formula>
    </cfRule>
  </conditionalFormatting>
  <conditionalFormatting sqref="AJ69">
    <cfRule type="expression" dxfId="356" priority="269">
      <formula>AJ69&lt;100</formula>
    </cfRule>
    <cfRule type="expression" dxfId="355" priority="270">
      <formula>AJ69&gt;100</formula>
    </cfRule>
  </conditionalFormatting>
  <conditionalFormatting sqref="AJ69">
    <cfRule type="expression" dxfId="354" priority="267">
      <formula>AJ69&lt;100</formula>
    </cfRule>
    <cfRule type="expression" dxfId="353" priority="268">
      <formula>AJ69&gt;100</formula>
    </cfRule>
  </conditionalFormatting>
  <conditionalFormatting sqref="AJ69">
    <cfRule type="expression" dxfId="352" priority="265">
      <formula>AJ69&lt;100</formula>
    </cfRule>
    <cfRule type="expression" dxfId="351" priority="266">
      <formula>AJ69&gt;100</formula>
    </cfRule>
  </conditionalFormatting>
  <conditionalFormatting sqref="AK69">
    <cfRule type="expression" dxfId="350" priority="263">
      <formula>AK69&lt;100</formula>
    </cfRule>
    <cfRule type="expression" dxfId="349" priority="264">
      <formula>AK69&gt;100</formula>
    </cfRule>
  </conditionalFormatting>
  <conditionalFormatting sqref="AK69">
    <cfRule type="expression" dxfId="348" priority="261">
      <formula>AK69&lt;100</formula>
    </cfRule>
    <cfRule type="expression" dxfId="347" priority="262">
      <formula>AK69&gt;100</formula>
    </cfRule>
  </conditionalFormatting>
  <conditionalFormatting sqref="AM69">
    <cfRule type="expression" dxfId="346" priority="259">
      <formula>AM69&lt;100</formula>
    </cfRule>
    <cfRule type="expression" dxfId="345" priority="260">
      <formula>AM69&gt;100</formula>
    </cfRule>
  </conditionalFormatting>
  <conditionalFormatting sqref="AM69">
    <cfRule type="expression" dxfId="344" priority="257">
      <formula>AM69&lt;100</formula>
    </cfRule>
    <cfRule type="expression" dxfId="343" priority="258">
      <formula>AM69&gt;100</formula>
    </cfRule>
  </conditionalFormatting>
  <conditionalFormatting sqref="AM69">
    <cfRule type="expression" dxfId="342" priority="255">
      <formula>AM69&lt;100</formula>
    </cfRule>
    <cfRule type="expression" dxfId="341" priority="256">
      <formula>AM69&gt;100</formula>
    </cfRule>
  </conditionalFormatting>
  <conditionalFormatting sqref="AM69">
    <cfRule type="expression" dxfId="340" priority="253">
      <formula>AM69&lt;100</formula>
    </cfRule>
    <cfRule type="expression" dxfId="339" priority="254">
      <formula>AM69&gt;100</formula>
    </cfRule>
  </conditionalFormatting>
  <conditionalFormatting sqref="AN69">
    <cfRule type="expression" dxfId="338" priority="251">
      <formula>AN69&lt;100</formula>
    </cfRule>
    <cfRule type="expression" dxfId="337" priority="252">
      <formula>AN69&gt;100</formula>
    </cfRule>
  </conditionalFormatting>
  <conditionalFormatting sqref="AN69">
    <cfRule type="expression" dxfId="336" priority="249">
      <formula>AN69&lt;100</formula>
    </cfRule>
    <cfRule type="expression" dxfId="335" priority="250">
      <formula>AN69&gt;100</formula>
    </cfRule>
  </conditionalFormatting>
  <conditionalFormatting sqref="AP69">
    <cfRule type="expression" dxfId="334" priority="247">
      <formula>AP69&lt;100</formula>
    </cfRule>
    <cfRule type="expression" dxfId="333" priority="248">
      <formula>AP69&gt;100</formula>
    </cfRule>
  </conditionalFormatting>
  <conditionalFormatting sqref="AP69">
    <cfRule type="expression" dxfId="332" priority="245">
      <formula>AP69&lt;100</formula>
    </cfRule>
    <cfRule type="expression" dxfId="331" priority="246">
      <formula>AP69&gt;100</formula>
    </cfRule>
  </conditionalFormatting>
  <conditionalFormatting sqref="AP69">
    <cfRule type="expression" dxfId="330" priority="243">
      <formula>AP69&lt;100</formula>
    </cfRule>
    <cfRule type="expression" dxfId="329" priority="244">
      <formula>AP69&gt;100</formula>
    </cfRule>
  </conditionalFormatting>
  <conditionalFormatting sqref="AP69">
    <cfRule type="expression" dxfId="328" priority="241">
      <formula>AP69&lt;100</formula>
    </cfRule>
    <cfRule type="expression" dxfId="327" priority="242">
      <formula>AP69&gt;100</formula>
    </cfRule>
  </conditionalFormatting>
  <conditionalFormatting sqref="AQ69">
    <cfRule type="expression" dxfId="326" priority="239">
      <formula>AQ69&lt;100</formula>
    </cfRule>
    <cfRule type="expression" dxfId="325" priority="240">
      <formula>AQ69&gt;100</formula>
    </cfRule>
  </conditionalFormatting>
  <conditionalFormatting sqref="AQ69">
    <cfRule type="expression" dxfId="324" priority="237">
      <formula>AQ69&lt;100</formula>
    </cfRule>
    <cfRule type="expression" dxfId="323" priority="238">
      <formula>AQ69&gt;100</formula>
    </cfRule>
  </conditionalFormatting>
  <conditionalFormatting sqref="AT69">
    <cfRule type="expression" dxfId="322" priority="235">
      <formula>AT69&lt;100</formula>
    </cfRule>
    <cfRule type="expression" dxfId="321" priority="236">
      <formula>AT69&gt;100</formula>
    </cfRule>
  </conditionalFormatting>
  <conditionalFormatting sqref="AT69">
    <cfRule type="expression" dxfId="320" priority="233">
      <formula>AT69&lt;100</formula>
    </cfRule>
    <cfRule type="expression" dxfId="319" priority="234">
      <formula>AT69&gt;100</formula>
    </cfRule>
  </conditionalFormatting>
  <conditionalFormatting sqref="AT69">
    <cfRule type="expression" dxfId="318" priority="231">
      <formula>AT69&lt;100</formula>
    </cfRule>
    <cfRule type="expression" dxfId="317" priority="232">
      <formula>AT69&gt;100</formula>
    </cfRule>
  </conditionalFormatting>
  <conditionalFormatting sqref="AT69">
    <cfRule type="expression" dxfId="316" priority="229">
      <formula>AT69&lt;100</formula>
    </cfRule>
    <cfRule type="expression" dxfId="315" priority="230">
      <formula>AT69&gt;100</formula>
    </cfRule>
  </conditionalFormatting>
  <conditionalFormatting sqref="AU69">
    <cfRule type="expression" dxfId="314" priority="227">
      <formula>AU69&lt;100</formula>
    </cfRule>
    <cfRule type="expression" dxfId="313" priority="228">
      <formula>AU69&gt;100</formula>
    </cfRule>
  </conditionalFormatting>
  <conditionalFormatting sqref="AU69">
    <cfRule type="expression" dxfId="312" priority="225">
      <formula>AU69&lt;100</formula>
    </cfRule>
    <cfRule type="expression" dxfId="311" priority="226">
      <formula>AU69&gt;100</formula>
    </cfRule>
  </conditionalFormatting>
  <conditionalFormatting sqref="AW69">
    <cfRule type="expression" dxfId="310" priority="223">
      <formula>AW69&lt;100</formula>
    </cfRule>
    <cfRule type="expression" dxfId="309" priority="224">
      <formula>AW69&gt;100</formula>
    </cfRule>
  </conditionalFormatting>
  <conditionalFormatting sqref="AW69">
    <cfRule type="expression" dxfId="308" priority="221">
      <formula>AW69&lt;100</formula>
    </cfRule>
    <cfRule type="expression" dxfId="307" priority="222">
      <formula>AW69&gt;100</formula>
    </cfRule>
  </conditionalFormatting>
  <conditionalFormatting sqref="AW69">
    <cfRule type="expression" dxfId="306" priority="219">
      <formula>AW69&lt;100</formula>
    </cfRule>
    <cfRule type="expression" dxfId="305" priority="220">
      <formula>AW69&gt;100</formula>
    </cfRule>
  </conditionalFormatting>
  <conditionalFormatting sqref="AW69">
    <cfRule type="expression" dxfId="304" priority="217">
      <formula>AW69&lt;100</formula>
    </cfRule>
    <cfRule type="expression" dxfId="303" priority="218">
      <formula>AW69&gt;100</formula>
    </cfRule>
  </conditionalFormatting>
  <conditionalFormatting sqref="AZ69">
    <cfRule type="expression" dxfId="302" priority="215">
      <formula>AZ69&lt;100</formula>
    </cfRule>
    <cfRule type="expression" dxfId="301" priority="216">
      <formula>AZ69&gt;100</formula>
    </cfRule>
  </conditionalFormatting>
  <conditionalFormatting sqref="AZ69">
    <cfRule type="expression" dxfId="300" priority="213">
      <formula>AZ69&lt;100</formula>
    </cfRule>
    <cfRule type="expression" dxfId="299" priority="214">
      <formula>AZ69&gt;100</formula>
    </cfRule>
  </conditionalFormatting>
  <conditionalFormatting sqref="AZ69">
    <cfRule type="expression" dxfId="298" priority="211">
      <formula>AZ69&lt;100</formula>
    </cfRule>
    <cfRule type="expression" dxfId="297" priority="212">
      <formula>AZ69&gt;100</formula>
    </cfRule>
  </conditionalFormatting>
  <conditionalFormatting sqref="AZ69">
    <cfRule type="expression" dxfId="296" priority="209">
      <formula>AZ69&lt;100</formula>
    </cfRule>
    <cfRule type="expression" dxfId="295" priority="210">
      <formula>AZ69&gt;100</formula>
    </cfRule>
  </conditionalFormatting>
  <conditionalFormatting sqref="BC69">
    <cfRule type="expression" dxfId="294" priority="207">
      <formula>BC69&lt;100</formula>
    </cfRule>
    <cfRule type="expression" dxfId="293" priority="208">
      <formula>BC69&gt;100</formula>
    </cfRule>
  </conditionalFormatting>
  <conditionalFormatting sqref="BC69">
    <cfRule type="expression" dxfId="292" priority="205">
      <formula>BC69&lt;100</formula>
    </cfRule>
    <cfRule type="expression" dxfId="291" priority="206">
      <formula>BC69&gt;100</formula>
    </cfRule>
  </conditionalFormatting>
  <conditionalFormatting sqref="BC69">
    <cfRule type="expression" dxfId="290" priority="203">
      <formula>BC69&lt;100</formula>
    </cfRule>
    <cfRule type="expression" dxfId="289" priority="204">
      <formula>BC69&gt;100</formula>
    </cfRule>
  </conditionalFormatting>
  <conditionalFormatting sqref="BC69">
    <cfRule type="expression" dxfId="288" priority="201">
      <formula>BC69&lt;100</formula>
    </cfRule>
    <cfRule type="expression" dxfId="287" priority="202">
      <formula>BC69&gt;100</formula>
    </cfRule>
  </conditionalFormatting>
  <conditionalFormatting sqref="BF69">
    <cfRule type="expression" dxfId="286" priority="199">
      <formula>BF69&lt;100</formula>
    </cfRule>
    <cfRule type="expression" dxfId="285" priority="200">
      <formula>BF69&gt;100</formula>
    </cfRule>
  </conditionalFormatting>
  <conditionalFormatting sqref="BF69">
    <cfRule type="expression" dxfId="284" priority="197">
      <formula>BF69&lt;100</formula>
    </cfRule>
    <cfRule type="expression" dxfId="283" priority="198">
      <formula>BF69&gt;100</formula>
    </cfRule>
  </conditionalFormatting>
  <conditionalFormatting sqref="BF69">
    <cfRule type="expression" dxfId="282" priority="195">
      <formula>BF69&lt;100</formula>
    </cfRule>
    <cfRule type="expression" dxfId="281" priority="196">
      <formula>BF69&gt;100</formula>
    </cfRule>
  </conditionalFormatting>
  <conditionalFormatting sqref="BF69">
    <cfRule type="expression" dxfId="280" priority="193">
      <formula>BF69&lt;100</formula>
    </cfRule>
    <cfRule type="expression" dxfId="279" priority="194">
      <formula>BF69&gt;100</formula>
    </cfRule>
  </conditionalFormatting>
  <conditionalFormatting sqref="BI69">
    <cfRule type="expression" dxfId="278" priority="191">
      <formula>BI69&lt;100</formula>
    </cfRule>
    <cfRule type="expression" dxfId="277" priority="192">
      <formula>BI69&gt;100</formula>
    </cfRule>
  </conditionalFormatting>
  <conditionalFormatting sqref="BI69">
    <cfRule type="expression" dxfId="276" priority="189">
      <formula>BI69&lt;100</formula>
    </cfRule>
    <cfRule type="expression" dxfId="275" priority="190">
      <formula>BI69&gt;100</formula>
    </cfRule>
  </conditionalFormatting>
  <conditionalFormatting sqref="BI69">
    <cfRule type="expression" dxfId="274" priority="187">
      <formula>BI69&lt;100</formula>
    </cfRule>
    <cfRule type="expression" dxfId="273" priority="188">
      <formula>BI69&gt;100</formula>
    </cfRule>
  </conditionalFormatting>
  <conditionalFormatting sqref="BI69">
    <cfRule type="expression" dxfId="272" priority="185">
      <formula>BI69&lt;100</formula>
    </cfRule>
    <cfRule type="expression" dxfId="271" priority="186">
      <formula>BI69&gt;100</formula>
    </cfRule>
  </conditionalFormatting>
  <conditionalFormatting sqref="BL69">
    <cfRule type="expression" dxfId="270" priority="183">
      <formula>BL69&lt;100</formula>
    </cfRule>
    <cfRule type="expression" dxfId="269" priority="184">
      <formula>BL69&gt;100</formula>
    </cfRule>
  </conditionalFormatting>
  <conditionalFormatting sqref="BL69">
    <cfRule type="expression" dxfId="268" priority="181">
      <formula>BL69&lt;100</formula>
    </cfRule>
    <cfRule type="expression" dxfId="267" priority="182">
      <formula>BL69&gt;100</formula>
    </cfRule>
  </conditionalFormatting>
  <conditionalFormatting sqref="BL69">
    <cfRule type="expression" dxfId="266" priority="179">
      <formula>BL69&lt;100</formula>
    </cfRule>
    <cfRule type="expression" dxfId="265" priority="180">
      <formula>BL69&gt;100</formula>
    </cfRule>
  </conditionalFormatting>
  <conditionalFormatting sqref="BL69">
    <cfRule type="expression" dxfId="264" priority="177">
      <formula>BL69&lt;100</formula>
    </cfRule>
    <cfRule type="expression" dxfId="263" priority="178">
      <formula>BL69&gt;100</formula>
    </cfRule>
  </conditionalFormatting>
  <conditionalFormatting sqref="BO69">
    <cfRule type="expression" dxfId="262" priority="175">
      <formula>BO69&lt;100</formula>
    </cfRule>
    <cfRule type="expression" dxfId="261" priority="176">
      <formula>BO69&gt;100</formula>
    </cfRule>
  </conditionalFormatting>
  <conditionalFormatting sqref="BO69">
    <cfRule type="expression" dxfId="260" priority="173">
      <formula>BO69&lt;100</formula>
    </cfRule>
    <cfRule type="expression" dxfId="259" priority="174">
      <formula>BO69&gt;100</formula>
    </cfRule>
  </conditionalFormatting>
  <conditionalFormatting sqref="BO69">
    <cfRule type="expression" dxfId="258" priority="171">
      <formula>BO69&lt;100</formula>
    </cfRule>
    <cfRule type="expression" dxfId="257" priority="172">
      <formula>BO69&gt;100</formula>
    </cfRule>
  </conditionalFormatting>
  <conditionalFormatting sqref="BO69">
    <cfRule type="expression" dxfId="256" priority="169">
      <formula>BO69&lt;100</formula>
    </cfRule>
    <cfRule type="expression" dxfId="255" priority="170">
      <formula>BO69&gt;100</formula>
    </cfRule>
  </conditionalFormatting>
  <conditionalFormatting sqref="BR69">
    <cfRule type="expression" dxfId="254" priority="167">
      <formula>BR69&lt;100</formula>
    </cfRule>
    <cfRule type="expression" dxfId="253" priority="168">
      <formula>BR69&gt;100</formula>
    </cfRule>
  </conditionalFormatting>
  <conditionalFormatting sqref="BR69">
    <cfRule type="expression" dxfId="252" priority="165">
      <formula>BR69&lt;100</formula>
    </cfRule>
    <cfRule type="expression" dxfId="251" priority="166">
      <formula>BR69&gt;100</formula>
    </cfRule>
  </conditionalFormatting>
  <conditionalFormatting sqref="BR69">
    <cfRule type="expression" dxfId="250" priority="163">
      <formula>BR69&lt;100</formula>
    </cfRule>
    <cfRule type="expression" dxfId="249" priority="164">
      <formula>BR69&gt;100</formula>
    </cfRule>
  </conditionalFormatting>
  <conditionalFormatting sqref="BR69">
    <cfRule type="expression" dxfId="248" priority="161">
      <formula>BR69&lt;100</formula>
    </cfRule>
    <cfRule type="expression" dxfId="247" priority="162">
      <formula>BR69&gt;100</formula>
    </cfRule>
  </conditionalFormatting>
  <conditionalFormatting sqref="BU69">
    <cfRule type="expression" dxfId="246" priority="159">
      <formula>BU69&lt;100</formula>
    </cfRule>
    <cfRule type="expression" dxfId="245" priority="160">
      <formula>BU69&gt;100</formula>
    </cfRule>
  </conditionalFormatting>
  <conditionalFormatting sqref="BU69">
    <cfRule type="expression" dxfId="244" priority="157">
      <formula>BU69&lt;100</formula>
    </cfRule>
    <cfRule type="expression" dxfId="243" priority="158">
      <formula>BU69&gt;100</formula>
    </cfRule>
  </conditionalFormatting>
  <conditionalFormatting sqref="BU69">
    <cfRule type="expression" dxfId="242" priority="155">
      <formula>BU69&lt;100</formula>
    </cfRule>
    <cfRule type="expression" dxfId="241" priority="156">
      <formula>BU69&gt;100</formula>
    </cfRule>
  </conditionalFormatting>
  <conditionalFormatting sqref="BU69">
    <cfRule type="expression" dxfId="240" priority="153">
      <formula>BU69&lt;100</formula>
    </cfRule>
    <cfRule type="expression" dxfId="239" priority="154">
      <formula>BU69&gt;100</formula>
    </cfRule>
  </conditionalFormatting>
  <conditionalFormatting sqref="BX69">
    <cfRule type="expression" dxfId="238" priority="151">
      <formula>BX69&lt;100</formula>
    </cfRule>
    <cfRule type="expression" dxfId="237" priority="152">
      <formula>BX69&gt;100</formula>
    </cfRule>
  </conditionalFormatting>
  <conditionalFormatting sqref="BX69">
    <cfRule type="expression" dxfId="236" priority="149">
      <formula>BX69&lt;100</formula>
    </cfRule>
    <cfRule type="expression" dxfId="235" priority="150">
      <formula>BX69&gt;100</formula>
    </cfRule>
  </conditionalFormatting>
  <conditionalFormatting sqref="BX69">
    <cfRule type="expression" dxfId="234" priority="147">
      <formula>BX69&lt;100</formula>
    </cfRule>
    <cfRule type="expression" dxfId="233" priority="148">
      <formula>BX69&gt;100</formula>
    </cfRule>
  </conditionalFormatting>
  <conditionalFormatting sqref="BX69">
    <cfRule type="expression" dxfId="232" priority="145">
      <formula>BX69&lt;100</formula>
    </cfRule>
    <cfRule type="expression" dxfId="231" priority="146">
      <formula>BX69&gt;100</formula>
    </cfRule>
  </conditionalFormatting>
  <conditionalFormatting sqref="CA69">
    <cfRule type="expression" dxfId="230" priority="143">
      <formula>CA69&lt;100</formula>
    </cfRule>
    <cfRule type="expression" dxfId="229" priority="144">
      <formula>CA69&gt;100</formula>
    </cfRule>
  </conditionalFormatting>
  <conditionalFormatting sqref="CA69">
    <cfRule type="expression" dxfId="228" priority="141">
      <formula>CA69&lt;100</formula>
    </cfRule>
    <cfRule type="expression" dxfId="227" priority="142">
      <formula>CA69&gt;100</formula>
    </cfRule>
  </conditionalFormatting>
  <conditionalFormatting sqref="CA69">
    <cfRule type="expression" dxfId="226" priority="139">
      <formula>CA69&lt;100</formula>
    </cfRule>
    <cfRule type="expression" dxfId="225" priority="140">
      <formula>CA69&gt;100</formula>
    </cfRule>
  </conditionalFormatting>
  <conditionalFormatting sqref="CA69">
    <cfRule type="expression" dxfId="224" priority="137">
      <formula>CA69&lt;100</formula>
    </cfRule>
    <cfRule type="expression" dxfId="223" priority="138">
      <formula>CA69&gt;100</formula>
    </cfRule>
  </conditionalFormatting>
  <conditionalFormatting sqref="CD69">
    <cfRule type="expression" dxfId="222" priority="135">
      <formula>CD69&lt;100</formula>
    </cfRule>
    <cfRule type="expression" dxfId="221" priority="136">
      <formula>CD69&gt;100</formula>
    </cfRule>
  </conditionalFormatting>
  <conditionalFormatting sqref="CD69">
    <cfRule type="expression" dxfId="220" priority="133">
      <formula>CD69&lt;100</formula>
    </cfRule>
    <cfRule type="expression" dxfId="219" priority="134">
      <formula>CD69&gt;100</formula>
    </cfRule>
  </conditionalFormatting>
  <conditionalFormatting sqref="CD69">
    <cfRule type="expression" dxfId="218" priority="131">
      <formula>CD69&lt;100</formula>
    </cfRule>
    <cfRule type="expression" dxfId="217" priority="132">
      <formula>CD69&gt;100</formula>
    </cfRule>
  </conditionalFormatting>
  <conditionalFormatting sqref="CD69">
    <cfRule type="expression" dxfId="216" priority="129">
      <formula>CD69&lt;100</formula>
    </cfRule>
    <cfRule type="expression" dxfId="215" priority="130">
      <formula>CD69&gt;100</formula>
    </cfRule>
  </conditionalFormatting>
  <conditionalFormatting sqref="CG69">
    <cfRule type="expression" dxfId="214" priority="127">
      <formula>CG69&lt;100</formula>
    </cfRule>
    <cfRule type="expression" dxfId="213" priority="128">
      <formula>CG69&gt;100</formula>
    </cfRule>
  </conditionalFormatting>
  <conditionalFormatting sqref="CG69">
    <cfRule type="expression" dxfId="212" priority="125">
      <formula>CG69&lt;100</formula>
    </cfRule>
    <cfRule type="expression" dxfId="211" priority="126">
      <formula>CG69&gt;100</formula>
    </cfRule>
  </conditionalFormatting>
  <conditionalFormatting sqref="CG69">
    <cfRule type="expression" dxfId="210" priority="123">
      <formula>CG69&lt;100</formula>
    </cfRule>
    <cfRule type="expression" dxfId="209" priority="124">
      <formula>CG69&gt;100</formula>
    </cfRule>
  </conditionalFormatting>
  <conditionalFormatting sqref="CG69">
    <cfRule type="expression" dxfId="208" priority="121">
      <formula>CG69&lt;100</formula>
    </cfRule>
    <cfRule type="expression" dxfId="207" priority="122">
      <formula>CG69&gt;100</formula>
    </cfRule>
  </conditionalFormatting>
  <conditionalFormatting sqref="CK69">
    <cfRule type="expression" dxfId="206" priority="119">
      <formula>CK69&lt;100</formula>
    </cfRule>
    <cfRule type="expression" dxfId="205" priority="120">
      <formula>CK69&gt;100</formula>
    </cfRule>
  </conditionalFormatting>
  <conditionalFormatting sqref="CK69">
    <cfRule type="expression" dxfId="204" priority="117">
      <formula>CK69&lt;100</formula>
    </cfRule>
    <cfRule type="expression" dxfId="203" priority="118">
      <formula>CK69&gt;100</formula>
    </cfRule>
  </conditionalFormatting>
  <conditionalFormatting sqref="CK69">
    <cfRule type="expression" dxfId="202" priority="115">
      <formula>CK69&lt;100</formula>
    </cfRule>
    <cfRule type="expression" dxfId="201" priority="116">
      <formula>CK69&gt;100</formula>
    </cfRule>
  </conditionalFormatting>
  <conditionalFormatting sqref="CK69">
    <cfRule type="expression" dxfId="200" priority="113">
      <formula>CK69&lt;100</formula>
    </cfRule>
    <cfRule type="expression" dxfId="199" priority="114">
      <formula>CK69&gt;100</formula>
    </cfRule>
  </conditionalFormatting>
  <conditionalFormatting sqref="CN69">
    <cfRule type="expression" dxfId="198" priority="111">
      <formula>CN69&lt;100</formula>
    </cfRule>
    <cfRule type="expression" dxfId="197" priority="112">
      <formula>CN69&gt;100</formula>
    </cfRule>
  </conditionalFormatting>
  <conditionalFormatting sqref="CN69">
    <cfRule type="expression" dxfId="196" priority="109">
      <formula>CN69&lt;100</formula>
    </cfRule>
    <cfRule type="expression" dxfId="195" priority="110">
      <formula>CN69&gt;100</formula>
    </cfRule>
  </conditionalFormatting>
  <conditionalFormatting sqref="CN69">
    <cfRule type="expression" dxfId="194" priority="107">
      <formula>CN69&lt;100</formula>
    </cfRule>
    <cfRule type="expression" dxfId="193" priority="108">
      <formula>CN69&gt;100</formula>
    </cfRule>
  </conditionalFormatting>
  <conditionalFormatting sqref="CN69">
    <cfRule type="expression" dxfId="192" priority="105">
      <formula>CN69&lt;100</formula>
    </cfRule>
    <cfRule type="expression" dxfId="191" priority="106">
      <formula>CN69&gt;100</formula>
    </cfRule>
  </conditionalFormatting>
  <conditionalFormatting sqref="CQ69">
    <cfRule type="expression" dxfId="190" priority="103">
      <formula>CQ69&lt;100</formula>
    </cfRule>
    <cfRule type="expression" dxfId="189" priority="104">
      <formula>CQ69&gt;100</formula>
    </cfRule>
  </conditionalFormatting>
  <conditionalFormatting sqref="CQ69">
    <cfRule type="expression" dxfId="188" priority="101">
      <formula>CQ69&lt;100</formula>
    </cfRule>
    <cfRule type="expression" dxfId="187" priority="102">
      <formula>CQ69&gt;100</formula>
    </cfRule>
  </conditionalFormatting>
  <conditionalFormatting sqref="CQ69">
    <cfRule type="expression" dxfId="186" priority="99">
      <formula>CQ69&lt;100</formula>
    </cfRule>
    <cfRule type="expression" dxfId="185" priority="100">
      <formula>CQ69&gt;100</formula>
    </cfRule>
  </conditionalFormatting>
  <conditionalFormatting sqref="CQ69">
    <cfRule type="expression" dxfId="184" priority="97">
      <formula>CQ69&lt;100</formula>
    </cfRule>
    <cfRule type="expression" dxfId="183" priority="98">
      <formula>CQ69&gt;100</formula>
    </cfRule>
  </conditionalFormatting>
  <conditionalFormatting sqref="CT69">
    <cfRule type="expression" dxfId="182" priority="95">
      <formula>CT69&lt;100</formula>
    </cfRule>
    <cfRule type="expression" dxfId="181" priority="96">
      <formula>CT69&gt;100</formula>
    </cfRule>
  </conditionalFormatting>
  <conditionalFormatting sqref="CT69">
    <cfRule type="expression" dxfId="180" priority="93">
      <formula>CT69&lt;100</formula>
    </cfRule>
    <cfRule type="expression" dxfId="179" priority="94">
      <formula>CT69&gt;100</formula>
    </cfRule>
  </conditionalFormatting>
  <conditionalFormatting sqref="CT69">
    <cfRule type="expression" dxfId="178" priority="91">
      <formula>CT69&lt;100</formula>
    </cfRule>
    <cfRule type="expression" dxfId="177" priority="92">
      <formula>CT69&gt;100</formula>
    </cfRule>
  </conditionalFormatting>
  <conditionalFormatting sqref="CT69">
    <cfRule type="expression" dxfId="176" priority="89">
      <formula>CT69&lt;100</formula>
    </cfRule>
    <cfRule type="expression" dxfId="175" priority="90">
      <formula>CT69&gt;100</formula>
    </cfRule>
  </conditionalFormatting>
  <conditionalFormatting sqref="CW69">
    <cfRule type="expression" dxfId="174" priority="87">
      <formula>CW69&lt;100</formula>
    </cfRule>
    <cfRule type="expression" dxfId="173" priority="88">
      <formula>CW69&gt;100</formula>
    </cfRule>
  </conditionalFormatting>
  <conditionalFormatting sqref="CW69">
    <cfRule type="expression" dxfId="172" priority="85">
      <formula>CW69&lt;100</formula>
    </cfRule>
    <cfRule type="expression" dxfId="171" priority="86">
      <formula>CW69&gt;100</formula>
    </cfRule>
  </conditionalFormatting>
  <conditionalFormatting sqref="CW69">
    <cfRule type="expression" dxfId="170" priority="83">
      <formula>CW69&lt;100</formula>
    </cfRule>
    <cfRule type="expression" dxfId="169" priority="84">
      <formula>CW69&gt;100</formula>
    </cfRule>
  </conditionalFormatting>
  <conditionalFormatting sqref="CW69">
    <cfRule type="expression" dxfId="168" priority="81">
      <formula>CW69&lt;100</formula>
    </cfRule>
    <cfRule type="expression" dxfId="167" priority="82">
      <formula>CW69&gt;100</formula>
    </cfRule>
  </conditionalFormatting>
  <conditionalFormatting sqref="CZ69">
    <cfRule type="expression" dxfId="166" priority="79">
      <formula>CZ69&lt;100</formula>
    </cfRule>
    <cfRule type="expression" dxfId="165" priority="80">
      <formula>CZ69&gt;100</formula>
    </cfRule>
  </conditionalFormatting>
  <conditionalFormatting sqref="CZ69">
    <cfRule type="expression" dxfId="164" priority="77">
      <formula>CZ69&lt;100</formula>
    </cfRule>
    <cfRule type="expression" dxfId="163" priority="78">
      <formula>CZ69&gt;100</formula>
    </cfRule>
  </conditionalFormatting>
  <conditionalFormatting sqref="CZ69">
    <cfRule type="expression" dxfId="162" priority="75">
      <formula>CZ69&lt;100</formula>
    </cfRule>
    <cfRule type="expression" dxfId="161" priority="76">
      <formula>CZ69&gt;100</formula>
    </cfRule>
  </conditionalFormatting>
  <conditionalFormatting sqref="CZ69">
    <cfRule type="expression" dxfId="160" priority="73">
      <formula>CZ69&lt;100</formula>
    </cfRule>
    <cfRule type="expression" dxfId="159" priority="74">
      <formula>CZ69&gt;100</formula>
    </cfRule>
  </conditionalFormatting>
  <conditionalFormatting sqref="Z16:Z68">
    <cfRule type="notContainsBlanks" dxfId="158" priority="72">
      <formula>LEN(TRIM(Z16))&gt;0</formula>
    </cfRule>
  </conditionalFormatting>
  <conditionalFormatting sqref="Q15">
    <cfRule type="notContainsBlanks" dxfId="157" priority="71">
      <formula>LEN(TRIM(Q15))&gt;0</formula>
    </cfRule>
  </conditionalFormatting>
  <conditionalFormatting sqref="T15">
    <cfRule type="notContainsBlanks" dxfId="156" priority="70">
      <formula>LEN(TRIM(T15))&gt;0</formula>
    </cfRule>
  </conditionalFormatting>
  <conditionalFormatting sqref="W15">
    <cfRule type="notContainsBlanks" dxfId="155" priority="69">
      <formula>LEN(TRIM(W15))&gt;0</formula>
    </cfRule>
  </conditionalFormatting>
  <conditionalFormatting sqref="Z15">
    <cfRule type="notContainsBlanks" dxfId="154" priority="68">
      <formula>LEN(TRIM(Z15))&gt;0</formula>
    </cfRule>
  </conditionalFormatting>
  <conditionalFormatting sqref="AC15">
    <cfRule type="notContainsBlanks" dxfId="153" priority="67">
      <formula>LEN(TRIM(AC15))&gt;0</formula>
    </cfRule>
  </conditionalFormatting>
  <conditionalFormatting sqref="AF15">
    <cfRule type="notContainsBlanks" dxfId="152" priority="66">
      <formula>LEN(TRIM(AF15))&gt;0</formula>
    </cfRule>
  </conditionalFormatting>
  <conditionalFormatting sqref="AI15">
    <cfRule type="notContainsBlanks" dxfId="151" priority="65">
      <formula>LEN(TRIM(AI15))&gt;0</formula>
    </cfRule>
  </conditionalFormatting>
  <conditionalFormatting sqref="AL15">
    <cfRule type="notContainsBlanks" dxfId="150" priority="64">
      <formula>LEN(TRIM(AL15))&gt;0</formula>
    </cfRule>
  </conditionalFormatting>
  <conditionalFormatting sqref="AO15">
    <cfRule type="notContainsBlanks" dxfId="149" priority="63">
      <formula>LEN(TRIM(AO15))&gt;0</formula>
    </cfRule>
  </conditionalFormatting>
  <conditionalFormatting sqref="AS15">
    <cfRule type="notContainsBlanks" dxfId="148" priority="62">
      <formula>LEN(TRIM(AS15))&gt;0</formula>
    </cfRule>
  </conditionalFormatting>
  <conditionalFormatting sqref="AV15">
    <cfRule type="notContainsBlanks" dxfId="147" priority="61">
      <formula>LEN(TRIM(AV15))&gt;0</formula>
    </cfRule>
  </conditionalFormatting>
  <conditionalFormatting sqref="BB15">
    <cfRule type="notContainsBlanks" dxfId="146" priority="60">
      <formula>LEN(TRIM(BB15))&gt;0</formula>
    </cfRule>
  </conditionalFormatting>
  <conditionalFormatting sqref="BE15">
    <cfRule type="notContainsBlanks" dxfId="145" priority="59">
      <formula>LEN(TRIM(BE15))&gt;0</formula>
    </cfRule>
  </conditionalFormatting>
  <conditionalFormatting sqref="BH15">
    <cfRule type="notContainsBlanks" dxfId="144" priority="58">
      <formula>LEN(TRIM(BH15))&gt;0</formula>
    </cfRule>
  </conditionalFormatting>
  <conditionalFormatting sqref="BK15">
    <cfRule type="notContainsBlanks" dxfId="143" priority="57">
      <formula>LEN(TRIM(BK15))&gt;0</formula>
    </cfRule>
  </conditionalFormatting>
  <conditionalFormatting sqref="BN15">
    <cfRule type="notContainsBlanks" dxfId="142" priority="56">
      <formula>LEN(TRIM(BN15))&gt;0</formula>
    </cfRule>
  </conditionalFormatting>
  <conditionalFormatting sqref="BQ15">
    <cfRule type="notContainsBlanks" dxfId="141" priority="55">
      <formula>LEN(TRIM(BQ15))&gt;0</formula>
    </cfRule>
  </conditionalFormatting>
  <conditionalFormatting sqref="BT15">
    <cfRule type="notContainsBlanks" dxfId="140" priority="54">
      <formula>LEN(TRIM(BT15))&gt;0</formula>
    </cfRule>
  </conditionalFormatting>
  <conditionalFormatting sqref="BW15">
    <cfRule type="notContainsBlanks" dxfId="139" priority="53">
      <formula>LEN(TRIM(BW15))&gt;0</formula>
    </cfRule>
  </conditionalFormatting>
  <conditionalFormatting sqref="BZ15">
    <cfRule type="notContainsBlanks" dxfId="138" priority="52">
      <formula>LEN(TRIM(BZ15))&gt;0</formula>
    </cfRule>
  </conditionalFormatting>
  <conditionalFormatting sqref="CC15">
    <cfRule type="notContainsBlanks" dxfId="137" priority="51">
      <formula>LEN(TRIM(CC15))&gt;0</formula>
    </cfRule>
  </conditionalFormatting>
  <conditionalFormatting sqref="CF15">
    <cfRule type="notContainsBlanks" dxfId="136" priority="50">
      <formula>LEN(TRIM(CF15))&gt;0</formula>
    </cfRule>
  </conditionalFormatting>
  <conditionalFormatting sqref="CJ15">
    <cfRule type="notContainsBlanks" dxfId="135" priority="49">
      <formula>LEN(TRIM(CJ15))&gt;0</formula>
    </cfRule>
  </conditionalFormatting>
  <conditionalFormatting sqref="CM15">
    <cfRule type="notContainsBlanks" dxfId="134" priority="48">
      <formula>LEN(TRIM(CM15))&gt;0</formula>
    </cfRule>
  </conditionalFormatting>
  <conditionalFormatting sqref="CP15">
    <cfRule type="notContainsBlanks" dxfId="133" priority="47">
      <formula>LEN(TRIM(CP15))&gt;0</formula>
    </cfRule>
  </conditionalFormatting>
  <conditionalFormatting sqref="CS15">
    <cfRule type="notContainsBlanks" dxfId="132" priority="46">
      <formula>LEN(TRIM(CS15))&gt;0</formula>
    </cfRule>
  </conditionalFormatting>
  <conditionalFormatting sqref="CV15">
    <cfRule type="notContainsBlanks" dxfId="131" priority="45">
      <formula>LEN(TRIM(CV15))&gt;0</formula>
    </cfRule>
  </conditionalFormatting>
  <conditionalFormatting sqref="CY15">
    <cfRule type="notContainsBlanks" dxfId="130" priority="44">
      <formula>LEN(TRIM(CY15))&gt;0</formula>
    </cfRule>
  </conditionalFormatting>
  <conditionalFormatting sqref="G63:G65">
    <cfRule type="notContainsBlanks" dxfId="129" priority="40">
      <formula>LEN(TRIM(G63))&gt;0</formula>
    </cfRule>
    <cfRule type="notContainsBlanks" dxfId="128" priority="41">
      <formula>LEN(TRIM(G63))&gt;0</formula>
    </cfRule>
    <cfRule type="cellIs" priority="42" operator="between">
      <formula>0</formula>
      <formula>100</formula>
    </cfRule>
    <cfRule type="cellIs" priority="43" operator="lessThan">
      <formula>0</formula>
    </cfRule>
  </conditionalFormatting>
  <conditionalFormatting sqref="H63:H65">
    <cfRule type="notContainsBlanks" dxfId="127" priority="37">
      <formula>LEN(TRIM(H63))&gt;0</formula>
    </cfRule>
    <cfRule type="cellIs" priority="38" operator="between">
      <formula>0</formula>
      <formula>100</formula>
    </cfRule>
    <cfRule type="cellIs" priority="39" operator="lessThan">
      <formula>0</formula>
    </cfRule>
  </conditionalFormatting>
  <conditionalFormatting sqref="I62:I65">
    <cfRule type="cellIs" dxfId="126" priority="36" operator="equal">
      <formula>""""""</formula>
    </cfRule>
  </conditionalFormatting>
  <conditionalFormatting sqref="I62">
    <cfRule type="cellIs" dxfId="125" priority="35" operator="equal">
      <formula>""""""</formula>
    </cfRule>
  </conditionalFormatting>
  <conditionalFormatting sqref="G62:K65">
    <cfRule type="expression" dxfId="124" priority="34">
      <formula>$E62&lt;&gt;""</formula>
    </cfRule>
  </conditionalFormatting>
  <conditionalFormatting sqref="H14">
    <cfRule type="notContainsBlanks" dxfId="123" priority="30">
      <formula>LEN(TRIM(H14))&gt;0</formula>
    </cfRule>
    <cfRule type="notContainsBlanks" dxfId="122" priority="31">
      <formula>LEN(TRIM(H14))&gt;0</formula>
    </cfRule>
    <cfRule type="cellIs" priority="32" operator="between">
      <formula>0</formula>
      <formula>100</formula>
    </cfRule>
    <cfRule type="cellIs" priority="33" operator="lessThan">
      <formula>0</formula>
    </cfRule>
  </conditionalFormatting>
  <conditionalFormatting sqref="Q14">
    <cfRule type="notContainsBlanks" dxfId="121" priority="29">
      <formula>LEN(TRIM(Q14))&gt;0</formula>
    </cfRule>
  </conditionalFormatting>
  <conditionalFormatting sqref="T14">
    <cfRule type="notContainsBlanks" dxfId="120" priority="28">
      <formula>LEN(TRIM(T14))&gt;0</formula>
    </cfRule>
  </conditionalFormatting>
  <conditionalFormatting sqref="W14">
    <cfRule type="notContainsBlanks" dxfId="119" priority="27">
      <formula>LEN(TRIM(W14))&gt;0</formula>
    </cfRule>
  </conditionalFormatting>
  <conditionalFormatting sqref="Z14">
    <cfRule type="notContainsBlanks" dxfId="118" priority="26">
      <formula>LEN(TRIM(Z14))&gt;0</formula>
    </cfRule>
  </conditionalFormatting>
  <conditionalFormatting sqref="AC14">
    <cfRule type="notContainsBlanks" dxfId="117" priority="25">
      <formula>LEN(TRIM(AC14))&gt;0</formula>
    </cfRule>
  </conditionalFormatting>
  <conditionalFormatting sqref="AF14">
    <cfRule type="notContainsBlanks" dxfId="116" priority="24">
      <formula>LEN(TRIM(AF14))&gt;0</formula>
    </cfRule>
  </conditionalFormatting>
  <conditionalFormatting sqref="AI14">
    <cfRule type="notContainsBlanks" dxfId="115" priority="23">
      <formula>LEN(TRIM(AI14))&gt;0</formula>
    </cfRule>
  </conditionalFormatting>
  <conditionalFormatting sqref="AL14">
    <cfRule type="notContainsBlanks" dxfId="114" priority="22">
      <formula>LEN(TRIM(AL14))&gt;0</formula>
    </cfRule>
  </conditionalFormatting>
  <conditionalFormatting sqref="AO14">
    <cfRule type="notContainsBlanks" dxfId="113" priority="21">
      <formula>LEN(TRIM(AO14))&gt;0</formula>
    </cfRule>
  </conditionalFormatting>
  <conditionalFormatting sqref="AS14">
    <cfRule type="notContainsBlanks" dxfId="112" priority="20">
      <formula>LEN(TRIM(AS14))&gt;0</formula>
    </cfRule>
  </conditionalFormatting>
  <conditionalFormatting sqref="AV14">
    <cfRule type="notContainsBlanks" dxfId="111" priority="19">
      <formula>LEN(TRIM(AV14))&gt;0</formula>
    </cfRule>
  </conditionalFormatting>
  <conditionalFormatting sqref="AY14">
    <cfRule type="notContainsBlanks" dxfId="110" priority="18">
      <formula>LEN(TRIM(AY14))&gt;0</formula>
    </cfRule>
  </conditionalFormatting>
  <conditionalFormatting sqref="BB14">
    <cfRule type="notContainsBlanks" dxfId="109" priority="17">
      <formula>LEN(TRIM(BB14))&gt;0</formula>
    </cfRule>
  </conditionalFormatting>
  <conditionalFormatting sqref="BE14">
    <cfRule type="notContainsBlanks" dxfId="108" priority="16">
      <formula>LEN(TRIM(BE14))&gt;0</formula>
    </cfRule>
  </conditionalFormatting>
  <conditionalFormatting sqref="BH14">
    <cfRule type="notContainsBlanks" dxfId="107" priority="15">
      <formula>LEN(TRIM(BH14))&gt;0</formula>
    </cfRule>
  </conditionalFormatting>
  <conditionalFormatting sqref="BK14">
    <cfRule type="notContainsBlanks" dxfId="106" priority="14">
      <formula>LEN(TRIM(BK14))&gt;0</formula>
    </cfRule>
  </conditionalFormatting>
  <conditionalFormatting sqref="BN14">
    <cfRule type="notContainsBlanks" dxfId="105" priority="13">
      <formula>LEN(TRIM(BN14))&gt;0</formula>
    </cfRule>
  </conditionalFormatting>
  <conditionalFormatting sqref="BQ14">
    <cfRule type="notContainsBlanks" dxfId="104" priority="12">
      <formula>LEN(TRIM(BQ14))&gt;0</formula>
    </cfRule>
  </conditionalFormatting>
  <conditionalFormatting sqref="BT14">
    <cfRule type="notContainsBlanks" dxfId="103" priority="11">
      <formula>LEN(TRIM(BT14))&gt;0</formula>
    </cfRule>
  </conditionalFormatting>
  <conditionalFormatting sqref="BW14">
    <cfRule type="notContainsBlanks" dxfId="102" priority="10">
      <formula>LEN(TRIM(BW14))&gt;0</formula>
    </cfRule>
  </conditionalFormatting>
  <conditionalFormatting sqref="BZ14">
    <cfRule type="notContainsBlanks" dxfId="101" priority="9">
      <formula>LEN(TRIM(BZ14))&gt;0</formula>
    </cfRule>
  </conditionalFormatting>
  <conditionalFormatting sqref="CC14">
    <cfRule type="notContainsBlanks" dxfId="100" priority="8">
      <formula>LEN(TRIM(CC14))&gt;0</formula>
    </cfRule>
  </conditionalFormatting>
  <conditionalFormatting sqref="CF14">
    <cfRule type="notContainsBlanks" dxfId="99" priority="7">
      <formula>LEN(TRIM(CF14))&gt;0</formula>
    </cfRule>
  </conditionalFormatting>
  <conditionalFormatting sqref="CJ14">
    <cfRule type="notContainsBlanks" dxfId="98" priority="6">
      <formula>LEN(TRIM(CJ14))&gt;0</formula>
    </cfRule>
  </conditionalFormatting>
  <conditionalFormatting sqref="CM14">
    <cfRule type="notContainsBlanks" dxfId="97" priority="5">
      <formula>LEN(TRIM(CM14))&gt;0</formula>
    </cfRule>
  </conditionalFormatting>
  <conditionalFormatting sqref="CP14">
    <cfRule type="notContainsBlanks" dxfId="96" priority="4">
      <formula>LEN(TRIM(CP14))&gt;0</formula>
    </cfRule>
  </conditionalFormatting>
  <conditionalFormatting sqref="CS14">
    <cfRule type="notContainsBlanks" dxfId="95" priority="3">
      <formula>LEN(TRIM(CS14))&gt;0</formula>
    </cfRule>
  </conditionalFormatting>
  <conditionalFormatting sqref="CV14">
    <cfRule type="notContainsBlanks" dxfId="94" priority="2">
      <formula>LEN(TRIM(CV14))&gt;0</formula>
    </cfRule>
  </conditionalFormatting>
  <conditionalFormatting sqref="CY14">
    <cfRule type="notContainsBlanks" dxfId="93" priority="1">
      <formula>LEN(TRIM(CY14))&gt;0</formula>
    </cfRule>
  </conditionalFormatting>
  <dataValidations count="7">
    <dataValidation allowBlank="1" showInputMessage="1" showErrorMessage="1" error="Your weights do not sum up 100_x000a_" prompt="Sum total 100 %" sqref="BU69 CZ69 BX69 BC69 CA69 CD69 CW69 CG69 CK69 CN69 R69 CQ69 X69 U69 AD69 AA69 AJ69 AG69 AP69 AM69 O69 AT69 AW69 AZ69 BI69 BF69 BR69 BL69 CT69 BO69"/>
    <dataValidation showInputMessage="1" showErrorMessage="1" error="Please cancel and enter a number!" sqref="F14:F37 F39:F69"/>
    <dataValidation type="list" allowBlank="1" showInputMessage="1" showErrorMessage="1" sqref="BE14:BE69 BK14:BK69 BT14:BT69 BN14:BN69 BZ14:BZ69 BB14:BB69 Z14:Z69 AY14:AY69 BH14:BH69 AO14:AO69 AI14:AI69 AC14:AC69 W14:W69 T14:T69 Q14:Q69 CY14:CY15 N14:N69 CF14:CF69 BQ14:BQ69 AF14:AF69 AV14:AV69 AS14:AS69 AL14:AL69 BW14:BW69 CM14:CM69 CC14:CC69 CS14:CS69 CJ14:CJ69 CY19:CY69 CP14:CP69 CV14:CV69">
      <formula1>$T$2:$T$3</formula1>
    </dataValidation>
    <dataValidation type="list" allowBlank="1" showInputMessage="1" showErrorMessage="1" sqref="CT32 CT34 CQ38 CQ32 CQ34">
      <formula1>#REF!</formula1>
    </dataValidation>
    <dataValidation type="list" allowBlank="1" showInputMessage="1" showErrorMessage="1" sqref="CY16:CY18">
      <formula1>Direction_list</formula1>
    </dataValidation>
    <dataValidation type="whole" errorStyle="information" allowBlank="1" showErrorMessage="1" errorTitle="Numeric!" error="Has to be numeric!" prompt="Please enter a number" sqref="G69">
      <formula1>0</formula1>
      <formula2>1E+39</formula2>
    </dataValidation>
    <dataValidation type="list" allowBlank="1" showInputMessage="1" showErrorMessage="1" sqref="K14:K69">
      <formula1>$K$2:$K$9</formula1>
    </dataValidation>
  </dataValidations>
  <printOptions headings="1"/>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39997558519241921"/>
  </sheetPr>
  <dimension ref="A1:AG32"/>
  <sheetViews>
    <sheetView zoomScale="75" zoomScaleNormal="75" workbookViewId="0">
      <pane xSplit="2" ySplit="14" topLeftCell="S15" activePane="bottomRight" state="frozen"/>
      <selection pane="topRight" activeCell="C1" sqref="C1"/>
      <selection pane="bottomLeft" activeCell="A15" sqref="A15"/>
      <selection pane="bottomRight" activeCell="A11" sqref="A11:AC25"/>
    </sheetView>
  </sheetViews>
  <sheetFormatPr defaultColWidth="9.140625" defaultRowHeight="15" x14ac:dyDescent="0.25"/>
  <cols>
    <col min="1" max="1" width="38.5703125" style="2" bestFit="1" customWidth="1"/>
    <col min="2" max="2" width="45.140625" style="2" customWidth="1"/>
    <col min="3" max="3" width="26.5703125" style="2" customWidth="1"/>
    <col min="4" max="5" width="17.42578125" style="429" customWidth="1"/>
    <col min="6" max="7" width="17.42578125" style="2" customWidth="1"/>
    <col min="8" max="11" width="16.42578125" style="2" customWidth="1"/>
    <col min="12" max="13" width="20.7109375" style="2" customWidth="1"/>
    <col min="14" max="15" width="16.42578125" style="2" customWidth="1"/>
    <col min="16" max="16" width="20.7109375" style="481" customWidth="1"/>
    <col min="17" max="17" width="20.7109375" style="5" customWidth="1"/>
    <col min="18" max="18" width="20.7109375" style="2" customWidth="1"/>
    <col min="19" max="22" width="16.42578125" style="2" customWidth="1"/>
    <col min="23" max="23" width="20.7109375" style="428" customWidth="1"/>
    <col min="24" max="24" width="20.7109375" style="2" customWidth="1"/>
    <col min="25" max="25" width="16.42578125" style="476" customWidth="1"/>
    <col min="26" max="26" width="16.42578125" style="2" customWidth="1"/>
    <col min="27" max="29" width="20.7109375" style="2" customWidth="1"/>
    <col min="30" max="30" width="10" style="2" bestFit="1" customWidth="1"/>
    <col min="31" max="31" width="10.5703125" style="2" bestFit="1" customWidth="1"/>
    <col min="32" max="32" width="10.7109375" style="2" bestFit="1" customWidth="1"/>
    <col min="33" max="33" width="27.7109375" style="2" customWidth="1"/>
    <col min="34" max="16384" width="9.140625" style="2"/>
  </cols>
  <sheetData>
    <row r="1" spans="1:33" customFormat="1" ht="21" x14ac:dyDescent="0.25">
      <c r="A1" s="392" t="s">
        <v>74</v>
      </c>
      <c r="B1" s="393"/>
      <c r="C1" s="393"/>
      <c r="D1" s="393"/>
      <c r="E1" s="393"/>
      <c r="F1" s="393"/>
      <c r="G1" s="393"/>
      <c r="H1" s="393"/>
      <c r="I1" s="393"/>
      <c r="J1" s="393"/>
      <c r="K1" s="393"/>
      <c r="L1" s="393"/>
      <c r="M1" s="393"/>
      <c r="N1" s="393"/>
      <c r="O1" s="393"/>
      <c r="P1" s="477"/>
      <c r="Q1" s="482"/>
      <c r="R1" s="393"/>
      <c r="S1" s="393"/>
      <c r="T1" s="393"/>
      <c r="U1" s="393"/>
      <c r="V1" s="393"/>
      <c r="W1" s="393"/>
      <c r="X1" s="393"/>
      <c r="Y1" s="473"/>
      <c r="Z1" s="393"/>
      <c r="AA1" s="393"/>
      <c r="AB1" s="393"/>
      <c r="AC1" s="393"/>
      <c r="AD1" s="430"/>
      <c r="AE1" s="430"/>
      <c r="AF1" s="430"/>
      <c r="AG1" s="430"/>
    </row>
    <row r="2" spans="1:33" s="181" customFormat="1" ht="18" x14ac:dyDescent="0.25">
      <c r="C2" s="198"/>
      <c r="D2" s="196"/>
      <c r="E2" s="196"/>
      <c r="F2" s="182"/>
      <c r="G2" s="182"/>
      <c r="H2" s="182"/>
      <c r="I2" s="182"/>
      <c r="J2" s="182"/>
      <c r="K2" s="182"/>
      <c r="L2" s="183" t="s">
        <v>247</v>
      </c>
      <c r="M2" s="152"/>
      <c r="N2" s="182"/>
      <c r="O2" s="182"/>
      <c r="P2" s="478"/>
      <c r="Q2" s="483"/>
      <c r="T2" s="182"/>
      <c r="U2" s="182"/>
      <c r="V2" s="182"/>
      <c r="W2" s="286"/>
      <c r="X2" s="182"/>
      <c r="Y2" s="474"/>
      <c r="Z2" s="182"/>
      <c r="AA2" s="182"/>
      <c r="AB2" s="182"/>
      <c r="AC2" s="182"/>
      <c r="AD2" s="182"/>
      <c r="AE2" s="182"/>
      <c r="AF2" s="182"/>
      <c r="AG2" s="182"/>
    </row>
    <row r="3" spans="1:33" s="181" customFormat="1" ht="15.75" x14ac:dyDescent="0.25">
      <c r="C3" s="198"/>
      <c r="D3" s="196"/>
      <c r="E3" s="198"/>
      <c r="F3" s="182"/>
      <c r="G3" s="182"/>
      <c r="H3" s="182"/>
      <c r="I3" s="182"/>
      <c r="J3" s="182"/>
      <c r="K3" s="182"/>
      <c r="L3" s="183">
        <v>3</v>
      </c>
      <c r="M3" s="362" t="s">
        <v>283</v>
      </c>
      <c r="N3" s="182"/>
      <c r="O3" s="182"/>
      <c r="P3" s="478"/>
      <c r="Q3" s="483"/>
      <c r="T3" s="182"/>
      <c r="U3" s="182"/>
      <c r="V3" s="182"/>
      <c r="W3" s="286"/>
      <c r="X3" s="182"/>
      <c r="Y3" s="474"/>
      <c r="Z3" s="182"/>
      <c r="AA3" s="182"/>
      <c r="AB3" s="182"/>
      <c r="AC3" s="182"/>
      <c r="AD3" s="182"/>
      <c r="AE3" s="182"/>
      <c r="AF3" s="182"/>
      <c r="AG3" s="182"/>
    </row>
    <row r="4" spans="1:33" s="181" customFormat="1" ht="15.75" customHeight="1" x14ac:dyDescent="0.25">
      <c r="A4" s="184"/>
      <c r="B4" s="182"/>
      <c r="C4" s="199"/>
      <c r="D4" s="197"/>
      <c r="E4" s="196"/>
      <c r="F4" s="182"/>
      <c r="G4" s="182"/>
      <c r="H4" s="182"/>
      <c r="I4" s="182"/>
      <c r="J4" s="182"/>
      <c r="K4" s="182"/>
      <c r="L4" s="183">
        <v>2</v>
      </c>
      <c r="M4" s="362" t="s">
        <v>284</v>
      </c>
      <c r="N4" s="182"/>
      <c r="O4" s="182"/>
      <c r="P4" s="478"/>
      <c r="Q4" s="483"/>
      <c r="T4" s="182"/>
      <c r="U4" s="182"/>
      <c r="V4" s="182"/>
      <c r="W4" s="286"/>
      <c r="X4" s="182"/>
      <c r="Y4" s="474"/>
      <c r="Z4" s="182"/>
      <c r="AA4" s="182"/>
      <c r="AB4" s="182"/>
      <c r="AC4" s="182"/>
      <c r="AD4" s="182"/>
      <c r="AE4" s="182"/>
      <c r="AF4" s="182"/>
      <c r="AG4" s="182"/>
    </row>
    <row r="5" spans="1:33" s="181" customFormat="1" ht="15.75" x14ac:dyDescent="0.25">
      <c r="A5" s="184"/>
      <c r="B5" s="182"/>
      <c r="C5" s="199"/>
      <c r="D5" s="197"/>
      <c r="E5" s="196"/>
      <c r="F5" s="182"/>
      <c r="G5" s="182"/>
      <c r="H5" s="182"/>
      <c r="I5" s="182"/>
      <c r="J5" s="182"/>
      <c r="K5" s="182"/>
      <c r="L5" s="183">
        <v>1</v>
      </c>
      <c r="M5" s="362" t="s">
        <v>285</v>
      </c>
      <c r="N5" s="182"/>
      <c r="O5" s="182"/>
      <c r="P5" s="478"/>
      <c r="Q5" s="483"/>
      <c r="T5" s="182"/>
      <c r="U5" s="182"/>
      <c r="V5" s="182"/>
      <c r="W5" s="286"/>
      <c r="X5" s="182"/>
      <c r="Y5" s="474"/>
      <c r="Z5" s="182"/>
      <c r="AA5" s="182"/>
      <c r="AB5" s="182"/>
      <c r="AC5" s="182"/>
      <c r="AD5" s="182"/>
      <c r="AE5" s="182"/>
      <c r="AF5" s="182"/>
      <c r="AG5" s="182"/>
    </row>
    <row r="6" spans="1:33" s="181" customFormat="1" ht="15.75" x14ac:dyDescent="0.25">
      <c r="A6" s="184"/>
      <c r="B6" s="182"/>
      <c r="C6" s="199"/>
      <c r="D6" s="197"/>
      <c r="E6" s="196"/>
      <c r="F6" s="182"/>
      <c r="G6" s="182"/>
      <c r="H6" s="182"/>
      <c r="I6" s="182"/>
      <c r="J6" s="182"/>
      <c r="K6" s="182"/>
      <c r="L6" s="183">
        <v>0</v>
      </c>
      <c r="M6" s="362" t="s">
        <v>172</v>
      </c>
      <c r="N6" s="182"/>
      <c r="O6" s="182"/>
      <c r="P6" s="478"/>
      <c r="Q6" s="483"/>
      <c r="T6" s="182"/>
      <c r="U6" s="182"/>
      <c r="V6" s="182"/>
      <c r="W6" s="286"/>
      <c r="X6" s="182"/>
      <c r="Y6" s="474"/>
      <c r="Z6" s="182"/>
      <c r="AA6" s="182"/>
      <c r="AB6" s="182"/>
      <c r="AC6" s="182"/>
      <c r="AD6" s="182"/>
      <c r="AE6" s="182"/>
      <c r="AF6" s="182"/>
      <c r="AG6" s="182"/>
    </row>
    <row r="7" spans="1:33" s="181" customFormat="1" ht="15.75" x14ac:dyDescent="0.25">
      <c r="A7" s="184"/>
      <c r="B7" s="182"/>
      <c r="C7" s="199"/>
      <c r="D7" s="197"/>
      <c r="E7" s="196"/>
      <c r="F7" s="182"/>
      <c r="G7" s="182"/>
      <c r="H7" s="182"/>
      <c r="I7" s="182"/>
      <c r="J7" s="182"/>
      <c r="K7" s="182"/>
      <c r="L7" s="183">
        <v>-1</v>
      </c>
      <c r="M7" s="362" t="s">
        <v>286</v>
      </c>
      <c r="N7" s="182"/>
      <c r="O7" s="182"/>
      <c r="P7" s="478"/>
      <c r="Q7" s="483"/>
      <c r="T7" s="182"/>
      <c r="U7" s="182"/>
      <c r="V7" s="182"/>
      <c r="W7" s="286"/>
      <c r="X7" s="182"/>
      <c r="Y7" s="474"/>
      <c r="Z7" s="182"/>
      <c r="AA7" s="182"/>
      <c r="AB7" s="182"/>
      <c r="AC7" s="182"/>
      <c r="AD7" s="182"/>
      <c r="AE7" s="182"/>
      <c r="AF7" s="182"/>
      <c r="AG7" s="182"/>
    </row>
    <row r="8" spans="1:33" s="181" customFormat="1" ht="15.75" x14ac:dyDescent="0.25">
      <c r="A8" s="184"/>
      <c r="B8" s="182"/>
      <c r="C8" s="200"/>
      <c r="D8" s="152"/>
      <c r="E8" s="152"/>
      <c r="F8" s="182"/>
      <c r="G8" s="182"/>
      <c r="H8" s="182"/>
      <c r="I8" s="182"/>
      <c r="J8" s="182"/>
      <c r="K8" s="182"/>
      <c r="L8" s="183">
        <v>-2</v>
      </c>
      <c r="M8" s="362" t="s">
        <v>287</v>
      </c>
      <c r="N8" s="182"/>
      <c r="O8" s="182"/>
      <c r="P8" s="478"/>
      <c r="Q8" s="483"/>
      <c r="T8" s="182"/>
      <c r="U8" s="182"/>
      <c r="V8" s="182"/>
      <c r="W8" s="286"/>
      <c r="X8" s="182"/>
      <c r="Y8" s="474"/>
      <c r="Z8" s="182"/>
      <c r="AA8" s="182"/>
      <c r="AB8" s="182"/>
      <c r="AC8" s="182"/>
      <c r="AD8" s="182"/>
      <c r="AE8" s="182"/>
      <c r="AF8" s="182"/>
      <c r="AG8" s="182"/>
    </row>
    <row r="9" spans="1:33" s="181" customFormat="1" ht="15.75" x14ac:dyDescent="0.25">
      <c r="A9" s="184"/>
      <c r="B9" s="182"/>
      <c r="C9" s="200"/>
      <c r="D9" s="152"/>
      <c r="E9" s="152"/>
      <c r="F9" s="182"/>
      <c r="G9" s="182"/>
      <c r="H9" s="182"/>
      <c r="I9" s="182"/>
      <c r="J9" s="182"/>
      <c r="K9" s="182"/>
      <c r="L9" s="183">
        <v>-3</v>
      </c>
      <c r="M9" s="362" t="s">
        <v>288</v>
      </c>
      <c r="N9" s="182"/>
      <c r="O9" s="182"/>
      <c r="P9" s="478"/>
      <c r="Q9" s="483"/>
      <c r="T9" s="182"/>
      <c r="U9" s="182"/>
      <c r="V9" s="182"/>
      <c r="W9" s="286"/>
      <c r="X9" s="182"/>
      <c r="Y9" s="474"/>
      <c r="Z9" s="182"/>
      <c r="AA9" s="182"/>
      <c r="AB9" s="182"/>
      <c r="AC9" s="182"/>
      <c r="AD9" s="182"/>
      <c r="AE9" s="182"/>
      <c r="AF9" s="182"/>
      <c r="AG9" s="182"/>
    </row>
    <row r="10" spans="1:33" s="181" customFormat="1" ht="16.5" thickBot="1" x14ac:dyDescent="0.3">
      <c r="A10" s="184"/>
      <c r="B10" s="182"/>
      <c r="C10" s="182"/>
      <c r="F10" s="182"/>
      <c r="G10" s="182"/>
      <c r="H10" s="182"/>
      <c r="I10" s="182"/>
      <c r="J10" s="182"/>
      <c r="K10" s="182"/>
      <c r="L10" s="183"/>
      <c r="M10" s="152" t="s">
        <v>13</v>
      </c>
      <c r="N10" s="182"/>
      <c r="O10" s="182"/>
      <c r="P10" s="478"/>
      <c r="Q10" s="483"/>
      <c r="T10" s="182"/>
      <c r="U10" s="182"/>
      <c r="V10" s="182"/>
      <c r="W10" s="286"/>
      <c r="X10" s="182"/>
      <c r="Y10" s="474"/>
      <c r="Z10" s="182"/>
      <c r="AA10" s="182"/>
      <c r="AB10" s="182"/>
      <c r="AC10" s="182"/>
      <c r="AD10" s="182"/>
      <c r="AE10" s="182"/>
      <c r="AF10" s="182"/>
      <c r="AG10" s="182"/>
    </row>
    <row r="11" spans="1:33" s="12" customFormat="1" ht="30.75" customHeight="1" thickBot="1" x14ac:dyDescent="0.3">
      <c r="A11" s="365" t="s">
        <v>240</v>
      </c>
      <c r="B11" s="723" t="str">
        <f>'Step 1&amp;2. Properties'!B10:C10</f>
        <v>00-REGION, COUNTRY</v>
      </c>
      <c r="C11" s="723"/>
      <c r="D11" s="743" t="s">
        <v>143</v>
      </c>
      <c r="E11" s="744"/>
      <c r="F11" s="730" t="s">
        <v>180</v>
      </c>
      <c r="G11" s="731"/>
      <c r="H11" s="766" t="s">
        <v>143</v>
      </c>
      <c r="I11" s="767"/>
      <c r="J11" s="767"/>
      <c r="K11" s="767"/>
      <c r="L11" s="767"/>
      <c r="M11" s="767"/>
      <c r="N11" s="767"/>
      <c r="O11" s="767"/>
      <c r="P11" s="767"/>
      <c r="Q11" s="767"/>
      <c r="R11" s="768"/>
      <c r="S11" s="754" t="s">
        <v>180</v>
      </c>
      <c r="T11" s="755"/>
      <c r="U11" s="755"/>
      <c r="V11" s="755"/>
      <c r="W11" s="755"/>
      <c r="X11" s="755"/>
      <c r="Y11" s="755"/>
      <c r="Z11" s="755"/>
      <c r="AA11" s="755"/>
      <c r="AB11" s="755"/>
      <c r="AC11" s="755"/>
    </row>
    <row r="12" spans="1:33" s="12" customFormat="1" ht="15" customHeight="1" thickBot="1" x14ac:dyDescent="0.3">
      <c r="A12" s="724" t="s">
        <v>239</v>
      </c>
      <c r="B12" s="726" t="str">
        <f>'Step 1&amp;2. Properties'!B11:C11</f>
        <v xml:space="preserve"> ….</v>
      </c>
      <c r="C12" s="726"/>
      <c r="D12" s="732" t="s">
        <v>216</v>
      </c>
      <c r="E12" s="733"/>
      <c r="F12" s="733"/>
      <c r="G12" s="734"/>
      <c r="H12" s="745" t="s">
        <v>220</v>
      </c>
      <c r="I12" s="746"/>
      <c r="J12" s="746"/>
      <c r="K12" s="746"/>
      <c r="L12" s="746"/>
      <c r="M12" s="747"/>
      <c r="N12" s="709" t="s">
        <v>182</v>
      </c>
      <c r="O12" s="710"/>
      <c r="P12" s="709" t="s">
        <v>272</v>
      </c>
      <c r="Q12" s="709"/>
      <c r="R12" s="722"/>
      <c r="S12" s="745" t="s">
        <v>220</v>
      </c>
      <c r="T12" s="746"/>
      <c r="U12" s="746"/>
      <c r="V12" s="746"/>
      <c r="W12" s="746"/>
      <c r="X12" s="746"/>
      <c r="Y12" s="709" t="s">
        <v>182</v>
      </c>
      <c r="Z12" s="710"/>
      <c r="AA12" s="709" t="s">
        <v>272</v>
      </c>
      <c r="AB12" s="709"/>
      <c r="AC12" s="722"/>
    </row>
    <row r="13" spans="1:33" s="12" customFormat="1" ht="15" customHeight="1" thickBot="1" x14ac:dyDescent="0.3">
      <c r="A13" s="725"/>
      <c r="B13" s="727"/>
      <c r="C13" s="727"/>
      <c r="D13" s="735"/>
      <c r="E13" s="736"/>
      <c r="F13" s="736"/>
      <c r="G13" s="737"/>
      <c r="H13" s="748"/>
      <c r="I13" s="749"/>
      <c r="J13" s="749"/>
      <c r="K13" s="749"/>
      <c r="L13" s="749"/>
      <c r="M13" s="750"/>
      <c r="N13" s="711"/>
      <c r="O13" s="712"/>
      <c r="P13" s="709"/>
      <c r="Q13" s="709"/>
      <c r="R13" s="722"/>
      <c r="S13" s="748"/>
      <c r="T13" s="749"/>
      <c r="U13" s="749"/>
      <c r="V13" s="749"/>
      <c r="W13" s="749"/>
      <c r="X13" s="749"/>
      <c r="Y13" s="711"/>
      <c r="Z13" s="712"/>
      <c r="AA13" s="709"/>
      <c r="AB13" s="709"/>
      <c r="AC13" s="722"/>
    </row>
    <row r="14" spans="1:33" s="262" customFormat="1" ht="78" customHeight="1" thickBot="1" x14ac:dyDescent="0.3">
      <c r="A14" s="263" t="s">
        <v>233</v>
      </c>
      <c r="B14" s="264" t="s">
        <v>75</v>
      </c>
      <c r="C14" s="366" t="s">
        <v>76</v>
      </c>
      <c r="D14" s="265" t="s">
        <v>77</v>
      </c>
      <c r="E14" s="266" t="s">
        <v>78</v>
      </c>
      <c r="F14" s="266" t="s">
        <v>79</v>
      </c>
      <c r="G14" s="341" t="s">
        <v>80</v>
      </c>
      <c r="H14" s="367" t="s">
        <v>223</v>
      </c>
      <c r="I14" s="368" t="s">
        <v>222</v>
      </c>
      <c r="J14" s="368" t="s">
        <v>268</v>
      </c>
      <c r="K14" s="368" t="s">
        <v>18</v>
      </c>
      <c r="L14" s="368" t="s">
        <v>241</v>
      </c>
      <c r="M14" s="369" t="s">
        <v>263</v>
      </c>
      <c r="N14" s="367" t="s">
        <v>224</v>
      </c>
      <c r="O14" s="369" t="s">
        <v>225</v>
      </c>
      <c r="P14" s="479" t="s">
        <v>264</v>
      </c>
      <c r="Q14" s="484" t="s">
        <v>269</v>
      </c>
      <c r="R14" s="341" t="s">
        <v>271</v>
      </c>
      <c r="S14" s="284" t="s">
        <v>223</v>
      </c>
      <c r="T14" s="285" t="s">
        <v>222</v>
      </c>
      <c r="U14" s="368" t="s">
        <v>268</v>
      </c>
      <c r="V14" s="281" t="s">
        <v>18</v>
      </c>
      <c r="W14" s="287" t="s">
        <v>241</v>
      </c>
      <c r="X14" s="283" t="s">
        <v>263</v>
      </c>
      <c r="Y14" s="475" t="s">
        <v>224</v>
      </c>
      <c r="Z14" s="282" t="s">
        <v>225</v>
      </c>
      <c r="AA14" s="351" t="s">
        <v>264</v>
      </c>
      <c r="AB14" s="341" t="s">
        <v>269</v>
      </c>
      <c r="AC14" s="341" t="s">
        <v>271</v>
      </c>
    </row>
    <row r="15" spans="1:33" s="12" customFormat="1" ht="28.5" customHeight="1" x14ac:dyDescent="0.25">
      <c r="A15" s="751" t="s">
        <v>83</v>
      </c>
      <c r="B15" s="329" t="s">
        <v>81</v>
      </c>
      <c r="C15" s="102" t="s">
        <v>82</v>
      </c>
      <c r="D15" s="272"/>
      <c r="E15" s="230"/>
      <c r="F15" s="227"/>
      <c r="G15" s="267"/>
      <c r="H15" s="518"/>
      <c r="I15" s="519"/>
      <c r="J15" s="520">
        <f>I15-H15</f>
        <v>0</v>
      </c>
      <c r="K15" s="520" t="str">
        <f>IF(J15&lt;&gt;0, J15/H15*100, "NA")</f>
        <v>NA</v>
      </c>
      <c r="L15" s="521"/>
      <c r="M15" s="522"/>
      <c r="N15" s="738">
        <f>'Step 1&amp;2. Properties'!O12</f>
        <v>0</v>
      </c>
      <c r="O15" s="728">
        <f>IF(N15="N/A","not relevant",IF(ISERROR((AVERAGE(L15:L18)+N15)/2),ROUND(N15,1),ROUND((AVERAGE(L15:L18)+N15)/2,1)))</f>
        <v>0</v>
      </c>
      <c r="P15" s="704"/>
      <c r="Q15" s="716"/>
      <c r="R15" s="707"/>
      <c r="S15" s="518"/>
      <c r="T15" s="519"/>
      <c r="U15" s="519">
        <f>T15-S15</f>
        <v>0</v>
      </c>
      <c r="V15" s="519" t="str">
        <f>IF(U15&lt;&gt;0, U15/S15*100, "NA")</f>
        <v>NA</v>
      </c>
      <c r="W15" s="523"/>
      <c r="X15" s="524"/>
      <c r="Y15" s="764">
        <f>'Step 1&amp;2. Properties'!R12</f>
        <v>0</v>
      </c>
      <c r="Z15" s="713">
        <f>IF(Y15="N/A","not relevant",IF(ISERROR((AVERAGE(W15:W18)+Y15)/2),ROUND(Y15,1),ROUND((AVERAGE(W15:W18)+Y15)/2,1)))</f>
        <v>0</v>
      </c>
      <c r="AA15" s="769"/>
      <c r="AB15" s="756"/>
      <c r="AC15" s="759"/>
    </row>
    <row r="16" spans="1:33" s="12" customFormat="1" ht="28.5" customHeight="1" x14ac:dyDescent="0.25">
      <c r="A16" s="752"/>
      <c r="B16" s="327" t="s">
        <v>84</v>
      </c>
      <c r="C16" s="103" t="s">
        <v>85</v>
      </c>
      <c r="D16" s="268"/>
      <c r="E16" s="201"/>
      <c r="F16" s="88"/>
      <c r="G16" s="269"/>
      <c r="H16" s="525"/>
      <c r="I16" s="526"/>
      <c r="J16" s="527">
        <f t="shared" ref="J16:J25" si="0">I16-H16</f>
        <v>0</v>
      </c>
      <c r="K16" s="527" t="str">
        <f t="shared" ref="K16:K25" si="1">IF(J16&lt;&gt;0, J16/H16*100, "NA")</f>
        <v>NA</v>
      </c>
      <c r="L16" s="528"/>
      <c r="M16" s="529"/>
      <c r="N16" s="742"/>
      <c r="O16" s="740"/>
      <c r="P16" s="705"/>
      <c r="Q16" s="717"/>
      <c r="R16" s="720"/>
      <c r="S16" s="525"/>
      <c r="T16" s="526"/>
      <c r="U16" s="526">
        <f t="shared" ref="U16:U25" si="2">T16-S16</f>
        <v>0</v>
      </c>
      <c r="V16" s="526" t="str">
        <f t="shared" ref="V16:V25" si="3">IF(U16&lt;&gt;0, U16/S16*100, "NA")</f>
        <v>NA</v>
      </c>
      <c r="W16" s="530"/>
      <c r="X16" s="531"/>
      <c r="Y16" s="772"/>
      <c r="Z16" s="714"/>
      <c r="AA16" s="770"/>
      <c r="AB16" s="757"/>
      <c r="AC16" s="760"/>
    </row>
    <row r="17" spans="1:29" s="12" customFormat="1" ht="28.5" customHeight="1" x14ac:dyDescent="0.25">
      <c r="A17" s="752"/>
      <c r="B17" s="327" t="s">
        <v>86</v>
      </c>
      <c r="C17" s="103" t="s">
        <v>87</v>
      </c>
      <c r="D17" s="268"/>
      <c r="E17" s="202"/>
      <c r="F17" s="88"/>
      <c r="G17" s="269"/>
      <c r="H17" s="525"/>
      <c r="I17" s="526"/>
      <c r="J17" s="527">
        <f t="shared" si="0"/>
        <v>0</v>
      </c>
      <c r="K17" s="527" t="str">
        <f t="shared" si="1"/>
        <v>NA</v>
      </c>
      <c r="L17" s="528"/>
      <c r="M17" s="529"/>
      <c r="N17" s="742"/>
      <c r="O17" s="740"/>
      <c r="P17" s="705"/>
      <c r="Q17" s="717"/>
      <c r="R17" s="720"/>
      <c r="S17" s="525"/>
      <c r="T17" s="526"/>
      <c r="U17" s="526">
        <f t="shared" si="2"/>
        <v>0</v>
      </c>
      <c r="V17" s="526" t="str">
        <f t="shared" si="3"/>
        <v>NA</v>
      </c>
      <c r="W17" s="530"/>
      <c r="X17" s="531"/>
      <c r="Y17" s="772"/>
      <c r="Z17" s="714"/>
      <c r="AA17" s="770"/>
      <c r="AB17" s="757"/>
      <c r="AC17" s="760"/>
    </row>
    <row r="18" spans="1:29" s="12" customFormat="1" ht="28.5" customHeight="1" thickBot="1" x14ac:dyDescent="0.3">
      <c r="A18" s="753"/>
      <c r="B18" s="328" t="s">
        <v>88</v>
      </c>
      <c r="C18" s="101" t="s">
        <v>89</v>
      </c>
      <c r="D18" s="270"/>
      <c r="E18" s="229"/>
      <c r="F18" s="228"/>
      <c r="G18" s="271"/>
      <c r="H18" s="532"/>
      <c r="I18" s="533"/>
      <c r="J18" s="534">
        <f t="shared" si="0"/>
        <v>0</v>
      </c>
      <c r="K18" s="534" t="str">
        <f t="shared" si="1"/>
        <v>NA</v>
      </c>
      <c r="L18" s="535"/>
      <c r="M18" s="536"/>
      <c r="N18" s="739"/>
      <c r="O18" s="741"/>
      <c r="P18" s="706"/>
      <c r="Q18" s="718"/>
      <c r="R18" s="721"/>
      <c r="S18" s="532"/>
      <c r="T18" s="533"/>
      <c r="U18" s="533">
        <f t="shared" si="2"/>
        <v>0</v>
      </c>
      <c r="V18" s="533" t="str">
        <f t="shared" si="3"/>
        <v>NA</v>
      </c>
      <c r="W18" s="537"/>
      <c r="X18" s="538"/>
      <c r="Y18" s="773"/>
      <c r="Z18" s="715"/>
      <c r="AA18" s="771"/>
      <c r="AB18" s="758"/>
      <c r="AC18" s="761"/>
    </row>
    <row r="19" spans="1:29" s="12" customFormat="1" ht="28.5" customHeight="1" x14ac:dyDescent="0.25">
      <c r="A19" s="751" t="s">
        <v>92</v>
      </c>
      <c r="B19" s="329" t="s">
        <v>90</v>
      </c>
      <c r="C19" s="102" t="s">
        <v>91</v>
      </c>
      <c r="D19" s="272"/>
      <c r="E19" s="230"/>
      <c r="F19" s="227"/>
      <c r="G19" s="267"/>
      <c r="H19" s="518"/>
      <c r="I19" s="519"/>
      <c r="J19" s="520">
        <f t="shared" si="0"/>
        <v>0</v>
      </c>
      <c r="K19" s="520" t="str">
        <f t="shared" si="1"/>
        <v>NA</v>
      </c>
      <c r="L19" s="521"/>
      <c r="M19" s="522"/>
      <c r="N19" s="738">
        <f>'Step 1&amp;2. Properties'!U12</f>
        <v>0</v>
      </c>
      <c r="O19" s="728">
        <f>IF(N19="N/A","not relevant",IF(ISERROR((AVERAGE(L19:L20)+N19)/2),ROUND(N19,1),ROUND((AVERAGE(L19:L20)+N19)/2,1)))</f>
        <v>0</v>
      </c>
      <c r="P19" s="704"/>
      <c r="Q19" s="716"/>
      <c r="R19" s="707"/>
      <c r="S19" s="518"/>
      <c r="T19" s="519"/>
      <c r="U19" s="519">
        <f t="shared" si="2"/>
        <v>0</v>
      </c>
      <c r="V19" s="519" t="str">
        <f t="shared" si="3"/>
        <v>NA</v>
      </c>
      <c r="W19" s="523"/>
      <c r="X19" s="524"/>
      <c r="Y19" s="764">
        <f>'Step 1&amp;2. Properties'!X12</f>
        <v>0</v>
      </c>
      <c r="Z19" s="713">
        <f>IF(Y19="N/A","not relevant",IF(ISERROR((AVERAGE(W19:W20)+Y19)/2),ROUND(Y19,1),ROUND((AVERAGE(W19:W20)+Y19)/2,1)))</f>
        <v>0</v>
      </c>
      <c r="AA19" s="769"/>
      <c r="AB19" s="756"/>
      <c r="AC19" s="759"/>
    </row>
    <row r="20" spans="1:29" s="12" customFormat="1" ht="28.5" customHeight="1" thickBot="1" x14ac:dyDescent="0.3">
      <c r="A20" s="753"/>
      <c r="B20" s="328" t="s">
        <v>93</v>
      </c>
      <c r="C20" s="101" t="s">
        <v>94</v>
      </c>
      <c r="D20" s="270"/>
      <c r="E20" s="229"/>
      <c r="F20" s="231"/>
      <c r="G20" s="273"/>
      <c r="H20" s="532"/>
      <c r="I20" s="533"/>
      <c r="J20" s="534">
        <f t="shared" si="0"/>
        <v>0</v>
      </c>
      <c r="K20" s="534" t="str">
        <f t="shared" si="1"/>
        <v>NA</v>
      </c>
      <c r="L20" s="535"/>
      <c r="M20" s="536"/>
      <c r="N20" s="739"/>
      <c r="O20" s="741"/>
      <c r="P20" s="706"/>
      <c r="Q20" s="718"/>
      <c r="R20" s="721"/>
      <c r="S20" s="532"/>
      <c r="T20" s="533"/>
      <c r="U20" s="533">
        <f t="shared" si="2"/>
        <v>0</v>
      </c>
      <c r="V20" s="533" t="str">
        <f t="shared" si="3"/>
        <v>NA</v>
      </c>
      <c r="W20" s="537"/>
      <c r="X20" s="538"/>
      <c r="Y20" s="773"/>
      <c r="Z20" s="715"/>
      <c r="AA20" s="771"/>
      <c r="AB20" s="758"/>
      <c r="AC20" s="761"/>
    </row>
    <row r="21" spans="1:29" s="12" customFormat="1" ht="28.5" customHeight="1" x14ac:dyDescent="0.25">
      <c r="A21" s="751" t="s">
        <v>14</v>
      </c>
      <c r="B21" s="329" t="s">
        <v>95</v>
      </c>
      <c r="C21" s="102" t="s">
        <v>96</v>
      </c>
      <c r="D21" s="272"/>
      <c r="E21" s="230"/>
      <c r="F21" s="227"/>
      <c r="G21" s="267"/>
      <c r="H21" s="518"/>
      <c r="I21" s="519"/>
      <c r="J21" s="520">
        <f t="shared" si="0"/>
        <v>0</v>
      </c>
      <c r="K21" s="520" t="str">
        <f t="shared" si="1"/>
        <v>NA</v>
      </c>
      <c r="L21" s="521"/>
      <c r="M21" s="522"/>
      <c r="N21" s="738">
        <f>'Step 1&amp;2. Properties'!AA12</f>
        <v>0</v>
      </c>
      <c r="O21" s="728">
        <f>IF(N21="N/A","not relevant",IF(ISERROR((AVERAGE(L21:L22)+N21)/2),ROUND(N21,1),ROUND((AVERAGE(L21:L22)+N21)/2,1)))</f>
        <v>0</v>
      </c>
      <c r="P21" s="704"/>
      <c r="Q21" s="716"/>
      <c r="R21" s="707"/>
      <c r="S21" s="518"/>
      <c r="T21" s="519"/>
      <c r="U21" s="519">
        <f t="shared" si="2"/>
        <v>0</v>
      </c>
      <c r="V21" s="519" t="str">
        <f t="shared" si="3"/>
        <v>NA</v>
      </c>
      <c r="W21" s="523"/>
      <c r="X21" s="524"/>
      <c r="Y21" s="764">
        <f>'Step 1&amp;2. Properties'!AD12</f>
        <v>0</v>
      </c>
      <c r="Z21" s="713">
        <f>IF(Y21="N/A","not relevant",IF(ISERROR((AVERAGE(W21:W22)+Y21)/2),ROUND(Y21,1),ROUND((AVERAGE(W21:W22)+Y21)/2,1)))</f>
        <v>0</v>
      </c>
      <c r="AA21" s="769"/>
      <c r="AB21" s="756"/>
      <c r="AC21" s="759"/>
    </row>
    <row r="22" spans="1:29" s="12" customFormat="1" ht="28.5" customHeight="1" thickBot="1" x14ac:dyDescent="0.3">
      <c r="A22" s="753"/>
      <c r="B22" s="328" t="s">
        <v>97</v>
      </c>
      <c r="C22" s="101" t="s">
        <v>98</v>
      </c>
      <c r="D22" s="277"/>
      <c r="E22" s="278"/>
      <c r="F22" s="279"/>
      <c r="G22" s="280"/>
      <c r="H22" s="532"/>
      <c r="I22" s="533"/>
      <c r="J22" s="534">
        <f t="shared" si="0"/>
        <v>0</v>
      </c>
      <c r="K22" s="534" t="str">
        <f t="shared" si="1"/>
        <v>NA</v>
      </c>
      <c r="L22" s="535"/>
      <c r="M22" s="536"/>
      <c r="N22" s="739"/>
      <c r="O22" s="741"/>
      <c r="P22" s="706"/>
      <c r="Q22" s="718"/>
      <c r="R22" s="721"/>
      <c r="S22" s="539"/>
      <c r="T22" s="540"/>
      <c r="U22" s="540">
        <f t="shared" si="2"/>
        <v>0</v>
      </c>
      <c r="V22" s="540" t="str">
        <f t="shared" si="3"/>
        <v>NA</v>
      </c>
      <c r="W22" s="541"/>
      <c r="X22" s="542"/>
      <c r="Y22" s="765"/>
      <c r="Z22" s="777"/>
      <c r="AA22" s="774"/>
      <c r="AB22" s="762"/>
      <c r="AC22" s="763"/>
    </row>
    <row r="23" spans="1:29" s="12" customFormat="1" ht="44.25" customHeight="1" thickBot="1" x14ac:dyDescent="0.3">
      <c r="A23" s="121" t="s">
        <v>15</v>
      </c>
      <c r="B23" s="330" t="s">
        <v>99</v>
      </c>
      <c r="C23" s="104" t="s">
        <v>100</v>
      </c>
      <c r="D23" s="274"/>
      <c r="E23" s="233"/>
      <c r="F23" s="232"/>
      <c r="G23" s="275"/>
      <c r="H23" s="543"/>
      <c r="I23" s="544"/>
      <c r="J23" s="545">
        <f t="shared" si="0"/>
        <v>0</v>
      </c>
      <c r="K23" s="545" t="str">
        <f t="shared" si="1"/>
        <v>NA</v>
      </c>
      <c r="L23" s="546"/>
      <c r="M23" s="547"/>
      <c r="N23" s="548">
        <f>'Step 1&amp;2. Properties'!AG12</f>
        <v>0</v>
      </c>
      <c r="O23" s="549">
        <f>IF(N23="N/A","not relevant",IF(ISERROR((AVERAGE(L23)+N23)/2),ROUND(N23,1),ROUND((AVERAGE(L23)+N23)/2,1)))</f>
        <v>0</v>
      </c>
      <c r="P23" s="550"/>
      <c r="Q23" s="551"/>
      <c r="R23" s="552"/>
      <c r="S23" s="553"/>
      <c r="T23" s="554"/>
      <c r="U23" s="554">
        <f t="shared" si="2"/>
        <v>0</v>
      </c>
      <c r="V23" s="554" t="str">
        <f t="shared" si="3"/>
        <v>NA</v>
      </c>
      <c r="W23" s="555"/>
      <c r="X23" s="556"/>
      <c r="Y23" s="557">
        <f>'Step 1&amp;2. Properties'!AJ12</f>
        <v>0</v>
      </c>
      <c r="Z23" s="558">
        <f>IF(Y23="N/A","not relevant",IF(ISERROR((AVERAGE(W23)+Y23)/2),ROUND(Y23,1),ROUND((AVERAGE(W23)+Y23)/2,1)))</f>
        <v>0</v>
      </c>
      <c r="AA23" s="559"/>
      <c r="AB23" s="560"/>
      <c r="AC23" s="561"/>
    </row>
    <row r="24" spans="1:29" s="12" customFormat="1" ht="28.5" customHeight="1" x14ac:dyDescent="0.25">
      <c r="A24" s="775" t="s">
        <v>16</v>
      </c>
      <c r="B24" s="338" t="s">
        <v>101</v>
      </c>
      <c r="C24" s="225" t="s">
        <v>102</v>
      </c>
      <c r="D24" s="396"/>
      <c r="E24" s="397"/>
      <c r="F24" s="226"/>
      <c r="G24" s="276"/>
      <c r="H24" s="518"/>
      <c r="I24" s="519"/>
      <c r="J24" s="520">
        <f t="shared" si="0"/>
        <v>0</v>
      </c>
      <c r="K24" s="520" t="str">
        <f t="shared" si="1"/>
        <v>NA</v>
      </c>
      <c r="L24" s="521"/>
      <c r="M24" s="522"/>
      <c r="N24" s="738">
        <f>'Step 1&amp;2. Properties'!AM12</f>
        <v>0</v>
      </c>
      <c r="O24" s="728">
        <f>IF(N24="N/A","not relevant", IF(ISERROR((AVERAGE(L24:L25)+N24)/2),ROUND(N24,1),ROUND((AVERAGE(L24:L25)+N24)/2,1)))</f>
        <v>0</v>
      </c>
      <c r="P24" s="704"/>
      <c r="Q24" s="716"/>
      <c r="R24" s="707"/>
      <c r="S24" s="518"/>
      <c r="T24" s="519"/>
      <c r="U24" s="519">
        <f t="shared" si="2"/>
        <v>0</v>
      </c>
      <c r="V24" s="519" t="str">
        <f t="shared" si="3"/>
        <v>NA</v>
      </c>
      <c r="W24" s="523"/>
      <c r="X24" s="524"/>
      <c r="Y24" s="764">
        <f>'Step 1&amp;2. Properties'!AP12</f>
        <v>0</v>
      </c>
      <c r="Z24" s="713">
        <f>IF(Y24="N/A","not relevant",IF(Y24="N/A","not relevant",IF(ISERROR((AVERAGE(W24:W25)+Y24)/2),ROUND(Y24,1),ROUND((AVERAGE(W24:W25)+Y24)/2,1))))</f>
        <v>0</v>
      </c>
      <c r="AA24" s="769"/>
      <c r="AB24" s="756"/>
      <c r="AC24" s="759"/>
    </row>
    <row r="25" spans="1:29" s="12" customFormat="1" ht="28.5" customHeight="1" thickBot="1" x14ac:dyDescent="0.3">
      <c r="A25" s="753"/>
      <c r="B25" s="328" t="s">
        <v>103</v>
      </c>
      <c r="C25" s="101" t="s">
        <v>104</v>
      </c>
      <c r="D25" s="270"/>
      <c r="E25" s="229"/>
      <c r="F25" s="228"/>
      <c r="G25" s="271"/>
      <c r="H25" s="539"/>
      <c r="I25" s="540"/>
      <c r="J25" s="562">
        <f t="shared" si="0"/>
        <v>0</v>
      </c>
      <c r="K25" s="562" t="str">
        <f t="shared" si="1"/>
        <v>NA</v>
      </c>
      <c r="L25" s="563"/>
      <c r="M25" s="564"/>
      <c r="N25" s="776"/>
      <c r="O25" s="729"/>
      <c r="P25" s="778"/>
      <c r="Q25" s="719"/>
      <c r="R25" s="708"/>
      <c r="S25" s="539"/>
      <c r="T25" s="540"/>
      <c r="U25" s="540">
        <f t="shared" si="2"/>
        <v>0</v>
      </c>
      <c r="V25" s="540" t="str">
        <f t="shared" si="3"/>
        <v>NA</v>
      </c>
      <c r="W25" s="541"/>
      <c r="X25" s="542"/>
      <c r="Y25" s="765"/>
      <c r="Z25" s="777"/>
      <c r="AA25" s="774"/>
      <c r="AB25" s="762"/>
      <c r="AC25" s="763"/>
    </row>
    <row r="26" spans="1:29" s="12" customFormat="1" x14ac:dyDescent="0.25">
      <c r="C26" s="13"/>
      <c r="D26" s="52"/>
      <c r="E26" s="52"/>
      <c r="F26" s="13"/>
      <c r="G26" s="13"/>
      <c r="H26" s="13"/>
      <c r="I26" s="13"/>
      <c r="J26" s="13"/>
      <c r="K26" s="13"/>
      <c r="L26" s="13"/>
      <c r="M26" s="13"/>
      <c r="N26" s="13"/>
      <c r="O26" s="13"/>
      <c r="P26" s="480"/>
      <c r="Q26" s="130"/>
      <c r="S26" s="13"/>
      <c r="T26" s="13"/>
      <c r="U26" s="13"/>
      <c r="V26" s="13"/>
      <c r="W26" s="288"/>
      <c r="Y26" s="132"/>
    </row>
    <row r="27" spans="1:29" x14ac:dyDescent="0.25">
      <c r="D27" s="2"/>
      <c r="E27" s="2"/>
    </row>
    <row r="28" spans="1:29" x14ac:dyDescent="0.25">
      <c r="D28" s="2"/>
      <c r="E28" s="2"/>
    </row>
    <row r="29" spans="1:29" x14ac:dyDescent="0.25">
      <c r="D29" s="2"/>
      <c r="E29" s="2"/>
    </row>
    <row r="30" spans="1:29" x14ac:dyDescent="0.25">
      <c r="D30" s="2"/>
      <c r="E30" s="2"/>
    </row>
    <row r="31" spans="1:29" x14ac:dyDescent="0.25">
      <c r="D31" s="2"/>
      <c r="E31" s="2"/>
    </row>
    <row r="32" spans="1:29" x14ac:dyDescent="0.25">
      <c r="D32" s="2"/>
      <c r="E32" s="2"/>
    </row>
  </sheetData>
  <mergeCells count="58">
    <mergeCell ref="A19:A20"/>
    <mergeCell ref="A21:A22"/>
    <mergeCell ref="A24:A25"/>
    <mergeCell ref="N24:N25"/>
    <mergeCell ref="Z19:Z20"/>
    <mergeCell ref="Z21:Z22"/>
    <mergeCell ref="Z24:Z25"/>
    <mergeCell ref="Y24:Y25"/>
    <mergeCell ref="P24:P25"/>
    <mergeCell ref="AB24:AB25"/>
    <mergeCell ref="AC24:AC25"/>
    <mergeCell ref="S12:X13"/>
    <mergeCell ref="AA21:AA22"/>
    <mergeCell ref="AA24:AA25"/>
    <mergeCell ref="S11:AC11"/>
    <mergeCell ref="R19:R20"/>
    <mergeCell ref="R21:R22"/>
    <mergeCell ref="AB15:AB18"/>
    <mergeCell ref="AC15:AC18"/>
    <mergeCell ref="AB19:AB20"/>
    <mergeCell ref="AC19:AC20"/>
    <mergeCell ref="AB21:AB22"/>
    <mergeCell ref="AC21:AC22"/>
    <mergeCell ref="Y21:Y22"/>
    <mergeCell ref="AA12:AC13"/>
    <mergeCell ref="H11:R11"/>
    <mergeCell ref="AA15:AA18"/>
    <mergeCell ref="AA19:AA20"/>
    <mergeCell ref="Y15:Y18"/>
    <mergeCell ref="Y19:Y20"/>
    <mergeCell ref="B11:C11"/>
    <mergeCell ref="A12:A13"/>
    <mergeCell ref="B12:C13"/>
    <mergeCell ref="O24:O25"/>
    <mergeCell ref="F11:G11"/>
    <mergeCell ref="D12:G13"/>
    <mergeCell ref="N21:N22"/>
    <mergeCell ref="O15:O18"/>
    <mergeCell ref="O19:O20"/>
    <mergeCell ref="O21:O22"/>
    <mergeCell ref="N15:N18"/>
    <mergeCell ref="N19:N20"/>
    <mergeCell ref="D11:E11"/>
    <mergeCell ref="H12:M13"/>
    <mergeCell ref="N12:O13"/>
    <mergeCell ref="A15:A18"/>
    <mergeCell ref="P15:P18"/>
    <mergeCell ref="P19:P20"/>
    <mergeCell ref="R24:R25"/>
    <mergeCell ref="Y12:Z13"/>
    <mergeCell ref="Z15:Z18"/>
    <mergeCell ref="Q15:Q18"/>
    <mergeCell ref="Q19:Q20"/>
    <mergeCell ref="Q21:Q22"/>
    <mergeCell ref="Q24:Q25"/>
    <mergeCell ref="R15:R18"/>
    <mergeCell ref="P12:R13"/>
    <mergeCell ref="P21:P22"/>
  </mergeCells>
  <conditionalFormatting sqref="I15:I25">
    <cfRule type="cellIs" priority="106" operator="between">
      <formula>0</formula>
      <formula>100</formula>
    </cfRule>
    <cfRule type="cellIs" priority="107" operator="lessThan">
      <formula>0</formula>
    </cfRule>
  </conditionalFormatting>
  <conditionalFormatting sqref="F15:F25 D15:D25">
    <cfRule type="expression" priority="108">
      <formula>#REF!="no provision of service / not applicable"</formula>
    </cfRule>
    <cfRule type="expression" dxfId="92" priority="109">
      <formula>#REF!="high provision of service"</formula>
    </cfRule>
    <cfRule type="expression" dxfId="91" priority="110">
      <formula>#REF!="medium provision of service"</formula>
    </cfRule>
    <cfRule type="expression" dxfId="90" priority="111">
      <formula>#REF!="little provision of service"</formula>
    </cfRule>
  </conditionalFormatting>
  <conditionalFormatting sqref="E16:E25">
    <cfRule type="expression" dxfId="89" priority="112">
      <formula>#REF!="estimated"</formula>
    </cfRule>
    <cfRule type="expression" dxfId="88" priority="113">
      <formula>#REF!="measured"</formula>
    </cfRule>
    <cfRule type="notContainsBlanks" dxfId="87" priority="114">
      <formula>LEN(TRIM(E16))&gt;0</formula>
    </cfRule>
    <cfRule type="notContainsBlanks" dxfId="86" priority="115">
      <formula>LEN(TRIM(E16))&gt;0</formula>
    </cfRule>
    <cfRule type="cellIs" priority="116" operator="between">
      <formula>0</formula>
      <formula>100</formula>
    </cfRule>
    <cfRule type="cellIs" priority="117" operator="lessThan">
      <formula>0</formula>
    </cfRule>
  </conditionalFormatting>
  <conditionalFormatting sqref="E15 G15:G25">
    <cfRule type="expression" dxfId="85" priority="118">
      <formula>#REF!="estimated"</formula>
    </cfRule>
    <cfRule type="expression" dxfId="84" priority="119">
      <formula>#REF!="measured"</formula>
    </cfRule>
    <cfRule type="notContainsBlanks" dxfId="83" priority="120">
      <formula>LEN(TRIM(E15))&gt;0</formula>
    </cfRule>
    <cfRule type="notContainsBlanks" dxfId="82" priority="121">
      <formula>LEN(TRIM(E15))&gt;0</formula>
    </cfRule>
    <cfRule type="cellIs" priority="122" operator="between">
      <formula>0</formula>
      <formula>100</formula>
    </cfRule>
    <cfRule type="cellIs" priority="123" operator="lessThan">
      <formula>0</formula>
    </cfRule>
  </conditionalFormatting>
  <conditionalFormatting sqref="E15:E25 G15:G25">
    <cfRule type="expression" dxfId="81" priority="124">
      <formula>#REF!="not measured"</formula>
    </cfRule>
  </conditionalFormatting>
  <conditionalFormatting sqref="I15:L25">
    <cfRule type="expression" dxfId="80" priority="17">
      <formula>$D15="n/a"</formula>
    </cfRule>
    <cfRule type="expression" dxfId="79" priority="19">
      <formula>CONCATENATE($D15 ) &lt;&gt; ""</formula>
    </cfRule>
  </conditionalFormatting>
  <conditionalFormatting sqref="H15:H25">
    <cfRule type="expression" dxfId="78" priority="10">
      <formula>$D15="n/a"</formula>
    </cfRule>
    <cfRule type="expression" dxfId="77" priority="11">
      <formula>CONCATENATE($D15 ) &lt;&gt; ""</formula>
    </cfRule>
  </conditionalFormatting>
  <conditionalFormatting sqref="H15:H25">
    <cfRule type="cellIs" priority="14" operator="between">
      <formula>0</formula>
      <formula>100</formula>
    </cfRule>
    <cfRule type="cellIs" priority="15" operator="lessThan">
      <formula>0</formula>
    </cfRule>
  </conditionalFormatting>
  <conditionalFormatting sqref="S15:W25">
    <cfRule type="expression" dxfId="76" priority="4">
      <formula>$F15="n/a"</formula>
    </cfRule>
    <cfRule type="expression" dxfId="75" priority="5">
      <formula>CONCATENATE($F15 ) &lt;&gt; ""</formula>
    </cfRule>
  </conditionalFormatting>
  <conditionalFormatting sqref="S15:W25">
    <cfRule type="cellIs" priority="6" operator="between">
      <formula>0</formula>
      <formula>100</formula>
    </cfRule>
    <cfRule type="cellIs" priority="7" operator="lessThan">
      <formula>0</formula>
    </cfRule>
  </conditionalFormatting>
  <conditionalFormatting sqref="H15:I25">
    <cfRule type="notContainsBlanks" dxfId="74" priority="125">
      <formula>LEN(TRIM(H15))&gt;0</formula>
    </cfRule>
  </conditionalFormatting>
  <conditionalFormatting sqref="U15:V25">
    <cfRule type="notContainsBlanks" dxfId="73" priority="132">
      <formula>LEN(TRIM(U15))&gt;0</formula>
    </cfRule>
    <cfRule type="notContainsBlanks" dxfId="72" priority="133">
      <formula>LEN(TRIM(U15))&gt;0</formula>
    </cfRule>
  </conditionalFormatting>
  <conditionalFormatting sqref="S15:T25">
    <cfRule type="notContainsBlanks" dxfId="71" priority="134">
      <formula>LEN(TRIM(S15))&gt;0</formula>
    </cfRule>
  </conditionalFormatting>
  <conditionalFormatting sqref="W15:W25">
    <cfRule type="notContainsBlanks" dxfId="70" priority="2">
      <formula>LEN(TRIM(W15))&gt;0</formula>
    </cfRule>
  </conditionalFormatting>
  <conditionalFormatting sqref="L15:L25">
    <cfRule type="notContainsBlanks" dxfId="69" priority="1">
      <formula>LEN(TRIM(L15))&gt;0</formula>
    </cfRule>
  </conditionalFormatting>
  <dataValidations count="1">
    <dataValidation type="list" allowBlank="1" showInputMessage="1" showErrorMessage="1" sqref="L15:L25 W15:W25">
      <formula1>$L$3:$L$10</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sheetPr>
  <dimension ref="A1:AI29"/>
  <sheetViews>
    <sheetView zoomScale="70" zoomScaleNormal="70" workbookViewId="0">
      <pane xSplit="2" ySplit="14" topLeftCell="C27" activePane="bottomRight" state="frozen"/>
      <selection activeCell="F30" sqref="F30"/>
      <selection pane="topRight" activeCell="F30" sqref="F30"/>
      <selection pane="bottomLeft" activeCell="F30" sqref="F30"/>
      <selection pane="bottomRight" activeCell="F96" sqref="F96"/>
    </sheetView>
  </sheetViews>
  <sheetFormatPr defaultColWidth="9.140625" defaultRowHeight="15" x14ac:dyDescent="0.25"/>
  <cols>
    <col min="1" max="1" width="21" style="15" customWidth="1"/>
    <col min="2" max="2" width="45.5703125" style="15" customWidth="1"/>
    <col min="3" max="3" width="30.42578125" style="15" customWidth="1"/>
    <col min="4" max="11" width="16.42578125" style="15" customWidth="1"/>
    <col min="12" max="12" width="20.7109375" style="427" customWidth="1"/>
    <col min="13" max="13" width="30.7109375" style="15" customWidth="1"/>
    <col min="14" max="15" width="16.42578125" style="15" customWidth="1"/>
    <col min="16" max="17" width="20.7109375" style="487" customWidth="1"/>
    <col min="18" max="18" width="30.7109375" style="487" customWidth="1"/>
    <col min="19" max="22" width="16.42578125" style="15" customWidth="1"/>
    <col min="23" max="23" width="20.7109375" style="427" customWidth="1"/>
    <col min="24" max="24" width="30.7109375" style="53" customWidth="1"/>
    <col min="25" max="26" width="16.42578125" style="53" customWidth="1"/>
    <col min="27" max="27" width="20.7109375" style="53" customWidth="1"/>
    <col min="28" max="28" width="20.7109375" style="8" customWidth="1"/>
    <col min="29" max="29" width="30.7109375" style="15" customWidth="1"/>
    <col min="30" max="30" width="10.7109375" style="15" bestFit="1" customWidth="1"/>
    <col min="31" max="31" width="8.85546875" style="15" bestFit="1" customWidth="1"/>
    <col min="32" max="32" width="13" style="15" bestFit="1" customWidth="1"/>
    <col min="33" max="33" width="14.42578125" style="15" bestFit="1" customWidth="1"/>
    <col min="34" max="34" width="11.42578125" style="53" bestFit="1" customWidth="1"/>
    <col min="35" max="35" width="17.42578125" style="8" customWidth="1"/>
    <col min="36" max="16384" width="9.140625" style="15"/>
  </cols>
  <sheetData>
    <row r="1" spans="1:35" s="6" customFormat="1" ht="21" x14ac:dyDescent="0.25">
      <c r="A1" s="808" t="s">
        <v>218</v>
      </c>
      <c r="B1" s="809"/>
      <c r="C1" s="809"/>
      <c r="D1" s="809"/>
      <c r="E1" s="809"/>
      <c r="F1" s="809"/>
      <c r="G1" s="809"/>
      <c r="H1" s="809"/>
      <c r="I1" s="809"/>
      <c r="J1" s="809"/>
      <c r="K1" s="809"/>
      <c r="L1" s="809"/>
      <c r="M1" s="809"/>
      <c r="N1" s="809"/>
      <c r="O1" s="809"/>
      <c r="P1" s="809"/>
      <c r="Q1" s="809"/>
      <c r="R1" s="809"/>
      <c r="S1" s="809"/>
      <c r="T1" s="809"/>
      <c r="U1" s="809"/>
      <c r="V1" s="809"/>
      <c r="W1" s="809"/>
      <c r="X1" s="809"/>
      <c r="Y1" s="809"/>
      <c r="Z1" s="809"/>
      <c r="AA1" s="809"/>
      <c r="AB1" s="809"/>
      <c r="AC1" s="809"/>
      <c r="AD1" s="809"/>
      <c r="AE1" s="809"/>
      <c r="AF1" s="809"/>
      <c r="AG1" s="809"/>
      <c r="AH1" s="809"/>
      <c r="AI1" s="809"/>
    </row>
    <row r="2" spans="1:35" s="181" customFormat="1" ht="18" x14ac:dyDescent="0.25">
      <c r="A2" s="184"/>
      <c r="B2" s="182"/>
      <c r="C2" s="182"/>
      <c r="F2" s="182"/>
      <c r="G2" s="182"/>
      <c r="H2" s="182"/>
      <c r="I2" s="182"/>
      <c r="J2" s="182"/>
      <c r="L2" s="426" t="s">
        <v>247</v>
      </c>
      <c r="M2" s="152"/>
      <c r="N2" s="295"/>
      <c r="O2" s="295"/>
      <c r="P2" s="485"/>
      <c r="Q2" s="485"/>
      <c r="R2" s="483"/>
      <c r="T2" s="182"/>
      <c r="U2" s="182"/>
      <c r="V2" s="182"/>
      <c r="W2" s="286"/>
      <c r="X2" s="182"/>
      <c r="Y2" s="295"/>
      <c r="Z2" s="295"/>
      <c r="AA2" s="295"/>
      <c r="AB2" s="182"/>
      <c r="AC2" s="182"/>
      <c r="AD2" s="182"/>
      <c r="AE2" s="182"/>
      <c r="AF2" s="182"/>
      <c r="AG2" s="182"/>
      <c r="AH2" s="182"/>
      <c r="AI2" s="182"/>
    </row>
    <row r="3" spans="1:35" s="181" customFormat="1" ht="15.75" x14ac:dyDescent="0.25">
      <c r="A3" s="184"/>
      <c r="B3" s="182"/>
      <c r="C3" s="182"/>
      <c r="F3" s="182"/>
      <c r="G3" s="182"/>
      <c r="H3" s="182"/>
      <c r="I3" s="182"/>
      <c r="J3" s="182"/>
      <c r="L3" s="426">
        <v>3</v>
      </c>
      <c r="M3" s="362" t="s">
        <v>283</v>
      </c>
      <c r="N3" s="295"/>
      <c r="O3" s="295"/>
      <c r="P3" s="485"/>
      <c r="Q3" s="485"/>
      <c r="R3" s="483"/>
      <c r="T3" s="182"/>
      <c r="U3" s="182"/>
      <c r="V3" s="182"/>
      <c r="W3" s="286"/>
      <c r="X3" s="182"/>
      <c r="Y3" s="295"/>
      <c r="Z3" s="295"/>
      <c r="AA3" s="295"/>
      <c r="AB3" s="182"/>
      <c r="AC3" s="182"/>
      <c r="AD3" s="182"/>
      <c r="AE3" s="182"/>
      <c r="AF3" s="182"/>
      <c r="AG3" s="182"/>
      <c r="AH3" s="182"/>
      <c r="AI3" s="182"/>
    </row>
    <row r="4" spans="1:35" s="181" customFormat="1" ht="15.75" x14ac:dyDescent="0.25">
      <c r="A4" s="184"/>
      <c r="B4" s="182"/>
      <c r="C4" s="182"/>
      <c r="F4" s="182"/>
      <c r="G4" s="182"/>
      <c r="H4" s="182"/>
      <c r="I4" s="182"/>
      <c r="J4" s="182"/>
      <c r="L4" s="426">
        <v>2</v>
      </c>
      <c r="M4" s="362" t="s">
        <v>284</v>
      </c>
      <c r="N4" s="295"/>
      <c r="O4" s="295"/>
      <c r="P4" s="485"/>
      <c r="Q4" s="485"/>
      <c r="R4" s="483"/>
      <c r="T4" s="182"/>
      <c r="U4" s="182"/>
      <c r="V4" s="182"/>
      <c r="W4" s="286"/>
      <c r="X4" s="182"/>
      <c r="Y4" s="295"/>
      <c r="Z4" s="295"/>
      <c r="AA4" s="295"/>
      <c r="AB4" s="182"/>
      <c r="AC4" s="182"/>
      <c r="AD4" s="182"/>
      <c r="AE4" s="182"/>
      <c r="AF4" s="182"/>
      <c r="AG4" s="182"/>
      <c r="AH4" s="182"/>
      <c r="AI4" s="182"/>
    </row>
    <row r="5" spans="1:35" s="181" customFormat="1" ht="15.75" x14ac:dyDescent="0.25">
      <c r="A5" s="184"/>
      <c r="B5" s="182"/>
      <c r="C5" s="182"/>
      <c r="F5" s="182"/>
      <c r="G5" s="182"/>
      <c r="H5" s="182"/>
      <c r="I5" s="182"/>
      <c r="J5" s="182"/>
      <c r="L5" s="426">
        <v>1</v>
      </c>
      <c r="M5" s="362" t="s">
        <v>285</v>
      </c>
      <c r="N5" s="295"/>
      <c r="O5" s="295"/>
      <c r="P5" s="485"/>
      <c r="Q5" s="485"/>
      <c r="R5" s="483"/>
      <c r="T5" s="182"/>
      <c r="U5" s="182"/>
      <c r="V5" s="182"/>
      <c r="W5" s="286"/>
      <c r="X5" s="182"/>
      <c r="Y5" s="295"/>
      <c r="Z5" s="295"/>
      <c r="AA5" s="295"/>
      <c r="AB5" s="182"/>
      <c r="AC5" s="182"/>
      <c r="AD5" s="182"/>
      <c r="AE5" s="182"/>
      <c r="AF5" s="182"/>
      <c r="AG5" s="182"/>
      <c r="AH5" s="182"/>
      <c r="AI5" s="182"/>
    </row>
    <row r="6" spans="1:35" s="181" customFormat="1" ht="15.75" x14ac:dyDescent="0.25">
      <c r="A6" s="184"/>
      <c r="B6" s="182"/>
      <c r="C6" s="182"/>
      <c r="F6" s="331"/>
      <c r="G6" s="182"/>
      <c r="H6" s="182"/>
      <c r="I6" s="182"/>
      <c r="J6" s="182"/>
      <c r="L6" s="426">
        <v>0</v>
      </c>
      <c r="M6" s="362" t="s">
        <v>172</v>
      </c>
      <c r="N6" s="295"/>
      <c r="O6" s="295"/>
      <c r="P6" s="485"/>
      <c r="Q6" s="485"/>
      <c r="R6" s="483"/>
      <c r="T6" s="182"/>
      <c r="U6" s="182"/>
      <c r="V6" s="182"/>
      <c r="W6" s="286"/>
      <c r="X6" s="182"/>
      <c r="Y6" s="295"/>
      <c r="Z6" s="295"/>
      <c r="AA6" s="295"/>
      <c r="AB6" s="182"/>
      <c r="AC6" s="182"/>
      <c r="AD6" s="182"/>
      <c r="AE6" s="182"/>
      <c r="AF6" s="182"/>
      <c r="AG6" s="182"/>
      <c r="AH6" s="182"/>
      <c r="AI6" s="182"/>
    </row>
    <row r="7" spans="1:35" s="181" customFormat="1" ht="15.75" x14ac:dyDescent="0.25">
      <c r="A7" s="184"/>
      <c r="B7" s="182"/>
      <c r="C7" s="182"/>
      <c r="F7" s="182"/>
      <c r="G7" s="182"/>
      <c r="H7" s="182"/>
      <c r="I7" s="182"/>
      <c r="J7" s="182"/>
      <c r="L7" s="426">
        <v>-1</v>
      </c>
      <c r="M7" s="362" t="s">
        <v>286</v>
      </c>
      <c r="N7" s="295"/>
      <c r="O7" s="295"/>
      <c r="P7" s="485"/>
      <c r="Q7" s="485"/>
      <c r="R7" s="483"/>
      <c r="T7" s="182"/>
      <c r="U7" s="182"/>
      <c r="V7" s="182"/>
      <c r="W7" s="286"/>
      <c r="X7" s="182"/>
      <c r="Y7" s="295"/>
      <c r="Z7" s="295"/>
      <c r="AA7" s="295"/>
      <c r="AB7" s="182"/>
      <c r="AC7" s="182"/>
      <c r="AD7" s="182"/>
      <c r="AE7" s="182"/>
      <c r="AF7" s="182"/>
      <c r="AG7" s="182"/>
      <c r="AH7" s="182"/>
      <c r="AI7" s="182"/>
    </row>
    <row r="8" spans="1:35" s="181" customFormat="1" ht="15.75" x14ac:dyDescent="0.25">
      <c r="A8" s="184"/>
      <c r="B8" s="182"/>
      <c r="C8" s="182"/>
      <c r="F8" s="182"/>
      <c r="G8" s="182"/>
      <c r="H8" s="182"/>
      <c r="I8" s="182"/>
      <c r="J8" s="182"/>
      <c r="L8" s="426">
        <v>-2</v>
      </c>
      <c r="M8" s="362" t="s">
        <v>287</v>
      </c>
      <c r="N8" s="295"/>
      <c r="O8" s="295"/>
      <c r="P8" s="485"/>
      <c r="Q8" s="485"/>
      <c r="R8" s="483"/>
      <c r="T8" s="182"/>
      <c r="U8" s="182"/>
      <c r="V8" s="182"/>
      <c r="W8" s="286"/>
      <c r="X8" s="182"/>
      <c r="Y8" s="295"/>
      <c r="Z8" s="295"/>
      <c r="AA8" s="295"/>
      <c r="AB8" s="182"/>
      <c r="AC8" s="182"/>
      <c r="AD8" s="182"/>
      <c r="AE8" s="182"/>
      <c r="AF8" s="182"/>
      <c r="AG8" s="182"/>
      <c r="AH8" s="182"/>
      <c r="AI8" s="182"/>
    </row>
    <row r="9" spans="1:35" s="181" customFormat="1" ht="15.75" x14ac:dyDescent="0.25">
      <c r="A9" s="184"/>
      <c r="B9" s="182"/>
      <c r="C9" s="182"/>
      <c r="F9" s="182"/>
      <c r="G9" s="182"/>
      <c r="H9" s="182"/>
      <c r="I9" s="182"/>
      <c r="J9" s="182"/>
      <c r="L9" s="426">
        <v>-3</v>
      </c>
      <c r="M9" s="362" t="s">
        <v>288</v>
      </c>
      <c r="N9" s="295"/>
      <c r="O9" s="295"/>
      <c r="P9" s="485"/>
      <c r="Q9" s="485"/>
      <c r="R9" s="483"/>
      <c r="T9" s="182"/>
      <c r="U9" s="182"/>
      <c r="V9" s="182"/>
      <c r="W9" s="286"/>
      <c r="X9" s="182"/>
      <c r="Y9" s="295"/>
      <c r="Z9" s="295"/>
      <c r="AA9" s="295"/>
      <c r="AB9" s="182"/>
      <c r="AC9" s="182"/>
      <c r="AD9" s="182"/>
      <c r="AE9" s="182"/>
      <c r="AF9" s="182"/>
      <c r="AG9" s="182"/>
      <c r="AH9" s="182"/>
      <c r="AI9" s="182"/>
    </row>
    <row r="10" spans="1:35" s="181" customFormat="1" ht="16.5" thickBot="1" x14ac:dyDescent="0.3">
      <c r="A10" s="184"/>
      <c r="B10" s="182"/>
      <c r="C10" s="182"/>
      <c r="F10" s="182"/>
      <c r="G10" s="182"/>
      <c r="H10" s="182"/>
      <c r="I10" s="182"/>
      <c r="J10" s="182"/>
      <c r="L10" s="426"/>
      <c r="M10" s="152" t="s">
        <v>13</v>
      </c>
      <c r="N10" s="295"/>
      <c r="O10" s="295"/>
      <c r="P10" s="485"/>
      <c r="Q10" s="485"/>
      <c r="R10" s="483"/>
      <c r="T10" s="182"/>
      <c r="U10" s="182"/>
      <c r="V10" s="182"/>
      <c r="W10" s="286"/>
      <c r="X10" s="182"/>
      <c r="Y10" s="295"/>
      <c r="Z10" s="295"/>
      <c r="AA10" s="295"/>
      <c r="AB10" s="182"/>
      <c r="AC10" s="182"/>
      <c r="AD10" s="182"/>
      <c r="AE10" s="182"/>
      <c r="AF10" s="182"/>
      <c r="AG10" s="182"/>
      <c r="AH10" s="182"/>
      <c r="AI10" s="182"/>
    </row>
    <row r="11" spans="1:35" ht="40.5" customHeight="1" thickBot="1" x14ac:dyDescent="0.3">
      <c r="A11" s="365" t="s">
        <v>240</v>
      </c>
      <c r="B11" s="723" t="str">
        <f>'Step 1&amp;2. Properties'!B10:C10</f>
        <v>00-REGION, COUNTRY</v>
      </c>
      <c r="C11" s="723"/>
      <c r="D11" s="766" t="s">
        <v>143</v>
      </c>
      <c r="E11" s="801"/>
      <c r="F11" s="755" t="s">
        <v>180</v>
      </c>
      <c r="G11" s="802"/>
      <c r="H11" s="767" t="s">
        <v>143</v>
      </c>
      <c r="I11" s="767"/>
      <c r="J11" s="767"/>
      <c r="K11" s="767"/>
      <c r="L11" s="767"/>
      <c r="M11" s="767"/>
      <c r="N11" s="767"/>
      <c r="O11" s="767"/>
      <c r="P11" s="803"/>
      <c r="Q11" s="767"/>
      <c r="R11" s="768"/>
      <c r="S11" s="754" t="s">
        <v>180</v>
      </c>
      <c r="T11" s="755"/>
      <c r="U11" s="755"/>
      <c r="V11" s="755"/>
      <c r="W11" s="755"/>
      <c r="X11" s="755"/>
      <c r="Y11" s="755"/>
      <c r="Z11" s="755"/>
      <c r="AA11" s="798"/>
      <c r="AB11" s="798"/>
      <c r="AC11" s="799"/>
      <c r="AH11" s="15"/>
      <c r="AI11" s="15"/>
    </row>
    <row r="12" spans="1:35" ht="15.75" customHeight="1" thickBot="1" x14ac:dyDescent="0.3">
      <c r="A12" s="724" t="s">
        <v>239</v>
      </c>
      <c r="B12" s="726" t="str">
        <f>'Step 1&amp;2. Properties'!B11:C11</f>
        <v xml:space="preserve"> ….</v>
      </c>
      <c r="C12" s="726"/>
      <c r="D12" s="745" t="s">
        <v>216</v>
      </c>
      <c r="E12" s="746"/>
      <c r="F12" s="746"/>
      <c r="G12" s="747"/>
      <c r="H12" s="745" t="s">
        <v>220</v>
      </c>
      <c r="I12" s="746"/>
      <c r="J12" s="746"/>
      <c r="K12" s="746"/>
      <c r="L12" s="746"/>
      <c r="M12" s="747"/>
      <c r="N12" s="709" t="s">
        <v>182</v>
      </c>
      <c r="O12" s="710"/>
      <c r="P12" s="827" t="s">
        <v>272</v>
      </c>
      <c r="Q12" s="827"/>
      <c r="R12" s="828"/>
      <c r="S12" s="745" t="s">
        <v>220</v>
      </c>
      <c r="T12" s="746"/>
      <c r="U12" s="746"/>
      <c r="V12" s="746"/>
      <c r="W12" s="746"/>
      <c r="X12" s="747"/>
      <c r="Y12" s="806" t="s">
        <v>182</v>
      </c>
      <c r="Z12" s="824"/>
      <c r="AA12" s="806" t="s">
        <v>272</v>
      </c>
      <c r="AB12" s="806"/>
      <c r="AC12" s="807"/>
      <c r="AH12" s="15"/>
      <c r="AI12" s="15"/>
    </row>
    <row r="13" spans="1:35" ht="15" customHeight="1" thickBot="1" x14ac:dyDescent="0.3">
      <c r="A13" s="725"/>
      <c r="B13" s="800"/>
      <c r="C13" s="800"/>
      <c r="D13" s="816"/>
      <c r="E13" s="817"/>
      <c r="F13" s="817"/>
      <c r="G13" s="818"/>
      <c r="H13" s="816"/>
      <c r="I13" s="817"/>
      <c r="J13" s="817"/>
      <c r="K13" s="817"/>
      <c r="L13" s="817"/>
      <c r="M13" s="818"/>
      <c r="N13" s="804"/>
      <c r="O13" s="805"/>
      <c r="P13" s="827"/>
      <c r="Q13" s="827"/>
      <c r="R13" s="828"/>
      <c r="S13" s="816"/>
      <c r="T13" s="817"/>
      <c r="U13" s="817"/>
      <c r="V13" s="817"/>
      <c r="W13" s="817"/>
      <c r="X13" s="818"/>
      <c r="Y13" s="825"/>
      <c r="Z13" s="826"/>
      <c r="AA13" s="806"/>
      <c r="AB13" s="806"/>
      <c r="AC13" s="807"/>
      <c r="AH13" s="15"/>
      <c r="AI13" s="15"/>
    </row>
    <row r="14" spans="1:35" s="51" customFormat="1" ht="77.25" customHeight="1" thickBot="1" x14ac:dyDescent="0.3">
      <c r="A14" s="353" t="s">
        <v>233</v>
      </c>
      <c r="B14" s="357" t="s">
        <v>75</v>
      </c>
      <c r="C14" s="357" t="s">
        <v>76</v>
      </c>
      <c r="D14" s="350" t="s">
        <v>77</v>
      </c>
      <c r="E14" s="355" t="s">
        <v>78</v>
      </c>
      <c r="F14" s="355" t="s">
        <v>79</v>
      </c>
      <c r="G14" s="341" t="s">
        <v>80</v>
      </c>
      <c r="H14" s="350" t="s">
        <v>223</v>
      </c>
      <c r="I14" s="355" t="s">
        <v>222</v>
      </c>
      <c r="J14" s="355" t="s">
        <v>268</v>
      </c>
      <c r="K14" s="355" t="s">
        <v>18</v>
      </c>
      <c r="L14" s="356" t="s">
        <v>241</v>
      </c>
      <c r="M14" s="341" t="s">
        <v>263</v>
      </c>
      <c r="N14" s="350" t="s">
        <v>224</v>
      </c>
      <c r="O14" s="341" t="s">
        <v>225</v>
      </c>
      <c r="P14" s="486" t="s">
        <v>264</v>
      </c>
      <c r="Q14" s="488" t="s">
        <v>269</v>
      </c>
      <c r="R14" s="489" t="s">
        <v>271</v>
      </c>
      <c r="S14" s="350" t="s">
        <v>223</v>
      </c>
      <c r="T14" s="355" t="s">
        <v>222</v>
      </c>
      <c r="U14" s="355" t="s">
        <v>268</v>
      </c>
      <c r="V14" s="355" t="s">
        <v>18</v>
      </c>
      <c r="W14" s="356" t="s">
        <v>241</v>
      </c>
      <c r="X14" s="341" t="s">
        <v>263</v>
      </c>
      <c r="Y14" s="350" t="s">
        <v>224</v>
      </c>
      <c r="Z14" s="341" t="s">
        <v>225</v>
      </c>
      <c r="AA14" s="350" t="s">
        <v>264</v>
      </c>
      <c r="AB14" s="355" t="s">
        <v>269</v>
      </c>
      <c r="AC14" s="341" t="s">
        <v>271</v>
      </c>
    </row>
    <row r="15" spans="1:35" ht="105" x14ac:dyDescent="0.25">
      <c r="A15" s="820" t="s">
        <v>106</v>
      </c>
      <c r="B15" s="342" t="s">
        <v>114</v>
      </c>
      <c r="C15" s="354" t="s">
        <v>115</v>
      </c>
      <c r="D15" s="443"/>
      <c r="E15" s="444"/>
      <c r="F15" s="444"/>
      <c r="G15" s="445"/>
      <c r="H15" s="565"/>
      <c r="I15" s="566"/>
      <c r="J15" s="567">
        <f>I15-H15</f>
        <v>0</v>
      </c>
      <c r="K15" s="567" t="str">
        <f>IF(J15&lt;&gt;0, J15/H15*100, "NA")</f>
        <v>NA</v>
      </c>
      <c r="L15" s="568"/>
      <c r="M15" s="569"/>
      <c r="N15" s="784">
        <f>'Step 1&amp;2. Properties'!AT12</f>
        <v>0</v>
      </c>
      <c r="O15" s="819">
        <f>IF(N15="N/A","not relevant",IF(ISERROR((AVERAGE(L15:L16)+N15)/2),ROUND(N15,1),ROUND((AVERAGE(L15:L16)+N15)/2,1)))</f>
        <v>0</v>
      </c>
      <c r="P15" s="829"/>
      <c r="Q15" s="794"/>
      <c r="R15" s="830"/>
      <c r="S15" s="289"/>
      <c r="T15" s="294"/>
      <c r="U15" s="294">
        <f>T15-S15</f>
        <v>0</v>
      </c>
      <c r="V15" s="294" t="str">
        <f>IF(U15&lt;&gt;0, U15/S15*100, "NA")</f>
        <v>NA</v>
      </c>
      <c r="W15" s="431"/>
      <c r="X15" s="433"/>
      <c r="Y15" s="781">
        <f>'Step 1&amp;2. Properties'!AW12</f>
        <v>0</v>
      </c>
      <c r="Z15" s="810">
        <f>IF(Y15="N/A","not relevant",IF(ISERROR((AVERAGE(W15:W16)+Y15)/2),ROUND(Y15,1),ROUND((AVERAGE(W15:W16)+Y15)/2,1)))</f>
        <v>0</v>
      </c>
      <c r="AA15" s="834"/>
      <c r="AB15" s="832"/>
      <c r="AC15" s="836"/>
      <c r="AH15" s="15"/>
      <c r="AI15" s="15"/>
    </row>
    <row r="16" spans="1:35" ht="150.75" thickBot="1" x14ac:dyDescent="0.3">
      <c r="A16" s="821"/>
      <c r="B16" s="343" t="s">
        <v>116</v>
      </c>
      <c r="C16" s="347" t="s">
        <v>117</v>
      </c>
      <c r="D16" s="446"/>
      <c r="E16" s="447"/>
      <c r="F16" s="447"/>
      <c r="G16" s="448"/>
      <c r="H16" s="532"/>
      <c r="I16" s="533"/>
      <c r="J16" s="534">
        <f>I16-H16</f>
        <v>0</v>
      </c>
      <c r="K16" s="534" t="str">
        <f>IF(J16&lt;&gt;0, J16/H16*100, "NA")</f>
        <v>NA</v>
      </c>
      <c r="L16" s="570"/>
      <c r="M16" s="571"/>
      <c r="N16" s="785"/>
      <c r="O16" s="741"/>
      <c r="P16" s="797"/>
      <c r="Q16" s="795"/>
      <c r="R16" s="823"/>
      <c r="S16" s="336"/>
      <c r="T16" s="337"/>
      <c r="U16" s="337">
        <f>T16-S16</f>
        <v>0</v>
      </c>
      <c r="V16" s="337" t="str">
        <f>IF(U16&lt;&gt;0, U16/S16*100, "NA")</f>
        <v>NA</v>
      </c>
      <c r="W16" s="292"/>
      <c r="X16" s="434"/>
      <c r="Y16" s="783"/>
      <c r="Z16" s="811"/>
      <c r="AA16" s="835"/>
      <c r="AB16" s="833"/>
      <c r="AC16" s="837"/>
      <c r="AH16" s="15"/>
      <c r="AI16" s="15"/>
    </row>
    <row r="17" spans="1:35" ht="165" x14ac:dyDescent="0.25">
      <c r="A17" s="779" t="s">
        <v>217</v>
      </c>
      <c r="B17" s="44" t="s">
        <v>118</v>
      </c>
      <c r="C17" s="98" t="s">
        <v>119</v>
      </c>
      <c r="D17" s="449"/>
      <c r="E17" s="450"/>
      <c r="F17" s="451"/>
      <c r="G17" s="452"/>
      <c r="H17" s="518"/>
      <c r="I17" s="519"/>
      <c r="J17" s="520">
        <f>I17-H17</f>
        <v>0</v>
      </c>
      <c r="K17" s="520" t="str">
        <f t="shared" ref="K17:K29" si="0">IF(J17&lt;&gt;0, J17/H17*100, "NA")</f>
        <v>NA</v>
      </c>
      <c r="L17" s="572"/>
      <c r="M17" s="573"/>
      <c r="N17" s="786">
        <f>'Step 1&amp;2. Properties'!AZ12</f>
        <v>0</v>
      </c>
      <c r="O17" s="728">
        <f>IF(N17="N/A","not relevant",IF(ISERROR((AVERAGE(L17:L21)+N17)/2),ROUND(N17,1),ROUND((AVERAGE(L17:L21)+N17)/2,1)))</f>
        <v>0</v>
      </c>
      <c r="P17" s="796"/>
      <c r="Q17" s="794"/>
      <c r="R17" s="822"/>
      <c r="S17" s="289"/>
      <c r="T17" s="294"/>
      <c r="U17" s="294">
        <f t="shared" ref="U17:U29" si="1">T17-S17</f>
        <v>0</v>
      </c>
      <c r="V17" s="294" t="str">
        <f t="shared" ref="V17:V29" si="2">IF(U17&lt;&gt;0, U17/S17*100, "NA")</f>
        <v>NA</v>
      </c>
      <c r="W17" s="431"/>
      <c r="X17" s="433"/>
      <c r="Y17" s="781">
        <f>'Step 1&amp;2. Properties'!BC12</f>
        <v>0</v>
      </c>
      <c r="Z17" s="728">
        <f>IF(Y17="N/A","not relevant",IF(ISERROR((AVERAGE(W17:W21)+Y17)/2),ROUND(Y17,1),ROUND((AVERAGE(W17:W21)+Y17)/2,1)))</f>
        <v>0</v>
      </c>
      <c r="AA17" s="834"/>
      <c r="AB17" s="832"/>
      <c r="AC17" s="836"/>
      <c r="AH17" s="15"/>
      <c r="AI17" s="15"/>
    </row>
    <row r="18" spans="1:35" ht="30" x14ac:dyDescent="0.25">
      <c r="A18" s="791"/>
      <c r="B18" s="45" t="s">
        <v>120</v>
      </c>
      <c r="C18" s="99" t="s">
        <v>121</v>
      </c>
      <c r="D18" s="453"/>
      <c r="E18" s="454"/>
      <c r="F18" s="454"/>
      <c r="G18" s="455"/>
      <c r="H18" s="525"/>
      <c r="I18" s="526"/>
      <c r="J18" s="527">
        <f t="shared" ref="J18:J29" si="3">I18-H18</f>
        <v>0</v>
      </c>
      <c r="K18" s="527" t="str">
        <f t="shared" si="0"/>
        <v>NA</v>
      </c>
      <c r="L18" s="574"/>
      <c r="M18" s="575"/>
      <c r="N18" s="787"/>
      <c r="O18" s="740"/>
      <c r="P18" s="829"/>
      <c r="Q18" s="831"/>
      <c r="R18" s="830"/>
      <c r="S18" s="334"/>
      <c r="T18" s="335"/>
      <c r="U18" s="335">
        <f t="shared" si="1"/>
        <v>0</v>
      </c>
      <c r="V18" s="335" t="str">
        <f t="shared" si="2"/>
        <v>NA</v>
      </c>
      <c r="W18" s="290"/>
      <c r="X18" s="435"/>
      <c r="Y18" s="793"/>
      <c r="Z18" s="740"/>
      <c r="AA18" s="838"/>
      <c r="AB18" s="839"/>
      <c r="AC18" s="840"/>
      <c r="AH18" s="15"/>
      <c r="AI18" s="15"/>
    </row>
    <row r="19" spans="1:35" ht="120" x14ac:dyDescent="0.25">
      <c r="A19" s="791"/>
      <c r="B19" s="45" t="s">
        <v>122</v>
      </c>
      <c r="C19" s="99" t="s">
        <v>123</v>
      </c>
      <c r="D19" s="453"/>
      <c r="E19" s="454"/>
      <c r="F19" s="454"/>
      <c r="G19" s="455"/>
      <c r="H19" s="525"/>
      <c r="I19" s="526"/>
      <c r="J19" s="527">
        <f t="shared" si="3"/>
        <v>0</v>
      </c>
      <c r="K19" s="527" t="str">
        <f t="shared" si="0"/>
        <v>NA</v>
      </c>
      <c r="L19" s="574"/>
      <c r="M19" s="575"/>
      <c r="N19" s="787"/>
      <c r="O19" s="740"/>
      <c r="P19" s="829"/>
      <c r="Q19" s="831"/>
      <c r="R19" s="830"/>
      <c r="S19" s="334"/>
      <c r="T19" s="335"/>
      <c r="U19" s="335">
        <f t="shared" si="1"/>
        <v>0</v>
      </c>
      <c r="V19" s="335" t="str">
        <f t="shared" si="2"/>
        <v>NA</v>
      </c>
      <c r="W19" s="290"/>
      <c r="X19" s="435"/>
      <c r="Y19" s="793"/>
      <c r="Z19" s="740"/>
      <c r="AA19" s="838"/>
      <c r="AB19" s="839"/>
      <c r="AC19" s="840"/>
      <c r="AH19" s="15"/>
      <c r="AI19" s="15"/>
    </row>
    <row r="20" spans="1:35" ht="90" x14ac:dyDescent="0.25">
      <c r="A20" s="791"/>
      <c r="B20" s="45" t="s">
        <v>124</v>
      </c>
      <c r="C20" s="99" t="s">
        <v>125</v>
      </c>
      <c r="D20" s="453"/>
      <c r="E20" s="454"/>
      <c r="F20" s="456"/>
      <c r="G20" s="455"/>
      <c r="H20" s="525"/>
      <c r="I20" s="526"/>
      <c r="J20" s="527">
        <f t="shared" si="3"/>
        <v>0</v>
      </c>
      <c r="K20" s="527" t="str">
        <f t="shared" si="0"/>
        <v>NA</v>
      </c>
      <c r="L20" s="574"/>
      <c r="M20" s="575"/>
      <c r="N20" s="787"/>
      <c r="O20" s="740"/>
      <c r="P20" s="829"/>
      <c r="Q20" s="831"/>
      <c r="R20" s="830"/>
      <c r="S20" s="334"/>
      <c r="T20" s="335"/>
      <c r="U20" s="335">
        <f t="shared" si="1"/>
        <v>0</v>
      </c>
      <c r="V20" s="335" t="str">
        <f t="shared" si="2"/>
        <v>NA</v>
      </c>
      <c r="W20" s="290"/>
      <c r="X20" s="435"/>
      <c r="Y20" s="793"/>
      <c r="Z20" s="740"/>
      <c r="AA20" s="838"/>
      <c r="AB20" s="839"/>
      <c r="AC20" s="840"/>
      <c r="AH20" s="15"/>
      <c r="AI20" s="15"/>
    </row>
    <row r="21" spans="1:35" ht="30.75" thickBot="1" x14ac:dyDescent="0.3">
      <c r="A21" s="780"/>
      <c r="B21" s="343" t="s">
        <v>126</v>
      </c>
      <c r="C21" s="348" t="s">
        <v>127</v>
      </c>
      <c r="D21" s="398"/>
      <c r="E21" s="447"/>
      <c r="F21" s="447"/>
      <c r="G21" s="448"/>
      <c r="H21" s="532"/>
      <c r="I21" s="533"/>
      <c r="J21" s="534">
        <f t="shared" si="3"/>
        <v>0</v>
      </c>
      <c r="K21" s="534" t="str">
        <f t="shared" si="0"/>
        <v>NA</v>
      </c>
      <c r="L21" s="570"/>
      <c r="M21" s="571"/>
      <c r="N21" s="785"/>
      <c r="O21" s="741"/>
      <c r="P21" s="797"/>
      <c r="Q21" s="795"/>
      <c r="R21" s="823"/>
      <c r="S21" s="339"/>
      <c r="T21" s="340"/>
      <c r="U21" s="340">
        <f t="shared" si="1"/>
        <v>0</v>
      </c>
      <c r="V21" s="340" t="str">
        <f t="shared" si="2"/>
        <v>NA</v>
      </c>
      <c r="W21" s="293"/>
      <c r="X21" s="436"/>
      <c r="Y21" s="783"/>
      <c r="Z21" s="729"/>
      <c r="AA21" s="835"/>
      <c r="AB21" s="833"/>
      <c r="AC21" s="837"/>
      <c r="AH21" s="15"/>
      <c r="AI21" s="15"/>
    </row>
    <row r="22" spans="1:35" ht="60.75" thickBot="1" x14ac:dyDescent="0.3">
      <c r="A22" s="344" t="s">
        <v>108</v>
      </c>
      <c r="B22" s="345" t="s">
        <v>105</v>
      </c>
      <c r="C22" s="349" t="s">
        <v>128</v>
      </c>
      <c r="D22" s="457"/>
      <c r="E22" s="458"/>
      <c r="F22" s="458"/>
      <c r="G22" s="459"/>
      <c r="H22" s="576"/>
      <c r="I22" s="577"/>
      <c r="J22" s="578">
        <f t="shared" si="3"/>
        <v>0</v>
      </c>
      <c r="K22" s="578" t="str">
        <f t="shared" si="0"/>
        <v>NA</v>
      </c>
      <c r="L22" s="579"/>
      <c r="M22" s="580"/>
      <c r="N22" s="581">
        <f>'Step 1&amp;2. Properties'!BF12</f>
        <v>0</v>
      </c>
      <c r="O22" s="582">
        <f>IF(N22="N/A","not relevant",IF(ISERROR((AVERAGE(L22)+N22)/2),ROUND(N22,1),ROUND((AVERAGE(L22)+N22)/2,1)))</f>
        <v>0</v>
      </c>
      <c r="P22" s="517"/>
      <c r="Q22" s="490"/>
      <c r="R22" s="491"/>
      <c r="S22" s="297"/>
      <c r="T22" s="298"/>
      <c r="U22" s="298">
        <f t="shared" si="1"/>
        <v>0</v>
      </c>
      <c r="V22" s="298" t="str">
        <f t="shared" si="2"/>
        <v>NA</v>
      </c>
      <c r="W22" s="432"/>
      <c r="X22" s="437"/>
      <c r="Y22" s="441">
        <f>'Step 1&amp;2. Properties'!BI12</f>
        <v>0</v>
      </c>
      <c r="Z22" s="442">
        <f>IF(Y22="N/A","not relevant",IF(ISERROR((AVERAGE(W22)+Y22)/2),ROUND(Y22,1),ROUND((AVERAGE(W22)+Y22)/2,1)))</f>
        <v>0</v>
      </c>
      <c r="AA22" s="439"/>
      <c r="AB22" s="352"/>
      <c r="AC22" s="346"/>
      <c r="AH22" s="15"/>
      <c r="AI22" s="15"/>
    </row>
    <row r="23" spans="1:35" ht="45" customHeight="1" x14ac:dyDescent="0.25">
      <c r="A23" s="779" t="s">
        <v>109</v>
      </c>
      <c r="B23" s="44" t="s">
        <v>129</v>
      </c>
      <c r="C23" s="98" t="s">
        <v>130</v>
      </c>
      <c r="D23" s="449"/>
      <c r="E23" s="450"/>
      <c r="F23" s="450"/>
      <c r="G23" s="452"/>
      <c r="H23" s="518"/>
      <c r="I23" s="519"/>
      <c r="J23" s="520">
        <f t="shared" si="3"/>
        <v>0</v>
      </c>
      <c r="K23" s="520" t="str">
        <f t="shared" si="0"/>
        <v>NA</v>
      </c>
      <c r="L23" s="572"/>
      <c r="M23" s="573"/>
      <c r="N23" s="789">
        <f>'Step 1&amp;2. Properties'!BL12</f>
        <v>0</v>
      </c>
      <c r="O23" s="814">
        <f>IF(N23="N/A","not relevant",IF(ISERROR((AVERAGE(L23:L24)+N23)/2),ROUND(N23,1),ROUND((AVERAGE(L23:L24)+N23)/2,1)))</f>
        <v>0</v>
      </c>
      <c r="P23" s="796"/>
      <c r="Q23" s="794"/>
      <c r="R23" s="822"/>
      <c r="S23" s="332"/>
      <c r="T23" s="333"/>
      <c r="U23" s="333">
        <f t="shared" si="1"/>
        <v>0</v>
      </c>
      <c r="V23" s="333" t="str">
        <f t="shared" si="2"/>
        <v>NA</v>
      </c>
      <c r="W23" s="291"/>
      <c r="X23" s="438"/>
      <c r="Y23" s="781">
        <f>'Step 1&amp;2. Properties'!BO12</f>
        <v>0</v>
      </c>
      <c r="Z23" s="812">
        <f>IF(Y23="N/A","not relevant",IF(ISERROR((AVERAGE(W23:W24)+Y23)/2),ROUND(Y23,1),ROUND((AVERAGE(W23:W24)+Y23)/2,1)))</f>
        <v>0</v>
      </c>
      <c r="AA23" s="834"/>
      <c r="AB23" s="832"/>
      <c r="AC23" s="836"/>
      <c r="AH23" s="15"/>
      <c r="AI23" s="15"/>
    </row>
    <row r="24" spans="1:35" ht="45.75" thickBot="1" x14ac:dyDescent="0.3">
      <c r="A24" s="780"/>
      <c r="B24" s="343" t="s">
        <v>131</v>
      </c>
      <c r="C24" s="348" t="s">
        <v>132</v>
      </c>
      <c r="D24" s="398"/>
      <c r="E24" s="447"/>
      <c r="F24" s="447"/>
      <c r="G24" s="448"/>
      <c r="H24" s="532"/>
      <c r="I24" s="533"/>
      <c r="J24" s="534">
        <f t="shared" si="3"/>
        <v>0</v>
      </c>
      <c r="K24" s="534" t="str">
        <f t="shared" si="0"/>
        <v>NA</v>
      </c>
      <c r="L24" s="570"/>
      <c r="M24" s="571"/>
      <c r="N24" s="790"/>
      <c r="O24" s="815"/>
      <c r="P24" s="797"/>
      <c r="Q24" s="795"/>
      <c r="R24" s="823"/>
      <c r="S24" s="339"/>
      <c r="T24" s="340"/>
      <c r="U24" s="340">
        <f t="shared" si="1"/>
        <v>0</v>
      </c>
      <c r="V24" s="340" t="str">
        <f t="shared" si="2"/>
        <v>NA</v>
      </c>
      <c r="W24" s="293"/>
      <c r="X24" s="436"/>
      <c r="Y24" s="782"/>
      <c r="Z24" s="813"/>
      <c r="AA24" s="835"/>
      <c r="AB24" s="833"/>
      <c r="AC24" s="837"/>
      <c r="AH24" s="15"/>
      <c r="AI24" s="15"/>
    </row>
    <row r="25" spans="1:35" ht="105" x14ac:dyDescent="0.25">
      <c r="A25" s="779" t="s">
        <v>110</v>
      </c>
      <c r="B25" s="44" t="s">
        <v>133</v>
      </c>
      <c r="C25" s="98" t="s">
        <v>134</v>
      </c>
      <c r="D25" s="449"/>
      <c r="E25" s="450"/>
      <c r="F25" s="450"/>
      <c r="G25" s="452"/>
      <c r="H25" s="518"/>
      <c r="I25" s="519"/>
      <c r="J25" s="520">
        <f t="shared" si="3"/>
        <v>0</v>
      </c>
      <c r="K25" s="520" t="str">
        <f t="shared" si="0"/>
        <v>NA</v>
      </c>
      <c r="L25" s="572"/>
      <c r="M25" s="573"/>
      <c r="N25" s="786">
        <f>'Step 1&amp;2. Properties'!BR12</f>
        <v>0</v>
      </c>
      <c r="O25" s="814">
        <f>IF(N25="N/A","not relevant",IF(ISERROR((AVERAGE(L25:L26)+N25)/2),ROUND(N25,1),ROUND((AVERAGE(L25:L26)+N25)/2,1)))</f>
        <v>0</v>
      </c>
      <c r="P25" s="796"/>
      <c r="Q25" s="794"/>
      <c r="R25" s="822"/>
      <c r="S25" s="332"/>
      <c r="T25" s="333"/>
      <c r="U25" s="333">
        <f t="shared" si="1"/>
        <v>0</v>
      </c>
      <c r="V25" s="333" t="str">
        <f t="shared" si="2"/>
        <v>NA</v>
      </c>
      <c r="W25" s="291"/>
      <c r="X25" s="438"/>
      <c r="Y25" s="781">
        <f>'Step 1&amp;2. Properties'!BU12</f>
        <v>0</v>
      </c>
      <c r="Z25" s="810">
        <f>IF(Y25="N/A","not relevant",IF(ISERROR((AVERAGE(W25:W26)+Y25)/2),ROUND(Y25,1),ROUND((AVERAGE(W25:W26)+Y25)/2,1)))</f>
        <v>0</v>
      </c>
      <c r="AA25" s="834"/>
      <c r="AB25" s="832"/>
      <c r="AC25" s="836"/>
      <c r="AH25" s="15"/>
      <c r="AI25" s="15"/>
    </row>
    <row r="26" spans="1:35" ht="120.75" thickBot="1" x14ac:dyDescent="0.3">
      <c r="A26" s="780"/>
      <c r="B26" s="343" t="s">
        <v>135</v>
      </c>
      <c r="C26" s="348" t="s">
        <v>136</v>
      </c>
      <c r="D26" s="398"/>
      <c r="E26" s="447"/>
      <c r="F26" s="447"/>
      <c r="G26" s="448"/>
      <c r="H26" s="532"/>
      <c r="I26" s="533"/>
      <c r="J26" s="534">
        <f t="shared" si="3"/>
        <v>0</v>
      </c>
      <c r="K26" s="534" t="str">
        <f t="shared" si="0"/>
        <v>NA</v>
      </c>
      <c r="L26" s="570"/>
      <c r="M26" s="571"/>
      <c r="N26" s="785"/>
      <c r="O26" s="815"/>
      <c r="P26" s="797"/>
      <c r="Q26" s="795"/>
      <c r="R26" s="823"/>
      <c r="S26" s="339"/>
      <c r="T26" s="340"/>
      <c r="U26" s="340">
        <f t="shared" si="1"/>
        <v>0</v>
      </c>
      <c r="V26" s="340" t="str">
        <f t="shared" si="2"/>
        <v>NA</v>
      </c>
      <c r="W26" s="293"/>
      <c r="X26" s="436"/>
      <c r="Y26" s="783"/>
      <c r="Z26" s="811"/>
      <c r="AA26" s="835"/>
      <c r="AB26" s="833"/>
      <c r="AC26" s="837"/>
      <c r="AH26" s="15"/>
      <c r="AI26" s="15"/>
    </row>
    <row r="27" spans="1:35" ht="120.75" thickBot="1" x14ac:dyDescent="0.3">
      <c r="A27" s="344" t="s">
        <v>111</v>
      </c>
      <c r="B27" s="345" t="s">
        <v>137</v>
      </c>
      <c r="C27" s="349" t="s">
        <v>138</v>
      </c>
      <c r="D27" s="460"/>
      <c r="E27" s="458"/>
      <c r="F27" s="458"/>
      <c r="G27" s="459"/>
      <c r="H27" s="576"/>
      <c r="I27" s="577"/>
      <c r="J27" s="578">
        <f t="shared" si="3"/>
        <v>0</v>
      </c>
      <c r="K27" s="578" t="str">
        <f t="shared" si="0"/>
        <v>NA</v>
      </c>
      <c r="L27" s="579"/>
      <c r="M27" s="580"/>
      <c r="N27" s="581">
        <f>'Step 1&amp;2. Properties'!BX12</f>
        <v>0</v>
      </c>
      <c r="O27" s="582">
        <f>IF(N27="N/A","not relevant",IF(ISERROR((AVERAGE(L27)+N27)/2),ROUND(N27,1),ROUND((AVERAGE(L27)+N27)/2,1)))</f>
        <v>0</v>
      </c>
      <c r="P27" s="517"/>
      <c r="Q27" s="490"/>
      <c r="R27" s="491"/>
      <c r="S27" s="297"/>
      <c r="T27" s="298"/>
      <c r="U27" s="298">
        <f t="shared" si="1"/>
        <v>0</v>
      </c>
      <c r="V27" s="298" t="str">
        <f t="shared" si="2"/>
        <v>NA</v>
      </c>
      <c r="W27" s="432"/>
      <c r="X27" s="437"/>
      <c r="Y27" s="440">
        <f>'Step 1&amp;2. Properties'!CA12</f>
        <v>0</v>
      </c>
      <c r="Z27" s="47">
        <f>IF(Y27="N/A","not relevant",IF(ISERROR((AVERAGE(W27)+Y27)/2),ROUND(Y27,1),ROUND((AVERAGE(W27)+Y27)/2,1)))</f>
        <v>0</v>
      </c>
      <c r="AA27" s="439"/>
      <c r="AB27" s="352"/>
      <c r="AC27" s="346"/>
      <c r="AH27" s="15"/>
      <c r="AI27" s="15"/>
    </row>
    <row r="28" spans="1:35" ht="105" x14ac:dyDescent="0.25">
      <c r="A28" s="779" t="s">
        <v>112</v>
      </c>
      <c r="B28" s="44" t="s">
        <v>139</v>
      </c>
      <c r="C28" s="98" t="s">
        <v>140</v>
      </c>
      <c r="D28" s="449"/>
      <c r="E28" s="450"/>
      <c r="F28" s="450"/>
      <c r="G28" s="452"/>
      <c r="H28" s="518"/>
      <c r="I28" s="519"/>
      <c r="J28" s="520">
        <f t="shared" si="3"/>
        <v>0</v>
      </c>
      <c r="K28" s="520" t="str">
        <f t="shared" si="0"/>
        <v>NA</v>
      </c>
      <c r="L28" s="572"/>
      <c r="M28" s="573"/>
      <c r="N28" s="786">
        <f>'Step 1&amp;2. Properties'!CD12</f>
        <v>0</v>
      </c>
      <c r="O28" s="728">
        <f>IF(N28="N/A","not relevant",IF(ISERROR((AVERAGE(L28:L29)+N28)/2),ROUND(N28,1),ROUND((AVERAGE(L28:L29)+N28)/2,1)))</f>
        <v>0</v>
      </c>
      <c r="P28" s="796"/>
      <c r="Q28" s="794"/>
      <c r="R28" s="822"/>
      <c r="S28" s="332"/>
      <c r="T28" s="333"/>
      <c r="U28" s="333">
        <f t="shared" si="1"/>
        <v>0</v>
      </c>
      <c r="V28" s="333" t="str">
        <f t="shared" si="2"/>
        <v>NA</v>
      </c>
      <c r="W28" s="291"/>
      <c r="X28" s="438"/>
      <c r="Y28" s="781">
        <f>'Step 1&amp;2. Properties'!CG12</f>
        <v>0</v>
      </c>
      <c r="Z28" s="810">
        <f>IF(Y28="N/A","not relevant",IF(ISERROR((AVERAGE(W28:W29)+Y28)/2),ROUND(Y28,1),ROUND((AVERAGE(W28:W29)+Y28)/2,1)))</f>
        <v>0</v>
      </c>
      <c r="AA28" s="834"/>
      <c r="AB28" s="832"/>
      <c r="AC28" s="836"/>
      <c r="AH28" s="15"/>
      <c r="AI28" s="15"/>
    </row>
    <row r="29" spans="1:35" ht="105.75" thickBot="1" x14ac:dyDescent="0.3">
      <c r="A29" s="792"/>
      <c r="B29" s="46" t="s">
        <v>141</v>
      </c>
      <c r="C29" s="100" t="s">
        <v>142</v>
      </c>
      <c r="D29" s="461"/>
      <c r="E29" s="462"/>
      <c r="F29" s="462"/>
      <c r="G29" s="463"/>
      <c r="H29" s="539"/>
      <c r="I29" s="540"/>
      <c r="J29" s="562">
        <f t="shared" si="3"/>
        <v>0</v>
      </c>
      <c r="K29" s="562" t="str">
        <f t="shared" si="0"/>
        <v>NA</v>
      </c>
      <c r="L29" s="583"/>
      <c r="M29" s="584"/>
      <c r="N29" s="788"/>
      <c r="O29" s="729"/>
      <c r="P29" s="797"/>
      <c r="Q29" s="795"/>
      <c r="R29" s="823"/>
      <c r="S29" s="336"/>
      <c r="T29" s="337"/>
      <c r="U29" s="337">
        <f t="shared" si="1"/>
        <v>0</v>
      </c>
      <c r="V29" s="337" t="str">
        <f t="shared" si="2"/>
        <v>NA</v>
      </c>
      <c r="W29" s="292"/>
      <c r="X29" s="434"/>
      <c r="Y29" s="783"/>
      <c r="Z29" s="811"/>
      <c r="AA29" s="835"/>
      <c r="AB29" s="833"/>
      <c r="AC29" s="837"/>
      <c r="AH29" s="15"/>
      <c r="AI29" s="15"/>
    </row>
  </sheetData>
  <dataConsolidate/>
  <mergeCells count="70">
    <mergeCell ref="AA15:AA16"/>
    <mergeCell ref="AB15:AB16"/>
    <mergeCell ref="AC15:AC16"/>
    <mergeCell ref="AB25:AB26"/>
    <mergeCell ref="AC25:AC26"/>
    <mergeCell ref="AB28:AB29"/>
    <mergeCell ref="AA28:AA29"/>
    <mergeCell ref="AC28:AC29"/>
    <mergeCell ref="AA25:AA26"/>
    <mergeCell ref="AA17:AA21"/>
    <mergeCell ref="AB17:AB21"/>
    <mergeCell ref="AC17:AC21"/>
    <mergeCell ref="AA23:AA24"/>
    <mergeCell ref="AB23:AB24"/>
    <mergeCell ref="AC23:AC24"/>
    <mergeCell ref="Q28:Q29"/>
    <mergeCell ref="R28:R29"/>
    <mergeCell ref="Y12:Z13"/>
    <mergeCell ref="P12:R13"/>
    <mergeCell ref="P15:P16"/>
    <mergeCell ref="Q15:Q16"/>
    <mergeCell ref="R15:R16"/>
    <mergeCell ref="P17:P21"/>
    <mergeCell ref="Q17:Q21"/>
    <mergeCell ref="R17:R21"/>
    <mergeCell ref="P23:P24"/>
    <mergeCell ref="Q23:Q24"/>
    <mergeCell ref="R23:R24"/>
    <mergeCell ref="P25:P26"/>
    <mergeCell ref="A1:AI1"/>
    <mergeCell ref="Z28:Z29"/>
    <mergeCell ref="Z23:Z24"/>
    <mergeCell ref="O25:O26"/>
    <mergeCell ref="Z25:Z26"/>
    <mergeCell ref="O23:O24"/>
    <mergeCell ref="Z15:Z16"/>
    <mergeCell ref="O17:O21"/>
    <mergeCell ref="Z17:Z21"/>
    <mergeCell ref="A25:A26"/>
    <mergeCell ref="H12:M13"/>
    <mergeCell ref="S12:X13"/>
    <mergeCell ref="O15:O16"/>
    <mergeCell ref="A15:A16"/>
    <mergeCell ref="D12:G13"/>
    <mergeCell ref="R25:R26"/>
    <mergeCell ref="S11:AC11"/>
    <mergeCell ref="B11:C11"/>
    <mergeCell ref="A12:A13"/>
    <mergeCell ref="B12:C13"/>
    <mergeCell ref="D11:E11"/>
    <mergeCell ref="F11:G11"/>
    <mergeCell ref="H11:R11"/>
    <mergeCell ref="N12:O13"/>
    <mergeCell ref="AA12:AC13"/>
    <mergeCell ref="A23:A24"/>
    <mergeCell ref="Y23:Y24"/>
    <mergeCell ref="Y28:Y29"/>
    <mergeCell ref="N15:N16"/>
    <mergeCell ref="N17:N21"/>
    <mergeCell ref="N25:N26"/>
    <mergeCell ref="N28:N29"/>
    <mergeCell ref="N23:N24"/>
    <mergeCell ref="Y25:Y26"/>
    <mergeCell ref="O28:O29"/>
    <mergeCell ref="Y15:Y16"/>
    <mergeCell ref="A17:A21"/>
    <mergeCell ref="A28:A29"/>
    <mergeCell ref="Y17:Y21"/>
    <mergeCell ref="Q25:Q26"/>
    <mergeCell ref="P28:P29"/>
  </mergeCells>
  <conditionalFormatting sqref="H15:I29">
    <cfRule type="notContainsBlanks" dxfId="68" priority="44">
      <formula>LEN(TRIM(H15))&gt;0</formula>
    </cfRule>
    <cfRule type="cellIs" priority="46" operator="between">
      <formula>0</formula>
      <formula>100</formula>
    </cfRule>
    <cfRule type="cellIs" priority="47" operator="lessThan">
      <formula>0</formula>
    </cfRule>
    <cfRule type="notContainsBlanks" dxfId="67" priority="65">
      <formula>LEN(TRIM(H15))&gt;0</formula>
    </cfRule>
  </conditionalFormatting>
  <conditionalFormatting sqref="F15:F29 D15:D29">
    <cfRule type="expression" priority="48">
      <formula>#REF!="no provision of service / not applicable"</formula>
    </cfRule>
    <cfRule type="expression" dxfId="66" priority="49">
      <formula>#REF!="high provision of service"</formula>
    </cfRule>
    <cfRule type="expression" dxfId="65" priority="50">
      <formula>#REF!="medium provision of service"</formula>
    </cfRule>
    <cfRule type="expression" dxfId="64" priority="51">
      <formula>#REF!="little provision of service"</formula>
    </cfRule>
  </conditionalFormatting>
  <conditionalFormatting sqref="E15:E29 G15:G29">
    <cfRule type="expression" dxfId="63" priority="52">
      <formula>#REF!="estimated"</formula>
    </cfRule>
    <cfRule type="expression" dxfId="62" priority="53">
      <formula>#REF!="measured"</formula>
    </cfRule>
    <cfRule type="notContainsBlanks" dxfId="61" priority="54">
      <formula>LEN(TRIM(E15))&gt;0</formula>
    </cfRule>
    <cfRule type="notContainsBlanks" dxfId="60" priority="55">
      <formula>LEN(TRIM(E15))&gt;0</formula>
    </cfRule>
    <cfRule type="cellIs" priority="56" operator="between">
      <formula>0</formula>
      <formula>100</formula>
    </cfRule>
    <cfRule type="cellIs" priority="57" operator="lessThan">
      <formula>0</formula>
    </cfRule>
  </conditionalFormatting>
  <conditionalFormatting sqref="E15:E29 G15:G29">
    <cfRule type="expression" dxfId="59" priority="58">
      <formula>#REF!="not measured"</formula>
    </cfRule>
  </conditionalFormatting>
  <conditionalFormatting sqref="H16:L29 H15:K15">
    <cfRule type="expression" dxfId="58" priority="37">
      <formula>$D15="n/a"</formula>
    </cfRule>
    <cfRule type="expression" dxfId="57" priority="39">
      <formula>CONCATENATE($D15) &lt;&gt; ""</formula>
    </cfRule>
  </conditionalFormatting>
  <conditionalFormatting sqref="S15:W29">
    <cfRule type="cellIs" priority="9" operator="between">
      <formula>0</formula>
      <formula>100</formula>
    </cfRule>
    <cfRule type="cellIs" priority="10" operator="lessThan">
      <formula>0</formula>
    </cfRule>
  </conditionalFormatting>
  <conditionalFormatting sqref="S15:W29">
    <cfRule type="expression" dxfId="56" priority="6">
      <formula>$F15="n/a"</formula>
    </cfRule>
    <cfRule type="expression" dxfId="55" priority="7">
      <formula>CONCATENATE($F15) &lt;&gt; ""</formula>
    </cfRule>
  </conditionalFormatting>
  <conditionalFormatting sqref="L15">
    <cfRule type="expression" dxfId="54" priority="4">
      <formula>$D15="n/a"</formula>
    </cfRule>
    <cfRule type="expression" dxfId="53" priority="5">
      <formula>CONCATENATE($D15 ) &lt;&gt; ""</formula>
    </cfRule>
  </conditionalFormatting>
  <conditionalFormatting sqref="L15:L29">
    <cfRule type="notContainsBlanks" dxfId="52" priority="3">
      <formula>LEN(TRIM(L15))&gt;0</formula>
    </cfRule>
  </conditionalFormatting>
  <conditionalFormatting sqref="U15:V29">
    <cfRule type="notContainsBlanks" dxfId="51" priority="63">
      <formula>LEN(TRIM(U15))&gt;0</formula>
    </cfRule>
  </conditionalFormatting>
  <conditionalFormatting sqref="S15:T29">
    <cfRule type="notContainsBlanks" dxfId="50" priority="2">
      <formula>LEN(TRIM(S15))&gt;0</formula>
    </cfRule>
  </conditionalFormatting>
  <conditionalFormatting sqref="W15:W29">
    <cfRule type="notContainsBlanks" dxfId="49" priority="1">
      <formula>LEN(TRIM(W15))&gt;0</formula>
    </cfRule>
  </conditionalFormatting>
  <dataValidations count="1">
    <dataValidation type="list" allowBlank="1" showInputMessage="1" showErrorMessage="1" sqref="L15:L29 W15:W29">
      <formula1>$L$3:$L$10</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2" tint="-0.249977111117893"/>
  </sheetPr>
  <dimension ref="A1:AI35"/>
  <sheetViews>
    <sheetView zoomScale="70" zoomScaleNormal="70" workbookViewId="0">
      <pane xSplit="2" ySplit="25" topLeftCell="C145" activePane="bottomRight" state="frozen"/>
      <selection activeCell="F30" sqref="F30"/>
      <selection pane="topRight" activeCell="F30" sqref="F30"/>
      <selection pane="bottomLeft" activeCell="F30" sqref="F30"/>
      <selection pane="bottomRight" activeCell="I185" sqref="I185"/>
    </sheetView>
  </sheetViews>
  <sheetFormatPr defaultColWidth="9.140625" defaultRowHeight="15" x14ac:dyDescent="0.25"/>
  <cols>
    <col min="1" max="12" width="20.7109375" style="54" customWidth="1"/>
    <col min="13" max="13" width="30.7109375" style="54" customWidth="1"/>
    <col min="14" max="17" width="20.7109375" style="54" customWidth="1"/>
    <col min="18" max="18" width="30.7109375" style="54" customWidth="1"/>
    <col min="19" max="23" width="20.7109375" style="54" customWidth="1"/>
    <col min="24" max="24" width="30.7109375" style="54" customWidth="1"/>
    <col min="25" max="26" width="20.7109375" style="54" customWidth="1"/>
    <col min="27" max="27" width="20.7109375" style="8" customWidth="1"/>
    <col min="28" max="28" width="20.7109375" style="55" customWidth="1"/>
    <col min="29" max="29" width="30.7109375" style="54" customWidth="1"/>
    <col min="30" max="33" width="20.7109375" style="54" customWidth="1"/>
    <col min="34" max="35" width="20.7109375" style="8" customWidth="1"/>
    <col min="36" max="16384" width="9.140625" style="54"/>
  </cols>
  <sheetData>
    <row r="1" spans="1:35" ht="61.5" customHeight="1" thickBot="1" x14ac:dyDescent="0.3">
      <c r="A1" s="849" t="s">
        <v>147</v>
      </c>
      <c r="B1" s="850"/>
      <c r="C1" s="850"/>
      <c r="D1" s="850"/>
      <c r="E1" s="850"/>
      <c r="F1" s="850"/>
      <c r="G1" s="850"/>
      <c r="H1" s="850"/>
      <c r="I1" s="850"/>
      <c r="J1" s="850"/>
      <c r="K1" s="850"/>
      <c r="L1" s="850"/>
      <c r="M1" s="850"/>
      <c r="N1" s="850"/>
      <c r="O1" s="850"/>
      <c r="P1" s="850"/>
      <c r="Q1" s="850"/>
      <c r="R1" s="850"/>
      <c r="S1" s="850"/>
      <c r="T1" s="850"/>
      <c r="U1" s="850"/>
      <c r="V1" s="850"/>
      <c r="W1" s="850"/>
      <c r="X1" s="850"/>
      <c r="Y1" s="850"/>
      <c r="Z1" s="850"/>
      <c r="AA1" s="850"/>
      <c r="AB1" s="850"/>
      <c r="AC1" s="850"/>
      <c r="AD1" s="850"/>
      <c r="AE1" s="850"/>
      <c r="AF1" s="850"/>
      <c r="AG1" s="850"/>
      <c r="AH1" s="850"/>
      <c r="AI1" s="851"/>
    </row>
    <row r="2" spans="1:35" s="181" customFormat="1" ht="18" x14ac:dyDescent="0.25">
      <c r="A2" s="184"/>
      <c r="B2" s="182"/>
      <c r="C2" s="182"/>
      <c r="F2" s="182"/>
      <c r="G2" s="182"/>
      <c r="H2" s="182"/>
      <c r="I2" s="182"/>
      <c r="J2" s="182"/>
      <c r="K2" s="182"/>
      <c r="L2" s="331"/>
      <c r="M2" s="331"/>
      <c r="N2" s="331"/>
      <c r="O2" s="331"/>
      <c r="P2" s="182"/>
      <c r="Q2" s="182"/>
      <c r="R2" s="183" t="s">
        <v>247</v>
      </c>
      <c r="S2" s="152"/>
      <c r="T2" s="182"/>
      <c r="U2" s="182"/>
      <c r="V2" s="182"/>
      <c r="W2" s="360"/>
      <c r="X2" s="360"/>
      <c r="Y2" s="360"/>
      <c r="Z2" s="360"/>
      <c r="AA2" s="182"/>
      <c r="AB2" s="182"/>
      <c r="AC2" s="182"/>
      <c r="AD2" s="182"/>
      <c r="AE2" s="182"/>
      <c r="AF2" s="182"/>
      <c r="AG2" s="182"/>
      <c r="AH2" s="182"/>
      <c r="AI2" s="182"/>
    </row>
    <row r="3" spans="1:35" s="181" customFormat="1" ht="15.75" x14ac:dyDescent="0.25">
      <c r="A3" s="184"/>
      <c r="B3" s="182"/>
      <c r="C3" s="182"/>
      <c r="F3" s="182"/>
      <c r="G3" s="182"/>
      <c r="H3" s="182"/>
      <c r="I3" s="182"/>
      <c r="J3" s="182"/>
      <c r="K3" s="182"/>
      <c r="L3" s="331"/>
      <c r="M3" s="331"/>
      <c r="N3" s="331"/>
      <c r="O3" s="331"/>
      <c r="P3" s="182"/>
      <c r="Q3" s="182"/>
      <c r="R3" s="183">
        <v>3</v>
      </c>
      <c r="S3" s="362" t="s">
        <v>283</v>
      </c>
      <c r="T3" s="182"/>
      <c r="U3" s="182"/>
      <c r="V3" s="182"/>
      <c r="W3" s="360"/>
      <c r="X3" s="360"/>
      <c r="Y3" s="360"/>
      <c r="Z3" s="360"/>
      <c r="AA3" s="182"/>
      <c r="AB3" s="182"/>
      <c r="AC3" s="182"/>
      <c r="AD3" s="182"/>
      <c r="AE3" s="182"/>
      <c r="AF3" s="182"/>
      <c r="AG3" s="182"/>
      <c r="AH3" s="182"/>
      <c r="AI3" s="182"/>
    </row>
    <row r="4" spans="1:35" s="181" customFormat="1" ht="15.75" x14ac:dyDescent="0.25">
      <c r="A4" s="184"/>
      <c r="B4" s="182"/>
      <c r="C4" s="182"/>
      <c r="F4" s="182"/>
      <c r="G4" s="182"/>
      <c r="H4" s="182"/>
      <c r="I4" s="182"/>
      <c r="J4" s="182"/>
      <c r="K4" s="182"/>
      <c r="L4" s="331"/>
      <c r="M4" s="331"/>
      <c r="N4" s="331"/>
      <c r="O4" s="331"/>
      <c r="P4" s="182"/>
      <c r="Q4" s="182"/>
      <c r="R4" s="183">
        <v>2</v>
      </c>
      <c r="S4" s="362" t="s">
        <v>284</v>
      </c>
      <c r="T4" s="182"/>
      <c r="U4" s="182"/>
      <c r="V4" s="182"/>
      <c r="W4" s="360"/>
      <c r="X4" s="360"/>
      <c r="Y4" s="360"/>
      <c r="Z4" s="360"/>
      <c r="AA4" s="182"/>
      <c r="AB4" s="182"/>
      <c r="AC4" s="182"/>
      <c r="AD4" s="182"/>
      <c r="AE4" s="182"/>
      <c r="AF4" s="182"/>
      <c r="AG4" s="182"/>
      <c r="AH4" s="182"/>
      <c r="AI4" s="182"/>
    </row>
    <row r="5" spans="1:35" s="181" customFormat="1" ht="15.75" x14ac:dyDescent="0.25">
      <c r="A5" s="184"/>
      <c r="B5" s="182"/>
      <c r="C5" s="182"/>
      <c r="F5" s="182"/>
      <c r="G5" s="182"/>
      <c r="H5" s="182"/>
      <c r="I5" s="182"/>
      <c r="J5" s="182"/>
      <c r="K5" s="182"/>
      <c r="L5" s="331"/>
      <c r="M5" s="331"/>
      <c r="N5" s="331"/>
      <c r="O5" s="331"/>
      <c r="P5" s="182"/>
      <c r="Q5" s="182"/>
      <c r="R5" s="183">
        <v>1</v>
      </c>
      <c r="S5" s="362" t="s">
        <v>285</v>
      </c>
      <c r="T5" s="182"/>
      <c r="U5" s="182"/>
      <c r="V5" s="182"/>
      <c r="W5" s="360"/>
      <c r="X5" s="360"/>
      <c r="Y5" s="360"/>
      <c r="Z5" s="360"/>
      <c r="AA5" s="182"/>
      <c r="AB5" s="182"/>
      <c r="AC5" s="182"/>
      <c r="AD5" s="182"/>
      <c r="AE5" s="182"/>
      <c r="AF5" s="182"/>
      <c r="AG5" s="182"/>
      <c r="AH5" s="182"/>
      <c r="AI5" s="182"/>
    </row>
    <row r="6" spans="1:35" s="181" customFormat="1" ht="15.75" x14ac:dyDescent="0.25">
      <c r="A6" s="184"/>
      <c r="B6" s="182"/>
      <c r="C6" s="182"/>
      <c r="F6" s="182"/>
      <c r="G6" s="182"/>
      <c r="H6" s="182"/>
      <c r="I6" s="182"/>
      <c r="J6" s="182"/>
      <c r="K6" s="182"/>
      <c r="L6" s="331"/>
      <c r="M6" s="331"/>
      <c r="N6" s="331"/>
      <c r="O6" s="331"/>
      <c r="P6" s="182"/>
      <c r="Q6" s="182"/>
      <c r="R6" s="183">
        <v>0</v>
      </c>
      <c r="S6" s="362" t="s">
        <v>172</v>
      </c>
      <c r="T6" s="182"/>
      <c r="U6" s="182"/>
      <c r="V6" s="182"/>
      <c r="W6" s="360"/>
      <c r="X6" s="360"/>
      <c r="Y6" s="360"/>
      <c r="Z6" s="360"/>
      <c r="AA6" s="182"/>
      <c r="AB6" s="182"/>
      <c r="AC6" s="182"/>
      <c r="AD6" s="182"/>
      <c r="AE6" s="182"/>
      <c r="AF6" s="182"/>
      <c r="AG6" s="182"/>
      <c r="AH6" s="182"/>
      <c r="AI6" s="182"/>
    </row>
    <row r="7" spans="1:35" s="181" customFormat="1" ht="15.75" x14ac:dyDescent="0.25">
      <c r="A7" s="184"/>
      <c r="B7" s="182"/>
      <c r="C7" s="182"/>
      <c r="F7" s="182"/>
      <c r="G7" s="182"/>
      <c r="H7" s="182"/>
      <c r="I7" s="182"/>
      <c r="J7" s="182"/>
      <c r="K7" s="182"/>
      <c r="L7" s="331"/>
      <c r="M7" s="331"/>
      <c r="N7" s="331"/>
      <c r="O7" s="331"/>
      <c r="P7" s="182"/>
      <c r="Q7" s="182"/>
      <c r="R7" s="183">
        <v>-1</v>
      </c>
      <c r="S7" s="362" t="s">
        <v>286</v>
      </c>
      <c r="T7" s="182"/>
      <c r="U7" s="182"/>
      <c r="V7" s="182"/>
      <c r="W7" s="360"/>
      <c r="X7" s="360"/>
      <c r="Y7" s="360"/>
      <c r="Z7" s="360"/>
      <c r="AA7" s="182"/>
      <c r="AB7" s="182"/>
      <c r="AC7" s="182"/>
      <c r="AD7" s="182"/>
      <c r="AE7" s="182"/>
      <c r="AF7" s="182"/>
      <c r="AG7" s="182"/>
      <c r="AH7" s="182"/>
      <c r="AI7" s="182"/>
    </row>
    <row r="8" spans="1:35" s="181" customFormat="1" ht="15.75" x14ac:dyDescent="0.25">
      <c r="A8" s="184"/>
      <c r="B8" s="182"/>
      <c r="C8" s="182"/>
      <c r="F8" s="182"/>
      <c r="G8" s="182"/>
      <c r="H8" s="182"/>
      <c r="I8" s="182"/>
      <c r="J8" s="182"/>
      <c r="K8" s="182"/>
      <c r="L8" s="331"/>
      <c r="M8" s="331"/>
      <c r="N8" s="331"/>
      <c r="O8" s="331"/>
      <c r="P8" s="182"/>
      <c r="Q8" s="182"/>
      <c r="R8" s="183">
        <v>-2</v>
      </c>
      <c r="S8" s="362" t="s">
        <v>287</v>
      </c>
      <c r="T8" s="182"/>
      <c r="U8" s="182"/>
      <c r="V8" s="182"/>
      <c r="W8" s="360"/>
      <c r="X8" s="360"/>
      <c r="Y8" s="360"/>
      <c r="Z8" s="360"/>
      <c r="AA8" s="182"/>
      <c r="AB8" s="182"/>
      <c r="AC8" s="182"/>
      <c r="AD8" s="182"/>
      <c r="AE8" s="182"/>
      <c r="AF8" s="182"/>
      <c r="AG8" s="182"/>
      <c r="AH8" s="182"/>
      <c r="AI8" s="182"/>
    </row>
    <row r="9" spans="1:35" s="181" customFormat="1" ht="15.75" x14ac:dyDescent="0.25">
      <c r="A9" s="184"/>
      <c r="B9" s="182"/>
      <c r="C9" s="182"/>
      <c r="F9" s="182"/>
      <c r="G9" s="182"/>
      <c r="H9" s="182"/>
      <c r="I9" s="182"/>
      <c r="J9" s="182"/>
      <c r="K9" s="182"/>
      <c r="L9" s="331"/>
      <c r="M9" s="331"/>
      <c r="N9" s="331"/>
      <c r="O9" s="331"/>
      <c r="P9" s="182"/>
      <c r="Q9" s="182"/>
      <c r="R9" s="183">
        <v>-3</v>
      </c>
      <c r="S9" s="362" t="s">
        <v>288</v>
      </c>
      <c r="T9" s="182"/>
      <c r="U9" s="182"/>
      <c r="V9" s="182"/>
      <c r="W9" s="360"/>
      <c r="X9" s="360"/>
      <c r="Y9" s="360"/>
      <c r="Z9" s="360"/>
      <c r="AA9" s="182"/>
      <c r="AB9" s="182"/>
      <c r="AC9" s="182"/>
      <c r="AD9" s="182"/>
      <c r="AE9" s="182"/>
      <c r="AF9" s="182"/>
      <c r="AG9" s="182"/>
      <c r="AH9" s="182"/>
      <c r="AI9" s="182"/>
    </row>
    <row r="10" spans="1:35" s="181" customFormat="1" ht="15.75" x14ac:dyDescent="0.25">
      <c r="A10" s="184"/>
      <c r="B10" s="182"/>
      <c r="C10" s="182"/>
      <c r="F10" s="182"/>
      <c r="G10" s="182"/>
      <c r="H10" s="182"/>
      <c r="I10" s="182"/>
      <c r="J10" s="182"/>
      <c r="K10" s="182"/>
      <c r="L10" s="331"/>
      <c r="M10" s="331"/>
      <c r="N10" s="331"/>
      <c r="O10" s="331"/>
      <c r="P10" s="182"/>
      <c r="Q10" s="182"/>
      <c r="R10" s="183"/>
      <c r="S10" s="152" t="s">
        <v>13</v>
      </c>
      <c r="T10" s="182"/>
      <c r="U10" s="182"/>
      <c r="V10" s="182"/>
      <c r="W10" s="360"/>
      <c r="X10" s="360"/>
      <c r="Y10" s="360"/>
      <c r="Z10" s="360"/>
      <c r="AA10" s="182"/>
      <c r="AB10" s="182"/>
      <c r="AC10" s="182"/>
      <c r="AD10" s="182"/>
      <c r="AE10" s="182"/>
      <c r="AF10" s="182"/>
      <c r="AG10" s="182"/>
      <c r="AH10" s="182"/>
      <c r="AI10" s="182"/>
    </row>
    <row r="11" spans="1:35" s="187" customFormat="1" ht="15.75" x14ac:dyDescent="0.25">
      <c r="AA11" s="188"/>
      <c r="AB11" s="189"/>
      <c r="AH11" s="188"/>
      <c r="AI11" s="188"/>
    </row>
    <row r="12" spans="1:35" s="187" customFormat="1" ht="16.5" thickBot="1" x14ac:dyDescent="0.3">
      <c r="AA12" s="188"/>
      <c r="AB12" s="189"/>
      <c r="AH12" s="188"/>
      <c r="AI12" s="188"/>
    </row>
    <row r="13" spans="1:35" s="181" customFormat="1" ht="18" hidden="1" x14ac:dyDescent="0.25">
      <c r="A13" s="184"/>
      <c r="B13" s="182"/>
      <c r="C13" s="182"/>
      <c r="F13" s="182"/>
      <c r="G13" s="182"/>
      <c r="H13" s="182"/>
      <c r="I13" s="182"/>
      <c r="J13" s="182"/>
      <c r="K13" s="182"/>
      <c r="L13" s="331"/>
      <c r="M13" s="331"/>
      <c r="N13" s="331"/>
      <c r="O13" s="331"/>
      <c r="P13" s="182"/>
      <c r="Q13" s="182"/>
      <c r="R13" s="183" t="s">
        <v>249</v>
      </c>
      <c r="S13" s="152"/>
      <c r="T13" s="182"/>
      <c r="U13" s="182"/>
      <c r="V13" s="182"/>
      <c r="W13" s="360"/>
      <c r="X13" s="360"/>
      <c r="Y13" s="360"/>
      <c r="Z13" s="360"/>
      <c r="AA13" s="182"/>
      <c r="AB13" s="182"/>
      <c r="AC13" s="182"/>
      <c r="AD13" s="182"/>
      <c r="AE13" s="182"/>
      <c r="AF13" s="182"/>
      <c r="AG13" s="182"/>
      <c r="AH13" s="182"/>
      <c r="AI13" s="182"/>
    </row>
    <row r="14" spans="1:35" s="181" customFormat="1" ht="15.75" hidden="1" x14ac:dyDescent="0.25">
      <c r="A14" s="184"/>
      <c r="B14" s="182"/>
      <c r="C14" s="182"/>
      <c r="F14" s="182"/>
      <c r="G14" s="182"/>
      <c r="H14" s="182"/>
      <c r="I14" s="182"/>
      <c r="J14" s="182"/>
      <c r="K14" s="182"/>
      <c r="L14" s="331"/>
      <c r="M14" s="331"/>
      <c r="N14" s="331"/>
      <c r="O14" s="331"/>
      <c r="P14" s="182"/>
      <c r="Q14" s="182"/>
      <c r="R14" s="183">
        <v>3</v>
      </c>
      <c r="S14" s="152" t="s">
        <v>1</v>
      </c>
      <c r="T14" s="182"/>
      <c r="U14" s="182"/>
      <c r="V14" s="182"/>
      <c r="W14" s="360"/>
      <c r="X14" s="360"/>
      <c r="Y14" s="360"/>
      <c r="Z14" s="360"/>
      <c r="AA14" s="182"/>
      <c r="AB14" s="182"/>
      <c r="AC14" s="182"/>
      <c r="AD14" s="182"/>
      <c r="AE14" s="182"/>
      <c r="AF14" s="182"/>
      <c r="AG14" s="182"/>
      <c r="AH14" s="182"/>
      <c r="AI14" s="182"/>
    </row>
    <row r="15" spans="1:35" s="181" customFormat="1" ht="15.75" hidden="1" x14ac:dyDescent="0.25">
      <c r="A15" s="184"/>
      <c r="B15" s="182"/>
      <c r="C15" s="182"/>
      <c r="F15" s="182"/>
      <c r="G15" s="182"/>
      <c r="H15" s="182"/>
      <c r="I15" s="182"/>
      <c r="J15" s="182"/>
      <c r="K15" s="182"/>
      <c r="L15" s="331"/>
      <c r="M15" s="331"/>
      <c r="N15" s="331"/>
      <c r="O15" s="331"/>
      <c r="P15" s="182"/>
      <c r="Q15" s="182"/>
      <c r="R15" s="183">
        <v>2</v>
      </c>
      <c r="S15" s="152" t="s">
        <v>173</v>
      </c>
      <c r="T15" s="182"/>
      <c r="U15" s="182"/>
      <c r="V15" s="182"/>
      <c r="W15" s="360"/>
      <c r="X15" s="360"/>
      <c r="Y15" s="360"/>
      <c r="Z15" s="360"/>
      <c r="AA15" s="182"/>
      <c r="AB15" s="182"/>
      <c r="AC15" s="182"/>
      <c r="AD15" s="182"/>
      <c r="AE15" s="182"/>
      <c r="AF15" s="182"/>
      <c r="AG15" s="182"/>
      <c r="AH15" s="182"/>
      <c r="AI15" s="182"/>
    </row>
    <row r="16" spans="1:35" s="181" customFormat="1" ht="15.75" hidden="1" x14ac:dyDescent="0.25">
      <c r="A16" s="184"/>
      <c r="B16" s="182"/>
      <c r="C16" s="182"/>
      <c r="F16" s="182"/>
      <c r="G16" s="182"/>
      <c r="H16" s="182"/>
      <c r="I16" s="182"/>
      <c r="J16" s="182"/>
      <c r="K16" s="182"/>
      <c r="L16" s="331"/>
      <c r="M16" s="331"/>
      <c r="N16" s="331"/>
      <c r="O16" s="331"/>
      <c r="P16" s="182"/>
      <c r="Q16" s="182"/>
      <c r="R16" s="183">
        <v>1</v>
      </c>
      <c r="S16" s="152" t="s">
        <v>4</v>
      </c>
      <c r="T16" s="182"/>
      <c r="U16" s="182"/>
      <c r="V16" s="182"/>
      <c r="W16" s="360"/>
      <c r="X16" s="360"/>
      <c r="Y16" s="360"/>
      <c r="Z16" s="360"/>
      <c r="AA16" s="182"/>
      <c r="AB16" s="182"/>
      <c r="AC16" s="182"/>
      <c r="AD16" s="182"/>
      <c r="AE16" s="182"/>
      <c r="AF16" s="182"/>
      <c r="AG16" s="182"/>
      <c r="AH16" s="182"/>
      <c r="AI16" s="182"/>
    </row>
    <row r="17" spans="1:35" s="181" customFormat="1" ht="15.75" hidden="1" x14ac:dyDescent="0.25">
      <c r="A17" s="184"/>
      <c r="B17" s="182"/>
      <c r="C17" s="182"/>
      <c r="F17" s="182"/>
      <c r="G17" s="182"/>
      <c r="H17" s="182"/>
      <c r="I17" s="182"/>
      <c r="J17" s="182"/>
      <c r="K17" s="182"/>
      <c r="L17" s="331"/>
      <c r="M17" s="331"/>
      <c r="N17" s="331"/>
      <c r="O17" s="331"/>
      <c r="P17" s="182"/>
      <c r="Q17" s="182"/>
      <c r="R17" s="183">
        <v>0</v>
      </c>
      <c r="S17" s="152" t="s">
        <v>172</v>
      </c>
      <c r="T17" s="182"/>
      <c r="U17" s="182"/>
      <c r="V17" s="182"/>
      <c r="W17" s="360"/>
      <c r="X17" s="360"/>
      <c r="Y17" s="360"/>
      <c r="Z17" s="360"/>
      <c r="AA17" s="182"/>
      <c r="AB17" s="182"/>
      <c r="AC17" s="182"/>
      <c r="AD17" s="182"/>
      <c r="AE17" s="182"/>
      <c r="AF17" s="182"/>
      <c r="AG17" s="182"/>
      <c r="AH17" s="182"/>
      <c r="AI17" s="182"/>
    </row>
    <row r="18" spans="1:35" s="181" customFormat="1" ht="15.75" hidden="1" x14ac:dyDescent="0.25">
      <c r="A18" s="184"/>
      <c r="B18" s="182"/>
      <c r="C18" s="182"/>
      <c r="F18" s="182"/>
      <c r="G18" s="182"/>
      <c r="H18" s="182"/>
      <c r="I18" s="182"/>
      <c r="J18" s="182"/>
      <c r="K18" s="182"/>
      <c r="L18" s="331"/>
      <c r="M18" s="331"/>
      <c r="N18" s="331"/>
      <c r="O18" s="331"/>
      <c r="P18" s="182"/>
      <c r="Q18" s="182"/>
      <c r="R18" s="183">
        <v>-1</v>
      </c>
      <c r="S18" s="152" t="s">
        <v>10</v>
      </c>
      <c r="T18" s="182"/>
      <c r="U18" s="182"/>
      <c r="V18" s="182"/>
      <c r="W18" s="360"/>
      <c r="X18" s="360"/>
      <c r="Y18" s="360"/>
      <c r="Z18" s="360"/>
      <c r="AA18" s="182"/>
      <c r="AB18" s="182"/>
      <c r="AC18" s="182"/>
      <c r="AD18" s="182"/>
      <c r="AE18" s="182"/>
      <c r="AF18" s="182"/>
      <c r="AG18" s="182"/>
      <c r="AH18" s="182"/>
      <c r="AI18" s="182"/>
    </row>
    <row r="19" spans="1:35" s="181" customFormat="1" ht="15.75" hidden="1" x14ac:dyDescent="0.25">
      <c r="A19" s="184"/>
      <c r="B19" s="182"/>
      <c r="C19" s="182"/>
      <c r="F19" s="182"/>
      <c r="G19" s="182"/>
      <c r="H19" s="182"/>
      <c r="I19" s="182"/>
      <c r="J19" s="182"/>
      <c r="K19" s="182"/>
      <c r="L19" s="331"/>
      <c r="M19" s="331"/>
      <c r="N19" s="331"/>
      <c r="O19" s="331"/>
      <c r="P19" s="182"/>
      <c r="Q19" s="182"/>
      <c r="R19" s="183">
        <v>-2</v>
      </c>
      <c r="S19" s="152" t="s">
        <v>174</v>
      </c>
      <c r="T19" s="182"/>
      <c r="U19" s="182"/>
      <c r="V19" s="182"/>
      <c r="W19" s="360"/>
      <c r="X19" s="360"/>
      <c r="Y19" s="360"/>
      <c r="Z19" s="360"/>
      <c r="AA19" s="182"/>
      <c r="AB19" s="182"/>
      <c r="AC19" s="182"/>
      <c r="AD19" s="182"/>
      <c r="AE19" s="182"/>
      <c r="AF19" s="182"/>
      <c r="AG19" s="182"/>
      <c r="AH19" s="182"/>
      <c r="AI19" s="182"/>
    </row>
    <row r="20" spans="1:35" s="181" customFormat="1" ht="15.75" hidden="1" x14ac:dyDescent="0.25">
      <c r="A20" s="184"/>
      <c r="B20" s="182"/>
      <c r="C20" s="182"/>
      <c r="F20" s="182"/>
      <c r="G20" s="182"/>
      <c r="H20" s="182"/>
      <c r="I20" s="182"/>
      <c r="J20" s="182"/>
      <c r="K20" s="182"/>
      <c r="L20" s="331"/>
      <c r="M20" s="331"/>
      <c r="N20" s="331"/>
      <c r="O20" s="331"/>
      <c r="P20" s="182"/>
      <c r="Q20" s="182"/>
      <c r="R20" s="183">
        <v>-3</v>
      </c>
      <c r="S20" s="152" t="s">
        <v>12</v>
      </c>
      <c r="T20" s="182"/>
      <c r="U20" s="182"/>
      <c r="V20" s="182"/>
      <c r="W20" s="360"/>
      <c r="X20" s="360"/>
      <c r="Y20" s="360"/>
      <c r="Z20" s="360"/>
      <c r="AA20" s="182"/>
      <c r="AB20" s="182"/>
      <c r="AC20" s="182"/>
      <c r="AD20" s="182"/>
      <c r="AE20" s="182"/>
      <c r="AF20" s="182"/>
      <c r="AG20" s="182"/>
      <c r="AH20" s="182"/>
      <c r="AI20" s="182"/>
    </row>
    <row r="21" spans="1:35" s="181" customFormat="1" ht="16.5" hidden="1" thickBot="1" x14ac:dyDescent="0.3">
      <c r="A21" s="184"/>
      <c r="B21" s="182"/>
      <c r="C21" s="182"/>
      <c r="F21" s="182"/>
      <c r="G21" s="182"/>
      <c r="H21" s="182"/>
      <c r="I21" s="182"/>
      <c r="J21" s="182"/>
      <c r="K21" s="182"/>
      <c r="L21" s="331"/>
      <c r="M21" s="331"/>
      <c r="N21" s="331"/>
      <c r="O21" s="331"/>
      <c r="P21" s="182"/>
      <c r="Q21" s="182"/>
      <c r="R21" s="183"/>
      <c r="S21" s="152" t="s">
        <v>13</v>
      </c>
      <c r="T21" s="182"/>
      <c r="U21" s="182"/>
      <c r="V21" s="182"/>
      <c r="W21" s="360"/>
      <c r="X21" s="360"/>
      <c r="Y21" s="360"/>
      <c r="Z21" s="360"/>
      <c r="AA21" s="182"/>
      <c r="AB21" s="182"/>
      <c r="AC21" s="182"/>
      <c r="AD21" s="182"/>
      <c r="AE21" s="182"/>
      <c r="AF21" s="182"/>
      <c r="AG21" s="182"/>
      <c r="AH21" s="182"/>
      <c r="AI21" s="182"/>
    </row>
    <row r="22" spans="1:35" s="187" customFormat="1" ht="39.75" customHeight="1" thickBot="1" x14ac:dyDescent="0.3">
      <c r="A22" s="365" t="s">
        <v>240</v>
      </c>
      <c r="B22" s="723" t="str">
        <f>'Step 1&amp;2. Properties'!B10:C10</f>
        <v>00-REGION, COUNTRY</v>
      </c>
      <c r="C22" s="723"/>
      <c r="D22" s="859" t="s">
        <v>143</v>
      </c>
      <c r="E22" s="860"/>
      <c r="F22" s="863" t="s">
        <v>180</v>
      </c>
      <c r="G22" s="884"/>
      <c r="H22" s="859" t="s">
        <v>143</v>
      </c>
      <c r="I22" s="860"/>
      <c r="J22" s="861"/>
      <c r="K22" s="861"/>
      <c r="L22" s="861"/>
      <c r="M22" s="861"/>
      <c r="N22" s="861"/>
      <c r="O22" s="861"/>
      <c r="P22" s="861"/>
      <c r="Q22" s="861"/>
      <c r="R22" s="862"/>
      <c r="S22" s="863" t="s">
        <v>180</v>
      </c>
      <c r="T22" s="864"/>
      <c r="U22" s="861"/>
      <c r="V22" s="861"/>
      <c r="W22" s="861"/>
      <c r="X22" s="861"/>
      <c r="Y22" s="861"/>
      <c r="Z22" s="861"/>
      <c r="AA22" s="861"/>
      <c r="AB22" s="861"/>
      <c r="AC22" s="865"/>
    </row>
    <row r="23" spans="1:35" s="187" customFormat="1" ht="15.75" customHeight="1" thickBot="1" x14ac:dyDescent="0.3">
      <c r="A23" s="724" t="s">
        <v>239</v>
      </c>
      <c r="B23" s="726" t="str">
        <f>'Step 1&amp;2. Properties'!B11:C11</f>
        <v xml:space="preserve"> ….</v>
      </c>
      <c r="C23" s="726"/>
      <c r="D23" s="841" t="s">
        <v>216</v>
      </c>
      <c r="E23" s="842"/>
      <c r="F23" s="842"/>
      <c r="G23" s="843"/>
      <c r="H23" s="358" t="s">
        <v>220</v>
      </c>
      <c r="I23" s="359"/>
      <c r="J23" s="359"/>
      <c r="K23" s="359"/>
      <c r="L23" s="359"/>
      <c r="M23" s="386"/>
      <c r="N23" s="866" t="s">
        <v>182</v>
      </c>
      <c r="O23" s="867"/>
      <c r="P23" s="709" t="s">
        <v>270</v>
      </c>
      <c r="Q23" s="709"/>
      <c r="R23" s="722"/>
      <c r="S23" s="841" t="s">
        <v>220</v>
      </c>
      <c r="T23" s="842"/>
      <c r="U23" s="842"/>
      <c r="V23" s="842"/>
      <c r="W23" s="842"/>
      <c r="X23" s="843"/>
      <c r="Y23" s="870" t="s">
        <v>182</v>
      </c>
      <c r="Z23" s="871"/>
      <c r="AA23" s="806" t="s">
        <v>270</v>
      </c>
      <c r="AB23" s="806"/>
      <c r="AC23" s="807"/>
    </row>
    <row r="24" spans="1:35" s="187" customFormat="1" ht="17.25" customHeight="1" thickBot="1" x14ac:dyDescent="0.3">
      <c r="A24" s="847"/>
      <c r="B24" s="848"/>
      <c r="C24" s="848"/>
      <c r="D24" s="844"/>
      <c r="E24" s="845"/>
      <c r="F24" s="845"/>
      <c r="G24" s="846"/>
      <c r="H24" s="370"/>
      <c r="I24" s="371"/>
      <c r="J24" s="371"/>
      <c r="K24" s="371"/>
      <c r="L24" s="371"/>
      <c r="M24" s="387"/>
      <c r="N24" s="868"/>
      <c r="O24" s="869"/>
      <c r="P24" s="852"/>
      <c r="Q24" s="852"/>
      <c r="R24" s="853"/>
      <c r="S24" s="844"/>
      <c r="T24" s="845"/>
      <c r="U24" s="845"/>
      <c r="V24" s="845"/>
      <c r="W24" s="845"/>
      <c r="X24" s="846"/>
      <c r="Y24" s="872"/>
      <c r="Z24" s="873"/>
      <c r="AA24" s="854"/>
      <c r="AB24" s="854"/>
      <c r="AC24" s="855"/>
    </row>
    <row r="25" spans="1:35" s="187" customFormat="1" ht="63.75" thickBot="1" x14ac:dyDescent="0.3">
      <c r="A25" s="122" t="s">
        <v>250</v>
      </c>
      <c r="B25" s="372" t="s">
        <v>75</v>
      </c>
      <c r="C25" s="366" t="s">
        <v>76</v>
      </c>
      <c r="D25" s="367" t="s">
        <v>77</v>
      </c>
      <c r="E25" s="368" t="s">
        <v>78</v>
      </c>
      <c r="F25" s="368" t="s">
        <v>79</v>
      </c>
      <c r="G25" s="369" t="s">
        <v>80</v>
      </c>
      <c r="H25" s="367" t="s">
        <v>223</v>
      </c>
      <c r="I25" s="368" t="s">
        <v>222</v>
      </c>
      <c r="J25" s="368" t="s">
        <v>268</v>
      </c>
      <c r="K25" s="368" t="s">
        <v>18</v>
      </c>
      <c r="L25" s="368" t="s">
        <v>241</v>
      </c>
      <c r="M25" s="369" t="s">
        <v>263</v>
      </c>
      <c r="N25" s="367" t="s">
        <v>224</v>
      </c>
      <c r="O25" s="369" t="s">
        <v>225</v>
      </c>
      <c r="P25" s="367" t="s">
        <v>264</v>
      </c>
      <c r="Q25" s="368" t="s">
        <v>269</v>
      </c>
      <c r="R25" s="369" t="s">
        <v>271</v>
      </c>
      <c r="S25" s="367" t="s">
        <v>223</v>
      </c>
      <c r="T25" s="368" t="s">
        <v>222</v>
      </c>
      <c r="U25" s="368" t="s">
        <v>268</v>
      </c>
      <c r="V25" s="368" t="s">
        <v>18</v>
      </c>
      <c r="W25" s="373" t="s">
        <v>241</v>
      </c>
      <c r="X25" s="369" t="s">
        <v>263</v>
      </c>
      <c r="Y25" s="367" t="s">
        <v>224</v>
      </c>
      <c r="Z25" s="369" t="s">
        <v>225</v>
      </c>
      <c r="AA25" s="367" t="s">
        <v>264</v>
      </c>
      <c r="AB25" s="368" t="s">
        <v>269</v>
      </c>
      <c r="AC25" s="369" t="s">
        <v>271</v>
      </c>
    </row>
    <row r="26" spans="1:35" s="187" customFormat="1" ht="94.5" x14ac:dyDescent="0.25">
      <c r="A26" s="856" t="s">
        <v>144</v>
      </c>
      <c r="B26" s="190" t="s">
        <v>148</v>
      </c>
      <c r="C26" s="191" t="s">
        <v>149</v>
      </c>
      <c r="D26" s="272"/>
      <c r="E26" s="227"/>
      <c r="F26" s="227"/>
      <c r="G26" s="267"/>
      <c r="H26" s="253"/>
      <c r="I26" s="251"/>
      <c r="J26" s="388">
        <f>I26-H26</f>
        <v>0</v>
      </c>
      <c r="K26" s="388" t="str">
        <f>IF(J26&lt;&gt;0, J26/H26*100, "NA")</f>
        <v>NA</v>
      </c>
      <c r="L26" s="252"/>
      <c r="M26" s="382"/>
      <c r="N26" s="876">
        <f>'Step 1&amp;2. Properties'!CK12</f>
        <v>0</v>
      </c>
      <c r="O26" s="879">
        <f>IF(N26="N/A","not relevant",IF(ISERROR((AVERAGE(L26:L27)+N26)/2),ROUND(N26,1),ROUND((AVERAGE(L26:L27)+N26)/2,1)))</f>
        <v>0</v>
      </c>
      <c r="P26" s="885"/>
      <c r="Q26" s="888"/>
      <c r="R26" s="891"/>
      <c r="S26" s="253"/>
      <c r="T26" s="251"/>
      <c r="U26" s="216">
        <f>T26-S26</f>
        <v>0</v>
      </c>
      <c r="V26" s="216" t="str">
        <f>IF(U26&lt;&gt;0, U26/S26*100, "NA")</f>
        <v>NA</v>
      </c>
      <c r="W26" s="252"/>
      <c r="X26" s="382"/>
      <c r="Y26" s="876">
        <f>'Step 1&amp;2. Properties'!CN12</f>
        <v>0</v>
      </c>
      <c r="Z26" s="879">
        <f>IF(Y26="N/A","not relevant",IF(ISERROR((AVERAGE(W26:W27)+Y26)/2),ROUND(Y26,1),ROUND((AVERAGE(W26:W27)+Y26)/2,1)))</f>
        <v>0</v>
      </c>
      <c r="AA26" s="885"/>
      <c r="AB26" s="888"/>
      <c r="AC26" s="891"/>
    </row>
    <row r="27" spans="1:35" s="187" customFormat="1" ht="79.5" thickBot="1" x14ac:dyDescent="0.3">
      <c r="A27" s="874"/>
      <c r="B27" s="375" t="s">
        <v>150</v>
      </c>
      <c r="C27" s="379" t="s">
        <v>151</v>
      </c>
      <c r="D27" s="398"/>
      <c r="E27" s="279"/>
      <c r="F27" s="279"/>
      <c r="G27" s="280"/>
      <c r="H27" s="381"/>
      <c r="I27" s="376"/>
      <c r="J27" s="389">
        <f>I27-H27</f>
        <v>0</v>
      </c>
      <c r="K27" s="389" t="str">
        <f>IF(J27&lt;&gt;0, J27/H27*100, "NA")</f>
        <v>NA</v>
      </c>
      <c r="L27" s="378"/>
      <c r="M27" s="383"/>
      <c r="N27" s="882"/>
      <c r="O27" s="883"/>
      <c r="P27" s="887"/>
      <c r="Q27" s="890"/>
      <c r="R27" s="893"/>
      <c r="S27" s="381"/>
      <c r="T27" s="376"/>
      <c r="U27" s="377">
        <f t="shared" ref="U27:U35" si="0">T27-S27</f>
        <v>0</v>
      </c>
      <c r="V27" s="377" t="str">
        <f t="shared" ref="V27:V34" si="1">IF(U27&lt;&gt;0, U27/S27*100, "NA")</f>
        <v>NA</v>
      </c>
      <c r="W27" s="378"/>
      <c r="X27" s="383"/>
      <c r="Y27" s="882"/>
      <c r="Z27" s="883"/>
      <c r="AA27" s="887"/>
      <c r="AB27" s="890"/>
      <c r="AC27" s="893"/>
    </row>
    <row r="28" spans="1:35" s="187" customFormat="1" ht="63" x14ac:dyDescent="0.25">
      <c r="A28" s="856" t="s">
        <v>145</v>
      </c>
      <c r="B28" s="190" t="s">
        <v>152</v>
      </c>
      <c r="C28" s="193" t="s">
        <v>153</v>
      </c>
      <c r="D28" s="272"/>
      <c r="E28" s="227"/>
      <c r="F28" s="227"/>
      <c r="G28" s="267"/>
      <c r="H28" s="253"/>
      <c r="I28" s="251"/>
      <c r="J28" s="388">
        <f t="shared" ref="J28:J35" si="2">I28-H28</f>
        <v>0</v>
      </c>
      <c r="K28" s="388" t="str">
        <f t="shared" ref="K28:K35" si="3">IF(J28&lt;&gt;0, J28/H28*100, "NA")</f>
        <v>NA</v>
      </c>
      <c r="L28" s="252"/>
      <c r="M28" s="382"/>
      <c r="N28" s="876">
        <f>'Step 1&amp;2. Properties'!CQ12</f>
        <v>0</v>
      </c>
      <c r="O28" s="879">
        <f>IF(N28="N/A","not relevant",IF(ISERROR((AVERAGE(L28:L32)+N28)/2),ROUND(N28,1),ROUND((AVERAGE(L28:L32)+N28)/2,1)))</f>
        <v>0</v>
      </c>
      <c r="P28" s="885"/>
      <c r="Q28" s="888"/>
      <c r="R28" s="891"/>
      <c r="S28" s="253"/>
      <c r="T28" s="251"/>
      <c r="U28" s="216">
        <f t="shared" si="0"/>
        <v>0</v>
      </c>
      <c r="V28" s="216" t="str">
        <f t="shared" si="1"/>
        <v>NA</v>
      </c>
      <c r="W28" s="252"/>
      <c r="X28" s="382"/>
      <c r="Y28" s="876">
        <f>'Step 1&amp;2. Properties'!CT12</f>
        <v>0</v>
      </c>
      <c r="Z28" s="879">
        <f>IF(Y28="N/A","not relevant",IF(ISERROR((AVERAGE(W28:W32)+Y28)/2),ROUND(Y28,1),ROUND((AVERAGE(W28:W32)+Y28)/2,1)))</f>
        <v>0</v>
      </c>
      <c r="AA28" s="885"/>
      <c r="AB28" s="888"/>
      <c r="AC28" s="891"/>
    </row>
    <row r="29" spans="1:35" s="187" customFormat="1" ht="63" x14ac:dyDescent="0.25">
      <c r="A29" s="875"/>
      <c r="B29" s="374" t="s">
        <v>154</v>
      </c>
      <c r="C29" s="194" t="s">
        <v>155</v>
      </c>
      <c r="D29" s="399"/>
      <c r="E29" s="88"/>
      <c r="F29" s="88"/>
      <c r="G29" s="269"/>
      <c r="H29" s="260"/>
      <c r="I29" s="257"/>
      <c r="J29" s="390">
        <f t="shared" si="2"/>
        <v>0</v>
      </c>
      <c r="K29" s="390" t="str">
        <f t="shared" si="3"/>
        <v>NA</v>
      </c>
      <c r="L29" s="259"/>
      <c r="M29" s="384"/>
      <c r="N29" s="877"/>
      <c r="O29" s="880"/>
      <c r="P29" s="886"/>
      <c r="Q29" s="889"/>
      <c r="R29" s="892"/>
      <c r="S29" s="260"/>
      <c r="T29" s="257"/>
      <c r="U29" s="258">
        <f t="shared" si="0"/>
        <v>0</v>
      </c>
      <c r="V29" s="258" t="str">
        <f t="shared" si="1"/>
        <v>NA</v>
      </c>
      <c r="W29" s="259"/>
      <c r="X29" s="384"/>
      <c r="Y29" s="877"/>
      <c r="Z29" s="880"/>
      <c r="AA29" s="886"/>
      <c r="AB29" s="889"/>
      <c r="AC29" s="892"/>
    </row>
    <row r="30" spans="1:35" s="187" customFormat="1" ht="63" x14ac:dyDescent="0.25">
      <c r="A30" s="875"/>
      <c r="B30" s="374" t="s">
        <v>156</v>
      </c>
      <c r="C30" s="194" t="s">
        <v>157</v>
      </c>
      <c r="D30" s="268"/>
      <c r="E30" s="88"/>
      <c r="F30" s="88"/>
      <c r="G30" s="269"/>
      <c r="H30" s="260"/>
      <c r="I30" s="257"/>
      <c r="J30" s="390">
        <f t="shared" si="2"/>
        <v>0</v>
      </c>
      <c r="K30" s="390" t="str">
        <f t="shared" si="3"/>
        <v>NA</v>
      </c>
      <c r="L30" s="259"/>
      <c r="M30" s="384"/>
      <c r="N30" s="877"/>
      <c r="O30" s="880"/>
      <c r="P30" s="886"/>
      <c r="Q30" s="889"/>
      <c r="R30" s="892"/>
      <c r="S30" s="260"/>
      <c r="T30" s="257"/>
      <c r="U30" s="258">
        <f t="shared" si="0"/>
        <v>0</v>
      </c>
      <c r="V30" s="258" t="str">
        <f t="shared" si="1"/>
        <v>NA</v>
      </c>
      <c r="W30" s="259"/>
      <c r="X30" s="384"/>
      <c r="Y30" s="877"/>
      <c r="Z30" s="880"/>
      <c r="AA30" s="886"/>
      <c r="AB30" s="889"/>
      <c r="AC30" s="892"/>
    </row>
    <row r="31" spans="1:35" s="187" customFormat="1" ht="78.75" x14ac:dyDescent="0.25">
      <c r="A31" s="875"/>
      <c r="B31" s="374" t="s">
        <v>158</v>
      </c>
      <c r="C31" s="194" t="s">
        <v>159</v>
      </c>
      <c r="D31" s="268"/>
      <c r="E31" s="88"/>
      <c r="F31" s="88"/>
      <c r="G31" s="269"/>
      <c r="H31" s="260"/>
      <c r="I31" s="257"/>
      <c r="J31" s="390">
        <f t="shared" si="2"/>
        <v>0</v>
      </c>
      <c r="K31" s="390" t="str">
        <f t="shared" si="3"/>
        <v>NA</v>
      </c>
      <c r="L31" s="259"/>
      <c r="M31" s="384"/>
      <c r="N31" s="877"/>
      <c r="O31" s="880"/>
      <c r="P31" s="886"/>
      <c r="Q31" s="889"/>
      <c r="R31" s="892"/>
      <c r="S31" s="260"/>
      <c r="T31" s="257"/>
      <c r="U31" s="258">
        <f t="shared" si="0"/>
        <v>0</v>
      </c>
      <c r="V31" s="258" t="str">
        <f t="shared" si="1"/>
        <v>NA</v>
      </c>
      <c r="W31" s="259"/>
      <c r="X31" s="384"/>
      <c r="Y31" s="877"/>
      <c r="Z31" s="880"/>
      <c r="AA31" s="886"/>
      <c r="AB31" s="889"/>
      <c r="AC31" s="892"/>
    </row>
    <row r="32" spans="1:35" s="187" customFormat="1" ht="63.75" thickBot="1" x14ac:dyDescent="0.3">
      <c r="A32" s="874"/>
      <c r="B32" s="375" t="s">
        <v>160</v>
      </c>
      <c r="C32" s="380" t="s">
        <v>161</v>
      </c>
      <c r="D32" s="277"/>
      <c r="E32" s="279"/>
      <c r="F32" s="279"/>
      <c r="G32" s="280"/>
      <c r="H32" s="381"/>
      <c r="I32" s="376"/>
      <c r="J32" s="389">
        <f t="shared" si="2"/>
        <v>0</v>
      </c>
      <c r="K32" s="389" t="str">
        <f t="shared" si="3"/>
        <v>NA</v>
      </c>
      <c r="L32" s="378"/>
      <c r="M32" s="383"/>
      <c r="N32" s="882"/>
      <c r="O32" s="883"/>
      <c r="P32" s="887"/>
      <c r="Q32" s="890"/>
      <c r="R32" s="893"/>
      <c r="S32" s="381"/>
      <c r="T32" s="376"/>
      <c r="U32" s="377">
        <f t="shared" si="0"/>
        <v>0</v>
      </c>
      <c r="V32" s="377" t="str">
        <f t="shared" si="1"/>
        <v>NA</v>
      </c>
      <c r="W32" s="378"/>
      <c r="X32" s="383"/>
      <c r="Y32" s="882"/>
      <c r="Z32" s="883"/>
      <c r="AA32" s="887"/>
      <c r="AB32" s="890"/>
      <c r="AC32" s="893"/>
    </row>
    <row r="33" spans="1:29" s="187" customFormat="1" ht="110.25" x14ac:dyDescent="0.25">
      <c r="A33" s="856" t="s">
        <v>232</v>
      </c>
      <c r="B33" s="190" t="s">
        <v>162</v>
      </c>
      <c r="C33" s="193" t="s">
        <v>163</v>
      </c>
      <c r="D33" s="272"/>
      <c r="E33" s="227"/>
      <c r="F33" s="227"/>
      <c r="G33" s="267"/>
      <c r="H33" s="253"/>
      <c r="I33" s="251"/>
      <c r="J33" s="388">
        <f t="shared" si="2"/>
        <v>0</v>
      </c>
      <c r="K33" s="388" t="str">
        <f t="shared" si="3"/>
        <v>NA</v>
      </c>
      <c r="L33" s="252"/>
      <c r="M33" s="382"/>
      <c r="N33" s="876">
        <f>'Step 1&amp;2. Properties'!CW12</f>
        <v>0</v>
      </c>
      <c r="O33" s="879">
        <f>IF(N33="N/A","not relevant",IF(ISERROR((AVERAGE(L33:L35)+N33)/2),ROUND(N33,1),ROUND((AVERAGE(L33:L35)+N26)/2,1)))</f>
        <v>0</v>
      </c>
      <c r="P33" s="885"/>
      <c r="Q33" s="888"/>
      <c r="R33" s="891"/>
      <c r="S33" s="253"/>
      <c r="T33" s="251"/>
      <c r="U33" s="216">
        <f t="shared" si="0"/>
        <v>0</v>
      </c>
      <c r="V33" s="216" t="str">
        <f t="shared" si="1"/>
        <v>NA</v>
      </c>
      <c r="W33" s="252"/>
      <c r="X33" s="382"/>
      <c r="Y33" s="876">
        <f>'Step 1&amp;2. Properties'!CZ12</f>
        <v>0</v>
      </c>
      <c r="Z33" s="879">
        <f>IF(Y33="N/A","not relevant",IF(ISERROR((AVERAGE(W33:W35)+Y33)/2),ROUND(Y33,1),ROUND((AVERAGE(W33:W35)+Y26)/2,1)))</f>
        <v>0</v>
      </c>
      <c r="AA33" s="885"/>
      <c r="AB33" s="888"/>
      <c r="AC33" s="891"/>
    </row>
    <row r="34" spans="1:29" s="187" customFormat="1" ht="78.75" x14ac:dyDescent="0.25">
      <c r="A34" s="857"/>
      <c r="B34" s="374" t="s">
        <v>164</v>
      </c>
      <c r="C34" s="194" t="s">
        <v>165</v>
      </c>
      <c r="D34" s="268"/>
      <c r="E34" s="88"/>
      <c r="F34" s="88"/>
      <c r="G34" s="269"/>
      <c r="H34" s="260"/>
      <c r="I34" s="257"/>
      <c r="J34" s="390">
        <f t="shared" si="2"/>
        <v>0</v>
      </c>
      <c r="K34" s="390" t="str">
        <f t="shared" si="3"/>
        <v>NA</v>
      </c>
      <c r="L34" s="259"/>
      <c r="M34" s="384"/>
      <c r="N34" s="877"/>
      <c r="O34" s="880"/>
      <c r="P34" s="886"/>
      <c r="Q34" s="889"/>
      <c r="R34" s="892"/>
      <c r="S34" s="260"/>
      <c r="T34" s="257"/>
      <c r="U34" s="258">
        <f t="shared" si="0"/>
        <v>0</v>
      </c>
      <c r="V34" s="258" t="str">
        <f t="shared" si="1"/>
        <v>NA</v>
      </c>
      <c r="W34" s="259"/>
      <c r="X34" s="384"/>
      <c r="Y34" s="877"/>
      <c r="Z34" s="880"/>
      <c r="AA34" s="886"/>
      <c r="AB34" s="889"/>
      <c r="AC34" s="892"/>
    </row>
    <row r="35" spans="1:29" s="187" customFormat="1" ht="142.5" thickBot="1" x14ac:dyDescent="0.3">
      <c r="A35" s="858"/>
      <c r="B35" s="192" t="s">
        <v>166</v>
      </c>
      <c r="C35" s="195" t="s">
        <v>167</v>
      </c>
      <c r="D35" s="270"/>
      <c r="E35" s="228"/>
      <c r="F35" s="228"/>
      <c r="G35" s="271"/>
      <c r="H35" s="256"/>
      <c r="I35" s="254"/>
      <c r="J35" s="391">
        <f t="shared" si="2"/>
        <v>0</v>
      </c>
      <c r="K35" s="391" t="str">
        <f t="shared" si="3"/>
        <v>NA</v>
      </c>
      <c r="L35" s="255"/>
      <c r="M35" s="385"/>
      <c r="N35" s="878"/>
      <c r="O35" s="881"/>
      <c r="P35" s="887"/>
      <c r="Q35" s="890"/>
      <c r="R35" s="893"/>
      <c r="S35" s="256"/>
      <c r="T35" s="254"/>
      <c r="U35" s="217">
        <f t="shared" si="0"/>
        <v>0</v>
      </c>
      <c r="V35" s="217" t="str">
        <f>IF(U35&lt;&gt;0, U35/S35*100, "NA")</f>
        <v>NA</v>
      </c>
      <c r="W35" s="255"/>
      <c r="X35" s="385"/>
      <c r="Y35" s="878"/>
      <c r="Z35" s="881"/>
      <c r="AA35" s="887"/>
      <c r="AB35" s="890"/>
      <c r="AC35" s="893"/>
    </row>
  </sheetData>
  <mergeCells count="47">
    <mergeCell ref="P33:P35"/>
    <mergeCell ref="Q33:Q35"/>
    <mergeCell ref="R33:R35"/>
    <mergeCell ref="AA26:AA27"/>
    <mergeCell ref="AC26:AC27"/>
    <mergeCell ref="AB26:AB27"/>
    <mergeCell ref="AA28:AA32"/>
    <mergeCell ref="AB28:AB32"/>
    <mergeCell ref="AC28:AC32"/>
    <mergeCell ref="AA33:AA35"/>
    <mergeCell ref="AB33:AB35"/>
    <mergeCell ref="AC33:AC35"/>
    <mergeCell ref="P26:P27"/>
    <mergeCell ref="Q26:Q27"/>
    <mergeCell ref="R26:R27"/>
    <mergeCell ref="Y26:Y27"/>
    <mergeCell ref="Z26:Z27"/>
    <mergeCell ref="O28:O32"/>
    <mergeCell ref="Y28:Y32"/>
    <mergeCell ref="Z28:Z32"/>
    <mergeCell ref="P28:P32"/>
    <mergeCell ref="Q28:Q32"/>
    <mergeCell ref="R28:R32"/>
    <mergeCell ref="A33:A35"/>
    <mergeCell ref="H22:R22"/>
    <mergeCell ref="S22:AC22"/>
    <mergeCell ref="N23:O24"/>
    <mergeCell ref="Y23:Z24"/>
    <mergeCell ref="A26:A27"/>
    <mergeCell ref="A28:A32"/>
    <mergeCell ref="N33:N35"/>
    <mergeCell ref="O33:O35"/>
    <mergeCell ref="Z33:Z35"/>
    <mergeCell ref="Y33:Y35"/>
    <mergeCell ref="N26:N27"/>
    <mergeCell ref="O26:O27"/>
    <mergeCell ref="D22:E22"/>
    <mergeCell ref="F22:G22"/>
    <mergeCell ref="N28:N32"/>
    <mergeCell ref="D23:G24"/>
    <mergeCell ref="B22:C22"/>
    <mergeCell ref="A23:A24"/>
    <mergeCell ref="B23:C24"/>
    <mergeCell ref="A1:AI1"/>
    <mergeCell ref="P23:R24"/>
    <mergeCell ref="S23:X24"/>
    <mergeCell ref="AA23:AC24"/>
  </mergeCells>
  <conditionalFormatting sqref="H26:I26">
    <cfRule type="notContainsBlanks" dxfId="48" priority="95">
      <formula>LEN(TRIM(H26))&gt;0</formula>
    </cfRule>
    <cfRule type="cellIs" priority="97" operator="between">
      <formula>0</formula>
      <formula>100</formula>
    </cfRule>
    <cfRule type="cellIs" priority="98" operator="lessThan">
      <formula>0</formula>
    </cfRule>
  </conditionalFormatting>
  <conditionalFormatting sqref="H27:I27">
    <cfRule type="notContainsBlanks" dxfId="47" priority="91">
      <formula>LEN(TRIM(H27))&gt;0</formula>
    </cfRule>
    <cfRule type="cellIs" priority="93" operator="between">
      <formula>0</formula>
      <formula>100</formula>
    </cfRule>
    <cfRule type="cellIs" priority="94" operator="lessThan">
      <formula>0</formula>
    </cfRule>
  </conditionalFormatting>
  <conditionalFormatting sqref="H28:I28">
    <cfRule type="notContainsBlanks" dxfId="46" priority="87">
      <formula>LEN(TRIM(H28))&gt;0</formula>
    </cfRule>
    <cfRule type="cellIs" priority="89" operator="between">
      <formula>0</formula>
      <formula>100</formula>
    </cfRule>
    <cfRule type="cellIs" priority="90" operator="lessThan">
      <formula>0</formula>
    </cfRule>
  </conditionalFormatting>
  <conditionalFormatting sqref="H29:I29">
    <cfRule type="notContainsBlanks" dxfId="45" priority="83">
      <formula>LEN(TRIM(H29))&gt;0</formula>
    </cfRule>
    <cfRule type="cellIs" priority="85" operator="between">
      <formula>0</formula>
      <formula>100</formula>
    </cfRule>
    <cfRule type="cellIs" priority="86" operator="lessThan">
      <formula>0</formula>
    </cfRule>
  </conditionalFormatting>
  <conditionalFormatting sqref="H30:I30">
    <cfRule type="notContainsBlanks" dxfId="44" priority="79">
      <formula>LEN(TRIM(H30))&gt;0</formula>
    </cfRule>
    <cfRule type="cellIs" priority="81" operator="between">
      <formula>0</formula>
      <formula>100</formula>
    </cfRule>
    <cfRule type="cellIs" priority="82" operator="lessThan">
      <formula>0</formula>
    </cfRule>
  </conditionalFormatting>
  <conditionalFormatting sqref="H31:I31">
    <cfRule type="notContainsBlanks" dxfId="43" priority="75">
      <formula>LEN(TRIM(H31))&gt;0</formula>
    </cfRule>
    <cfRule type="cellIs" priority="77" operator="between">
      <formula>0</formula>
      <formula>100</formula>
    </cfRule>
    <cfRule type="cellIs" priority="78" operator="lessThan">
      <formula>0</formula>
    </cfRule>
  </conditionalFormatting>
  <conditionalFormatting sqref="H32:I32">
    <cfRule type="notContainsBlanks" dxfId="42" priority="71">
      <formula>LEN(TRIM(H32))&gt;0</formula>
    </cfRule>
    <cfRule type="cellIs" priority="73" operator="between">
      <formula>0</formula>
      <formula>100</formula>
    </cfRule>
    <cfRule type="cellIs" priority="74" operator="lessThan">
      <formula>0</formula>
    </cfRule>
  </conditionalFormatting>
  <conditionalFormatting sqref="H33:I33">
    <cfRule type="notContainsBlanks" dxfId="41" priority="67">
      <formula>LEN(TRIM(H33))&gt;0</formula>
    </cfRule>
    <cfRule type="cellIs" priority="69" operator="between">
      <formula>0</formula>
      <formula>100</formula>
    </cfRule>
    <cfRule type="cellIs" priority="70" operator="lessThan">
      <formula>0</formula>
    </cfRule>
  </conditionalFormatting>
  <conditionalFormatting sqref="H34:I34">
    <cfRule type="notContainsBlanks" dxfId="40" priority="63">
      <formula>LEN(TRIM(H34))&gt;0</formula>
    </cfRule>
    <cfRule type="cellIs" priority="65" operator="between">
      <formula>0</formula>
      <formula>100</formula>
    </cfRule>
    <cfRule type="cellIs" priority="66" operator="lessThan">
      <formula>0</formula>
    </cfRule>
  </conditionalFormatting>
  <conditionalFormatting sqref="H35:I35">
    <cfRule type="notContainsBlanks" dxfId="39" priority="59">
      <formula>LEN(TRIM(H35))&gt;0</formula>
    </cfRule>
    <cfRule type="cellIs" priority="61" operator="between">
      <formula>0</formula>
      <formula>100</formula>
    </cfRule>
    <cfRule type="cellIs" priority="62" operator="lessThan">
      <formula>0</formula>
    </cfRule>
  </conditionalFormatting>
  <conditionalFormatting sqref="S26:T26">
    <cfRule type="notContainsBlanks" dxfId="38" priority="55">
      <formula>LEN(TRIM(S26))&gt;0</formula>
    </cfRule>
    <cfRule type="notContainsBlanks" dxfId="37" priority="56">
      <formula>LEN(TRIM(S26))&gt;0</formula>
    </cfRule>
    <cfRule type="cellIs" priority="57" operator="between">
      <formula>0</formula>
      <formula>100</formula>
    </cfRule>
    <cfRule type="cellIs" priority="58" operator="lessThan">
      <formula>0</formula>
    </cfRule>
  </conditionalFormatting>
  <conditionalFormatting sqref="S27:T27">
    <cfRule type="notContainsBlanks" dxfId="36" priority="51">
      <formula>LEN(TRIM(S27))&gt;0</formula>
    </cfRule>
    <cfRule type="notContainsBlanks" dxfId="35" priority="52">
      <formula>LEN(TRIM(S27))&gt;0</formula>
    </cfRule>
    <cfRule type="cellIs" priority="53" operator="between">
      <formula>0</formula>
      <formula>100</formula>
    </cfRule>
    <cfRule type="cellIs" priority="54" operator="lessThan">
      <formula>0</formula>
    </cfRule>
  </conditionalFormatting>
  <conditionalFormatting sqref="S28:T28">
    <cfRule type="notContainsBlanks" dxfId="34" priority="47">
      <formula>LEN(TRIM(S28))&gt;0</formula>
    </cfRule>
    <cfRule type="notContainsBlanks" dxfId="33" priority="48">
      <formula>LEN(TRIM(S28))&gt;0</formula>
    </cfRule>
    <cfRule type="cellIs" priority="49" operator="between">
      <formula>0</formula>
      <formula>100</formula>
    </cfRule>
    <cfRule type="cellIs" priority="50" operator="lessThan">
      <formula>0</formula>
    </cfRule>
  </conditionalFormatting>
  <conditionalFormatting sqref="S29:T29">
    <cfRule type="notContainsBlanks" dxfId="32" priority="43">
      <formula>LEN(TRIM(S29))&gt;0</formula>
    </cfRule>
    <cfRule type="notContainsBlanks" dxfId="31" priority="44">
      <formula>LEN(TRIM(S29))&gt;0</formula>
    </cfRule>
    <cfRule type="cellIs" priority="45" operator="between">
      <formula>0</formula>
      <formula>100</formula>
    </cfRule>
    <cfRule type="cellIs" priority="46" operator="lessThan">
      <formula>0</formula>
    </cfRule>
  </conditionalFormatting>
  <conditionalFormatting sqref="S30:T30">
    <cfRule type="notContainsBlanks" dxfId="30" priority="39">
      <formula>LEN(TRIM(S30))&gt;0</formula>
    </cfRule>
    <cfRule type="notContainsBlanks" dxfId="29" priority="40">
      <formula>LEN(TRIM(S30))&gt;0</formula>
    </cfRule>
    <cfRule type="cellIs" priority="41" operator="between">
      <formula>0</formula>
      <formula>100</formula>
    </cfRule>
    <cfRule type="cellIs" priority="42" operator="lessThan">
      <formula>0</formula>
    </cfRule>
  </conditionalFormatting>
  <conditionalFormatting sqref="S31:T31">
    <cfRule type="notContainsBlanks" dxfId="28" priority="35">
      <formula>LEN(TRIM(S31))&gt;0</formula>
    </cfRule>
    <cfRule type="notContainsBlanks" dxfId="27" priority="36">
      <formula>LEN(TRIM(S31))&gt;0</formula>
    </cfRule>
    <cfRule type="cellIs" priority="37" operator="between">
      <formula>0</formula>
      <formula>100</formula>
    </cfRule>
    <cfRule type="cellIs" priority="38" operator="lessThan">
      <formula>0</formula>
    </cfRule>
  </conditionalFormatting>
  <conditionalFormatting sqref="S32:T32">
    <cfRule type="notContainsBlanks" dxfId="26" priority="31">
      <formula>LEN(TRIM(S32))&gt;0</formula>
    </cfRule>
    <cfRule type="notContainsBlanks" dxfId="25" priority="32">
      <formula>LEN(TRIM(S32))&gt;0</formula>
    </cfRule>
    <cfRule type="cellIs" priority="33" operator="between">
      <formula>0</formula>
      <formula>100</formula>
    </cfRule>
    <cfRule type="cellIs" priority="34" operator="lessThan">
      <formula>0</formula>
    </cfRule>
  </conditionalFormatting>
  <conditionalFormatting sqref="S33:T33">
    <cfRule type="notContainsBlanks" dxfId="24" priority="27">
      <formula>LEN(TRIM(S33))&gt;0</formula>
    </cfRule>
    <cfRule type="notContainsBlanks" dxfId="23" priority="28">
      <formula>LEN(TRIM(S33))&gt;0</formula>
    </cfRule>
    <cfRule type="cellIs" priority="29" operator="between">
      <formula>0</formula>
      <formula>100</formula>
    </cfRule>
    <cfRule type="cellIs" priority="30" operator="lessThan">
      <formula>0</formula>
    </cfRule>
  </conditionalFormatting>
  <conditionalFormatting sqref="S34:T34">
    <cfRule type="notContainsBlanks" dxfId="22" priority="23">
      <formula>LEN(TRIM(S34))&gt;0</formula>
    </cfRule>
    <cfRule type="notContainsBlanks" dxfId="21" priority="24">
      <formula>LEN(TRIM(S34))&gt;0</formula>
    </cfRule>
    <cfRule type="cellIs" priority="25" operator="between">
      <formula>0</formula>
      <formula>100</formula>
    </cfRule>
    <cfRule type="cellIs" priority="26" operator="lessThan">
      <formula>0</formula>
    </cfRule>
  </conditionalFormatting>
  <conditionalFormatting sqref="S35:T35">
    <cfRule type="notContainsBlanks" dxfId="20" priority="19">
      <formula>LEN(TRIM(S35))&gt;0</formula>
    </cfRule>
    <cfRule type="notContainsBlanks" dxfId="19" priority="20">
      <formula>LEN(TRIM(S35))&gt;0</formula>
    </cfRule>
    <cfRule type="cellIs" priority="21" operator="between">
      <formula>0</formula>
      <formula>100</formula>
    </cfRule>
    <cfRule type="cellIs" priority="22" operator="lessThan">
      <formula>0</formula>
    </cfRule>
  </conditionalFormatting>
  <conditionalFormatting sqref="D26 F26:F35 D28:D35">
    <cfRule type="expression" priority="99">
      <formula>#REF!="no provision of service / not applicable"</formula>
    </cfRule>
    <cfRule type="expression" dxfId="18" priority="100">
      <formula>#REF!="high provision of service"</formula>
    </cfRule>
    <cfRule type="expression" dxfId="17" priority="101">
      <formula>#REF!="medium provision of service"</formula>
    </cfRule>
    <cfRule type="expression" dxfId="16" priority="102">
      <formula>#REF!="little provision of service"</formula>
    </cfRule>
  </conditionalFormatting>
  <conditionalFormatting sqref="E26:E35 G26:G35">
    <cfRule type="expression" dxfId="15" priority="103">
      <formula>#REF!="estimated"</formula>
    </cfRule>
    <cfRule type="expression" dxfId="14" priority="104">
      <formula>#REF!="measured"</formula>
    </cfRule>
    <cfRule type="notContainsBlanks" dxfId="13" priority="105">
      <formula>LEN(TRIM(E26))&gt;0</formula>
    </cfRule>
    <cfRule type="notContainsBlanks" dxfId="12" priority="106">
      <formula>LEN(TRIM(E26))&gt;0</formula>
    </cfRule>
    <cfRule type="cellIs" priority="107" operator="between">
      <formula>0</formula>
      <formula>100</formula>
    </cfRule>
    <cfRule type="cellIs" priority="108" operator="lessThan">
      <formula>0</formula>
    </cfRule>
  </conditionalFormatting>
  <conditionalFormatting sqref="E26:E35 G26:G35">
    <cfRule type="expression" dxfId="11" priority="109">
      <formula>#REF!="not measured"</formula>
    </cfRule>
  </conditionalFormatting>
  <conditionalFormatting sqref="H26:L35">
    <cfRule type="expression" dxfId="10" priority="9">
      <formula>$D26="n/a"</formula>
    </cfRule>
    <cfRule type="expression" dxfId="9" priority="18">
      <formula>CONCATENATE($D26,$F26)&lt;&gt;""</formula>
    </cfRule>
  </conditionalFormatting>
  <conditionalFormatting sqref="H26:H27">
    <cfRule type="notContainsBlanks" dxfId="8" priority="14">
      <formula>LEN(TRIM(H26))&gt;0</formula>
    </cfRule>
    <cfRule type="cellIs" priority="16" operator="between">
      <formula>0</formula>
      <formula>100</formula>
    </cfRule>
    <cfRule type="cellIs" priority="17" operator="lessThan">
      <formula>0</formula>
    </cfRule>
  </conditionalFormatting>
  <conditionalFormatting sqref="I26:I27">
    <cfRule type="cellIs" priority="12" operator="between">
      <formula>0</formula>
      <formula>100</formula>
    </cfRule>
    <cfRule type="cellIs" priority="13" operator="lessThan">
      <formula>0</formula>
    </cfRule>
    <cfRule type="notContainsBlanks" dxfId="7" priority="110">
      <formula>LEN(TRIM(I26))&gt;0</formula>
    </cfRule>
  </conditionalFormatting>
  <conditionalFormatting sqref="S26:W35">
    <cfRule type="expression" dxfId="6" priority="4">
      <formula>$F26="n/a"</formula>
    </cfRule>
    <cfRule type="expression" dxfId="5" priority="10">
      <formula>CONCATENATE($F26)&lt;&gt;""</formula>
    </cfRule>
  </conditionalFormatting>
  <conditionalFormatting sqref="D27">
    <cfRule type="expression" priority="5">
      <formula>#REF!="no provision of service / not applicable"</formula>
    </cfRule>
    <cfRule type="expression" dxfId="4" priority="6">
      <formula>#REF!="high provision of service"</formula>
    </cfRule>
    <cfRule type="expression" dxfId="3" priority="7">
      <formula>#REF!="medium provision of service"</formula>
    </cfRule>
    <cfRule type="expression" dxfId="2" priority="8">
      <formula>#REF!="little provision of service"</formula>
    </cfRule>
  </conditionalFormatting>
  <conditionalFormatting sqref="L26:L35">
    <cfRule type="notContainsBlanks" dxfId="1" priority="3">
      <formula>LEN(TRIM(L26))&gt;0</formula>
    </cfRule>
  </conditionalFormatting>
  <conditionalFormatting sqref="W26:W35">
    <cfRule type="notContainsBlanks" dxfId="0" priority="1">
      <formula>LEN(TRIM(W26))&gt;0</formula>
    </cfRule>
  </conditionalFormatting>
  <dataValidations count="1">
    <dataValidation type="list" allowBlank="1" showInputMessage="1" showErrorMessage="1" sqref="W26:W35 L26:L35">
      <formula1>$R$14:$R$21</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sheetPr>
  <dimension ref="B1:S16"/>
  <sheetViews>
    <sheetView zoomScale="70" zoomScaleNormal="70" workbookViewId="0">
      <selection activeCell="P4" sqref="B4:P4"/>
    </sheetView>
  </sheetViews>
  <sheetFormatPr defaultColWidth="9.140625" defaultRowHeight="15" x14ac:dyDescent="0.25"/>
  <cols>
    <col min="1" max="4" width="9.140625" customWidth="1"/>
    <col min="5" max="5" width="9.140625" style="11" customWidth="1"/>
    <col min="6" max="11" width="9.140625" customWidth="1"/>
    <col min="12" max="12" width="9.140625" style="11" customWidth="1"/>
    <col min="13" max="16" width="9.140625" customWidth="1"/>
    <col min="17" max="17" width="2.42578125" customWidth="1"/>
    <col min="19" max="19" width="35.140625" customWidth="1"/>
    <col min="22" max="22" width="9.140625" customWidth="1"/>
    <col min="28" max="41" width="10.7109375" customWidth="1"/>
    <col min="42" max="42" width="2" customWidth="1"/>
    <col min="43" max="43" width="19.85546875" customWidth="1"/>
    <col min="44" max="44" width="17" customWidth="1"/>
    <col min="46" max="46" width="16.5703125" customWidth="1"/>
  </cols>
  <sheetData>
    <row r="1" spans="2:19" ht="23.25" x14ac:dyDescent="0.35">
      <c r="B1" s="20" t="s">
        <v>183</v>
      </c>
    </row>
    <row r="2" spans="2:19" ht="15.75" thickBot="1" x14ac:dyDescent="0.3"/>
    <row r="3" spans="2:19" x14ac:dyDescent="0.25">
      <c r="B3" s="894" t="s">
        <v>177</v>
      </c>
      <c r="C3" s="895"/>
      <c r="D3" s="895"/>
      <c r="E3" s="895"/>
      <c r="F3" s="895"/>
      <c r="G3" s="896" t="s">
        <v>175</v>
      </c>
      <c r="H3" s="897"/>
      <c r="I3" s="897"/>
      <c r="J3" s="897"/>
      <c r="K3" s="897"/>
      <c r="L3" s="897"/>
      <c r="M3" s="897"/>
      <c r="N3" s="898" t="s">
        <v>176</v>
      </c>
      <c r="O3" s="897"/>
      <c r="P3" s="897"/>
      <c r="Q3" s="7"/>
      <c r="R3" s="89"/>
      <c r="S3" s="48"/>
    </row>
    <row r="4" spans="2:19" ht="93" customHeight="1" thickBot="1" x14ac:dyDescent="0.3">
      <c r="B4" s="507" t="s">
        <v>83</v>
      </c>
      <c r="C4" s="508" t="s">
        <v>92</v>
      </c>
      <c r="D4" s="508" t="s">
        <v>14</v>
      </c>
      <c r="E4" s="508" t="s">
        <v>15</v>
      </c>
      <c r="F4" s="508" t="s">
        <v>16</v>
      </c>
      <c r="G4" s="509" t="s">
        <v>278</v>
      </c>
      <c r="H4" s="509" t="s">
        <v>279</v>
      </c>
      <c r="I4" s="509" t="s">
        <v>280</v>
      </c>
      <c r="J4" s="509" t="s">
        <v>292</v>
      </c>
      <c r="K4" s="509" t="s">
        <v>281</v>
      </c>
      <c r="L4" s="509" t="s">
        <v>111</v>
      </c>
      <c r="M4" s="509" t="s">
        <v>282</v>
      </c>
      <c r="N4" s="510" t="s">
        <v>289</v>
      </c>
      <c r="O4" s="510" t="s">
        <v>290</v>
      </c>
      <c r="P4" s="510" t="s">
        <v>291</v>
      </c>
      <c r="Q4" s="12"/>
      <c r="R4" s="90" t="s">
        <v>178</v>
      </c>
      <c r="S4" s="91" t="s">
        <v>179</v>
      </c>
    </row>
    <row r="5" spans="2:19" ht="15.75" x14ac:dyDescent="0.25">
      <c r="B5" s="60">
        <f>'Step 3 || ProvisioningServices_'!$O$15</f>
        <v>0</v>
      </c>
      <c r="C5" s="61">
        <f>'Step 3 || ProvisioningServices_'!$O$19</f>
        <v>0</v>
      </c>
      <c r="D5" s="61">
        <f>'Step 3 || ProvisioningServices_'!$O$21</f>
        <v>0</v>
      </c>
      <c r="E5" s="61">
        <f>'Step 3 || ProvisioningServices_'!$O$23</f>
        <v>0</v>
      </c>
      <c r="F5" s="61">
        <f>'Step 3 || ProvisioningServices_'!$O$24</f>
        <v>0</v>
      </c>
      <c r="G5" s="62">
        <v>-3</v>
      </c>
      <c r="H5" s="62">
        <v>-3</v>
      </c>
      <c r="I5" s="62">
        <v>-3</v>
      </c>
      <c r="J5" s="62">
        <v>-3</v>
      </c>
      <c r="K5" s="62">
        <v>-3</v>
      </c>
      <c r="L5" s="62"/>
      <c r="M5" s="62">
        <v>-3</v>
      </c>
      <c r="N5" s="62">
        <v>-3</v>
      </c>
      <c r="O5" s="62">
        <v>-3</v>
      </c>
      <c r="P5" s="63">
        <v>-3</v>
      </c>
      <c r="Q5" s="12"/>
      <c r="R5" s="92"/>
      <c r="S5" s="83"/>
    </row>
    <row r="6" spans="2:19" ht="15.75" x14ac:dyDescent="0.25">
      <c r="B6" s="64">
        <v>-3</v>
      </c>
      <c r="C6" s="50">
        <v>-3</v>
      </c>
      <c r="D6" s="50">
        <v>-3</v>
      </c>
      <c r="E6" s="50">
        <v>-3</v>
      </c>
      <c r="F6" s="50">
        <v>-3</v>
      </c>
      <c r="G6" s="49">
        <f>'Step 3 || RegulatingServices_'!$O$15</f>
        <v>0</v>
      </c>
      <c r="H6" s="49">
        <f>'Step 3 || RegulatingServices_'!$O$17</f>
        <v>0</v>
      </c>
      <c r="I6" s="49">
        <f>'Step 3 || RegulatingServices_'!$O$22</f>
        <v>0</v>
      </c>
      <c r="J6" s="49">
        <f>'Step 3 || RegulatingServices_'!$O$23</f>
        <v>0</v>
      </c>
      <c r="K6" s="49">
        <f>'Step 3 || RegulatingServices_'!$O$25</f>
        <v>0</v>
      </c>
      <c r="L6" s="49">
        <f>'Step 3 || RegulatingServices_'!$O$27</f>
        <v>0</v>
      </c>
      <c r="M6" s="49">
        <f>'Step 3 || RegulatingServices_'!$O$28</f>
        <v>0</v>
      </c>
      <c r="N6" s="50">
        <v>-3</v>
      </c>
      <c r="O6" s="50">
        <v>-3</v>
      </c>
      <c r="P6" s="65">
        <v>-3</v>
      </c>
      <c r="Q6" s="12"/>
      <c r="R6" s="93"/>
      <c r="S6" s="16"/>
    </row>
    <row r="7" spans="2:19" ht="16.5" thickBot="1" x14ac:dyDescent="0.3">
      <c r="B7" s="66">
        <v>-3</v>
      </c>
      <c r="C7" s="67">
        <v>-3</v>
      </c>
      <c r="D7" s="67">
        <v>-3</v>
      </c>
      <c r="E7" s="67">
        <v>-3</v>
      </c>
      <c r="F7" s="67">
        <v>-3</v>
      </c>
      <c r="G7" s="67">
        <v>-3</v>
      </c>
      <c r="H7" s="67">
        <v>-3</v>
      </c>
      <c r="I7" s="67">
        <v>-3</v>
      </c>
      <c r="J7" s="67">
        <v>-3</v>
      </c>
      <c r="K7" s="67">
        <v>-3</v>
      </c>
      <c r="L7" s="67"/>
      <c r="M7" s="67"/>
      <c r="N7" s="68">
        <f>'Step 3 || CulturalServices_'!$O$26</f>
        <v>0</v>
      </c>
      <c r="O7" s="68">
        <f>'Step 3 || CulturalServices_'!$O$28</f>
        <v>0</v>
      </c>
      <c r="P7" s="69">
        <f>'Step 3 || CulturalServices_'!$O$33</f>
        <v>0</v>
      </c>
      <c r="Q7" s="12"/>
      <c r="R7" s="94"/>
      <c r="S7" s="19"/>
    </row>
    <row r="8" spans="2:19" ht="15.75" thickBot="1" x14ac:dyDescent="0.3">
      <c r="B8" s="17"/>
      <c r="C8" s="12"/>
      <c r="D8" s="12"/>
      <c r="E8" s="12"/>
      <c r="F8" s="12"/>
      <c r="G8" s="12"/>
      <c r="H8" s="12"/>
      <c r="I8" s="12"/>
      <c r="J8" s="12"/>
      <c r="K8" s="12"/>
      <c r="L8" s="12"/>
      <c r="M8" s="12"/>
      <c r="N8" s="12"/>
      <c r="O8" s="12"/>
      <c r="P8" s="12"/>
      <c r="Q8" s="12"/>
      <c r="R8" s="12"/>
      <c r="S8" s="18"/>
    </row>
    <row r="9" spans="2:19" x14ac:dyDescent="0.25">
      <c r="B9" s="899" t="s">
        <v>177</v>
      </c>
      <c r="C9" s="900"/>
      <c r="D9" s="900"/>
      <c r="E9" s="900"/>
      <c r="F9" s="900"/>
      <c r="G9" s="901" t="s">
        <v>175</v>
      </c>
      <c r="H9" s="902"/>
      <c r="I9" s="902"/>
      <c r="J9" s="902"/>
      <c r="K9" s="902"/>
      <c r="L9" s="902"/>
      <c r="M9" s="902"/>
      <c r="N9" s="903" t="s">
        <v>176</v>
      </c>
      <c r="O9" s="902"/>
      <c r="P9" s="902"/>
      <c r="Q9" s="12"/>
      <c r="R9" s="92"/>
      <c r="S9" s="83"/>
    </row>
    <row r="10" spans="2:19" ht="78.75" customHeight="1" thickBot="1" x14ac:dyDescent="0.3">
      <c r="B10" s="56" t="str">
        <f t="shared" ref="B10:P10" si="0">B4</f>
        <v>Nutrition biomass</v>
      </c>
      <c r="C10" s="57" t="str">
        <f t="shared" si="0"/>
        <v>Nutrition water</v>
      </c>
      <c r="D10" s="57" t="str">
        <f t="shared" si="0"/>
        <v>Material biomass</v>
      </c>
      <c r="E10" s="57" t="str">
        <f t="shared" si="0"/>
        <v>Material water</v>
      </c>
      <c r="F10" s="57" t="str">
        <f t="shared" si="0"/>
        <v>Biomass-based energy sources</v>
      </c>
      <c r="G10" s="58" t="str">
        <f t="shared" si="0"/>
        <v>Mediation of waste</v>
      </c>
      <c r="H10" s="58" t="str">
        <f t="shared" si="0"/>
        <v xml:space="preserve">Mediation of flows </v>
      </c>
      <c r="I10" s="58" t="str">
        <f t="shared" si="0"/>
        <v xml:space="preserve">Maintenance of lifecycles/habitats </v>
      </c>
      <c r="J10" s="58" t="str">
        <f t="shared" si="0"/>
        <v>Pest / disease control</v>
      </c>
      <c r="K10" s="58" t="str">
        <f t="shared" si="0"/>
        <v>Soil formation / composition</v>
      </c>
      <c r="L10" s="58" t="str">
        <f t="shared" si="0"/>
        <v>Water conditions</v>
      </c>
      <c r="M10" s="58" t="str">
        <f t="shared" si="0"/>
        <v xml:space="preserve">Atmospheric composition </v>
      </c>
      <c r="N10" s="59" t="str">
        <f t="shared" si="0"/>
        <v xml:space="preserve">Physical / experiential </v>
      </c>
      <c r="O10" s="59" t="str">
        <f t="shared" si="0"/>
        <v xml:space="preserve">Intellectual / representative </v>
      </c>
      <c r="P10" s="59" t="str">
        <f t="shared" si="0"/>
        <v xml:space="preserve">Spiritual / symbolic </v>
      </c>
      <c r="Q10" s="12"/>
      <c r="R10" s="93"/>
      <c r="S10" s="16"/>
    </row>
    <row r="11" spans="2:19" ht="15.75" x14ac:dyDescent="0.25">
      <c r="B11" s="70">
        <f>'Step 3 || ProvisioningServices_'!$Z$15</f>
        <v>0</v>
      </c>
      <c r="C11" s="71">
        <f>'Step 3 || ProvisioningServices_'!$Z$19</f>
        <v>0</v>
      </c>
      <c r="D11" s="71">
        <f>'Step 3 || ProvisioningServices_'!$Z$21</f>
        <v>0</v>
      </c>
      <c r="E11" s="71">
        <f>'Step 3 || ProvisioningServices_'!$Z$23</f>
        <v>0</v>
      </c>
      <c r="F11" s="71">
        <f>'Step 3 || ProvisioningServices_'!$Z$24</f>
        <v>0</v>
      </c>
      <c r="G11" s="72">
        <v>-3</v>
      </c>
      <c r="H11" s="72">
        <v>-3</v>
      </c>
      <c r="I11" s="72">
        <v>-3</v>
      </c>
      <c r="J11" s="72">
        <v>-3</v>
      </c>
      <c r="K11" s="72">
        <v>-3</v>
      </c>
      <c r="L11" s="72"/>
      <c r="M11" s="72">
        <v>-3</v>
      </c>
      <c r="N11" s="72">
        <v>-3</v>
      </c>
      <c r="O11" s="72">
        <v>-3</v>
      </c>
      <c r="P11" s="73">
        <v>-3</v>
      </c>
      <c r="Q11" s="12"/>
      <c r="R11" s="93"/>
      <c r="S11" s="16"/>
    </row>
    <row r="12" spans="2:19" ht="15.75" x14ac:dyDescent="0.25">
      <c r="B12" s="74">
        <v>-3</v>
      </c>
      <c r="C12" s="21">
        <v>-3</v>
      </c>
      <c r="D12" s="21">
        <v>-3</v>
      </c>
      <c r="E12" s="21">
        <v>-3</v>
      </c>
      <c r="F12" s="21">
        <v>-3</v>
      </c>
      <c r="G12" s="14">
        <f>'Step 3 || RegulatingServices_'!$Z$15</f>
        <v>0</v>
      </c>
      <c r="H12" s="14">
        <f>'Step 3 || RegulatingServices_'!$Z$17</f>
        <v>0</v>
      </c>
      <c r="I12" s="14">
        <f>'Step 3 || RegulatingServices_'!$Z$22</f>
        <v>0</v>
      </c>
      <c r="J12" s="14">
        <f>'Step 3 || RegulatingServices_'!$Z$23</f>
        <v>0</v>
      </c>
      <c r="K12" s="14">
        <f>'Step 3 || RegulatingServices_'!$Z$25</f>
        <v>0</v>
      </c>
      <c r="L12" s="14">
        <f>'Step 3 || RegulatingServices_'!$Z$27</f>
        <v>0</v>
      </c>
      <c r="M12" s="14">
        <f>'Step 3 || RegulatingServices_'!$Z$28</f>
        <v>0</v>
      </c>
      <c r="N12" s="21">
        <v>-3</v>
      </c>
      <c r="O12" s="21">
        <v>-3</v>
      </c>
      <c r="P12" s="75">
        <v>-3</v>
      </c>
      <c r="Q12" s="12"/>
      <c r="R12" s="93"/>
      <c r="S12" s="16"/>
    </row>
    <row r="13" spans="2:19" ht="16.5" thickBot="1" x14ac:dyDescent="0.3">
      <c r="B13" s="79">
        <v>-3</v>
      </c>
      <c r="C13" s="80">
        <v>-3</v>
      </c>
      <c r="D13" s="80">
        <v>-3</v>
      </c>
      <c r="E13" s="80">
        <v>-3</v>
      </c>
      <c r="F13" s="80">
        <v>-3</v>
      </c>
      <c r="G13" s="80">
        <v>-3</v>
      </c>
      <c r="H13" s="80">
        <v>-3</v>
      </c>
      <c r="I13" s="80">
        <v>-3</v>
      </c>
      <c r="J13" s="80">
        <v>-3</v>
      </c>
      <c r="K13" s="80">
        <v>-3</v>
      </c>
      <c r="L13" s="80"/>
      <c r="M13" s="80">
        <v>-3</v>
      </c>
      <c r="N13" s="81">
        <f>'Step 3 || CulturalServices_'!$Z$26</f>
        <v>0</v>
      </c>
      <c r="O13" s="81">
        <f>'Step 3 || CulturalServices_'!$Z$28</f>
        <v>0</v>
      </c>
      <c r="P13" s="82">
        <f>'Step 3 || CulturalServices_'!$Z$33</f>
        <v>0</v>
      </c>
      <c r="Q13" s="12"/>
      <c r="R13" s="86"/>
      <c r="S13" s="19"/>
    </row>
    <row r="14" spans="2:19" x14ac:dyDescent="0.25">
      <c r="B14" s="70"/>
      <c r="C14" s="71"/>
      <c r="D14" s="71"/>
      <c r="E14" s="71"/>
      <c r="F14" s="71"/>
      <c r="G14" s="71"/>
      <c r="H14" s="71"/>
      <c r="I14" s="71"/>
      <c r="J14" s="71"/>
      <c r="K14" s="71"/>
      <c r="L14" s="71"/>
      <c r="M14" s="71"/>
      <c r="N14" s="71"/>
      <c r="O14" s="71"/>
      <c r="P14" s="83"/>
      <c r="Q14" s="12"/>
      <c r="R14" s="87"/>
      <c r="S14" s="85"/>
    </row>
    <row r="15" spans="2:19" x14ac:dyDescent="0.25">
      <c r="B15" s="9">
        <v>0</v>
      </c>
      <c r="C15" s="14">
        <v>0</v>
      </c>
      <c r="D15" s="14">
        <v>0</v>
      </c>
      <c r="E15" s="14">
        <v>0</v>
      </c>
      <c r="F15" s="14">
        <v>0</v>
      </c>
      <c r="G15" s="14">
        <v>0</v>
      </c>
      <c r="H15" s="14">
        <v>0</v>
      </c>
      <c r="I15" s="14">
        <v>0</v>
      </c>
      <c r="J15" s="14">
        <v>0</v>
      </c>
      <c r="K15" s="14">
        <v>0</v>
      </c>
      <c r="L15" s="14">
        <v>0</v>
      </c>
      <c r="M15" s="14">
        <v>0</v>
      </c>
      <c r="N15" s="14">
        <v>0</v>
      </c>
      <c r="O15" s="14">
        <v>0</v>
      </c>
      <c r="P15" s="16">
        <v>0</v>
      </c>
      <c r="Q15" s="12"/>
      <c r="R15" s="95" t="s">
        <v>238</v>
      </c>
      <c r="S15" s="16"/>
    </row>
    <row r="16" spans="2:19" ht="16.5" thickBot="1" x14ac:dyDescent="0.3">
      <c r="B16" s="76">
        <v>-2.5</v>
      </c>
      <c r="C16" s="77">
        <v>-2.5</v>
      </c>
      <c r="D16" s="77">
        <v>-2.5</v>
      </c>
      <c r="E16" s="77">
        <v>-2.5</v>
      </c>
      <c r="F16" s="77">
        <v>-2.5</v>
      </c>
      <c r="G16" s="77">
        <v>-2.5</v>
      </c>
      <c r="H16" s="77">
        <v>-2.5</v>
      </c>
      <c r="I16" s="77">
        <v>-2.5</v>
      </c>
      <c r="J16" s="77">
        <v>-2.5</v>
      </c>
      <c r="K16" s="77">
        <v>-2.5</v>
      </c>
      <c r="L16" s="77">
        <v>-2.5</v>
      </c>
      <c r="M16" s="77">
        <v>-2.5</v>
      </c>
      <c r="N16" s="77">
        <v>-2.5</v>
      </c>
      <c r="O16" s="77">
        <v>-2.5</v>
      </c>
      <c r="P16" s="78">
        <v>-2.5</v>
      </c>
      <c r="Q16" s="4"/>
      <c r="R16" s="96"/>
      <c r="S16" s="19"/>
    </row>
  </sheetData>
  <sheetProtection password="DD35" sheet="1" objects="1" scenarios="1" formatCells="0" formatColumns="0" formatRows="0" insertColumns="0" insertRows="0" insertHyperlinks="0" deleteColumns="0" deleteRows="0" sort="0" autoFilter="0" pivotTables="0"/>
  <mergeCells count="6">
    <mergeCell ref="B3:F3"/>
    <mergeCell ref="G3:M3"/>
    <mergeCell ref="N3:P3"/>
    <mergeCell ref="B9:F9"/>
    <mergeCell ref="G9:M9"/>
    <mergeCell ref="N9:P9"/>
  </mergeCell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Visualisation'!B7:P7</xm:f>
              <xm:sqref>S7</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Visualisation'!B13:P13</xm:f>
              <xm:sqref>S13</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Visualisation'!B5:P5</xm:f>
              <xm:sqref>S5</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Visualisation'!B6:P6</xm:f>
              <xm:sqref>S6</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Visualisation'!B11:P11</xm:f>
              <xm:sqref>S11</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3 || Visualisation'!B12:P12</xm:f>
              <xm:sqref>S12</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G30"/>
  <sheetViews>
    <sheetView zoomScale="70" zoomScaleNormal="70" workbookViewId="0">
      <selection activeCell="B41" sqref="B41"/>
    </sheetView>
  </sheetViews>
  <sheetFormatPr defaultColWidth="9.140625" defaultRowHeight="15" x14ac:dyDescent="0.25"/>
  <cols>
    <col min="1" max="1" width="20" bestFit="1" customWidth="1"/>
    <col min="2" max="2" width="32.42578125" customWidth="1"/>
    <col min="3" max="3" width="25" customWidth="1"/>
    <col min="4" max="6" width="25" style="11" customWidth="1"/>
    <col min="7" max="7" width="25" style="361" customWidth="1"/>
    <col min="8" max="9" width="25" customWidth="1"/>
    <col min="10" max="12" width="25" style="11" customWidth="1"/>
    <col min="13" max="13" width="25" style="361" customWidth="1"/>
    <col min="14" max="14" width="25" customWidth="1"/>
  </cols>
  <sheetData>
    <row r="1" spans="1:33" s="54" customFormat="1" ht="21.75" thickBot="1" x14ac:dyDescent="0.3">
      <c r="A1" s="849" t="s">
        <v>252</v>
      </c>
      <c r="B1" s="850"/>
      <c r="C1" s="850"/>
      <c r="D1" s="850"/>
      <c r="E1" s="850"/>
      <c r="F1" s="850"/>
      <c r="G1" s="850"/>
      <c r="H1" s="850"/>
      <c r="I1" s="850"/>
      <c r="J1" s="850"/>
      <c r="K1" s="850"/>
      <c r="L1" s="850"/>
      <c r="M1" s="850"/>
      <c r="N1" s="850"/>
      <c r="O1" s="850"/>
      <c r="P1" s="850"/>
      <c r="Q1" s="850"/>
      <c r="R1" s="850"/>
      <c r="S1" s="850"/>
      <c r="T1" s="850"/>
      <c r="U1" s="850"/>
      <c r="V1" s="850"/>
      <c r="W1" s="850"/>
      <c r="X1" s="850"/>
      <c r="Y1" s="850"/>
      <c r="Z1" s="850"/>
      <c r="AA1" s="850"/>
      <c r="AB1" s="850"/>
      <c r="AC1" s="850"/>
      <c r="AD1" s="850"/>
      <c r="AE1" s="850"/>
      <c r="AF1" s="850"/>
      <c r="AG1" s="851"/>
    </row>
    <row r="2" spans="1:33" s="181" customFormat="1" ht="18" x14ac:dyDescent="0.25">
      <c r="A2" s="184"/>
      <c r="B2" s="182"/>
      <c r="C2" s="183" t="s">
        <v>255</v>
      </c>
      <c r="D2" s="152"/>
      <c r="E2" s="152"/>
      <c r="F2" s="152"/>
      <c r="G2" s="362"/>
      <c r="I2" s="182"/>
      <c r="J2" s="182"/>
      <c r="K2" s="182"/>
      <c r="L2" s="182"/>
      <c r="M2" s="363"/>
      <c r="N2" s="182"/>
      <c r="O2" s="182"/>
      <c r="P2" s="182"/>
      <c r="Q2" s="182"/>
      <c r="R2" s="182"/>
      <c r="S2" s="182"/>
      <c r="V2" s="182"/>
      <c r="W2" s="182"/>
      <c r="X2" s="182"/>
      <c r="Y2" s="182"/>
      <c r="Z2" s="182"/>
      <c r="AA2" s="182"/>
      <c r="AB2" s="182"/>
      <c r="AC2" s="182"/>
      <c r="AD2" s="182"/>
      <c r="AE2" s="182"/>
      <c r="AF2" s="182"/>
      <c r="AG2" s="182"/>
    </row>
    <row r="3" spans="1:33" s="181" customFormat="1" ht="15.75" x14ac:dyDescent="0.25">
      <c r="A3" s="184"/>
      <c r="B3" s="182"/>
      <c r="C3" s="183">
        <v>3</v>
      </c>
      <c r="D3" s="152" t="s">
        <v>256</v>
      </c>
      <c r="E3" s="152"/>
      <c r="F3" s="152"/>
      <c r="G3" s="362"/>
      <c r="I3" s="182"/>
      <c r="J3" s="182"/>
      <c r="K3" s="182"/>
      <c r="L3" s="182"/>
      <c r="M3" s="363"/>
      <c r="N3" s="182"/>
      <c r="O3" s="182"/>
      <c r="P3" s="182"/>
      <c r="Q3" s="182"/>
      <c r="R3" s="182"/>
      <c r="S3" s="182"/>
      <c r="V3" s="182"/>
      <c r="W3" s="182"/>
      <c r="X3" s="182"/>
      <c r="Y3" s="182"/>
      <c r="Z3" s="182"/>
      <c r="AA3" s="182"/>
      <c r="AB3" s="182"/>
      <c r="AC3" s="182"/>
      <c r="AD3" s="182"/>
      <c r="AE3" s="182"/>
      <c r="AF3" s="182"/>
      <c r="AG3" s="182"/>
    </row>
    <row r="4" spans="1:33" s="181" customFormat="1" ht="15.75" x14ac:dyDescent="0.25">
      <c r="A4" s="184"/>
      <c r="B4" s="182"/>
      <c r="C4" s="183">
        <v>2</v>
      </c>
      <c r="D4" s="152" t="s">
        <v>257</v>
      </c>
      <c r="E4" s="152"/>
      <c r="F4" s="152"/>
      <c r="G4" s="362"/>
      <c r="I4" s="182"/>
      <c r="J4" s="182"/>
      <c r="K4" s="182"/>
      <c r="L4" s="182"/>
      <c r="M4" s="363"/>
      <c r="N4" s="182"/>
      <c r="O4" s="182"/>
      <c r="P4" s="182"/>
      <c r="Q4" s="182"/>
      <c r="R4" s="182"/>
      <c r="S4" s="182"/>
      <c r="V4" s="182"/>
      <c r="W4" s="182"/>
      <c r="X4" s="182"/>
      <c r="Y4" s="182"/>
      <c r="Z4" s="182"/>
      <c r="AA4" s="182"/>
      <c r="AB4" s="182"/>
      <c r="AC4" s="182"/>
      <c r="AD4" s="182"/>
      <c r="AE4" s="182"/>
      <c r="AF4" s="182"/>
      <c r="AG4" s="182"/>
    </row>
    <row r="5" spans="1:33" s="181" customFormat="1" ht="15.75" x14ac:dyDescent="0.25">
      <c r="A5" s="184"/>
      <c r="B5" s="182"/>
      <c r="C5" s="183">
        <v>1</v>
      </c>
      <c r="D5" s="152" t="s">
        <v>258</v>
      </c>
      <c r="E5" s="152"/>
      <c r="F5" s="152"/>
      <c r="G5" s="362"/>
      <c r="I5" s="182"/>
      <c r="J5" s="182"/>
      <c r="K5" s="182"/>
      <c r="L5" s="182"/>
      <c r="M5" s="363"/>
      <c r="N5" s="182"/>
      <c r="O5" s="182"/>
      <c r="P5" s="182"/>
      <c r="Q5" s="182"/>
      <c r="R5" s="182"/>
      <c r="S5" s="182"/>
      <c r="V5" s="182"/>
      <c r="W5" s="182"/>
      <c r="X5" s="182"/>
      <c r="Y5" s="182"/>
      <c r="Z5" s="182"/>
      <c r="AA5" s="182"/>
      <c r="AB5" s="182"/>
      <c r="AC5" s="182"/>
      <c r="AD5" s="182"/>
      <c r="AE5" s="182"/>
      <c r="AF5" s="182"/>
      <c r="AG5" s="182"/>
    </row>
    <row r="6" spans="1:33" s="181" customFormat="1" ht="15.75" x14ac:dyDescent="0.25">
      <c r="A6" s="184"/>
      <c r="B6" s="182"/>
      <c r="C6" s="183">
        <v>0</v>
      </c>
      <c r="D6" s="152" t="s">
        <v>172</v>
      </c>
      <c r="E6" s="152"/>
      <c r="F6" s="152"/>
      <c r="G6" s="362"/>
      <c r="I6" s="182"/>
      <c r="J6" s="182"/>
      <c r="K6" s="182"/>
      <c r="L6" s="182"/>
      <c r="M6" s="363"/>
      <c r="N6" s="182"/>
      <c r="O6" s="182"/>
      <c r="P6" s="182"/>
      <c r="Q6" s="182"/>
      <c r="R6" s="182"/>
      <c r="S6" s="182"/>
      <c r="V6" s="182"/>
      <c r="W6" s="182"/>
      <c r="X6" s="182"/>
      <c r="Y6" s="182"/>
      <c r="Z6" s="182"/>
      <c r="AA6" s="182"/>
      <c r="AB6" s="182"/>
      <c r="AC6" s="182"/>
      <c r="AD6" s="182"/>
      <c r="AE6" s="182"/>
      <c r="AF6" s="182"/>
      <c r="AG6" s="182"/>
    </row>
    <row r="7" spans="1:33" s="181" customFormat="1" ht="15.75" x14ac:dyDescent="0.25">
      <c r="A7" s="184"/>
      <c r="B7" s="182"/>
      <c r="C7" s="183">
        <v>-1</v>
      </c>
      <c r="D7" s="152" t="s">
        <v>259</v>
      </c>
      <c r="E7" s="152"/>
      <c r="F7" s="152"/>
      <c r="G7" s="362"/>
      <c r="I7" s="182"/>
      <c r="J7" s="182"/>
      <c r="K7" s="182"/>
      <c r="L7" s="182"/>
      <c r="M7" s="363"/>
      <c r="N7" s="182"/>
      <c r="O7" s="182"/>
      <c r="P7" s="182"/>
      <c r="Q7" s="182"/>
      <c r="R7" s="182"/>
      <c r="S7" s="182"/>
      <c r="V7" s="182"/>
      <c r="W7" s="182"/>
      <c r="X7" s="182"/>
      <c r="Y7" s="182"/>
      <c r="Z7" s="182"/>
      <c r="AA7" s="182"/>
      <c r="AB7" s="182"/>
      <c r="AC7" s="182"/>
      <c r="AD7" s="182"/>
      <c r="AE7" s="182"/>
      <c r="AF7" s="182"/>
      <c r="AG7" s="182"/>
    </row>
    <row r="8" spans="1:33" s="181" customFormat="1" ht="15.75" x14ac:dyDescent="0.25">
      <c r="A8" s="184"/>
      <c r="B8" s="182"/>
      <c r="C8" s="183">
        <v>-2</v>
      </c>
      <c r="D8" s="152" t="s">
        <v>260</v>
      </c>
      <c r="E8" s="152"/>
      <c r="F8" s="152"/>
      <c r="G8" s="362"/>
      <c r="I8" s="182"/>
      <c r="J8" s="182"/>
      <c r="K8" s="182"/>
      <c r="L8" s="182"/>
      <c r="M8" s="363"/>
      <c r="N8" s="182"/>
      <c r="O8" s="182"/>
      <c r="P8" s="182"/>
      <c r="Q8" s="182"/>
      <c r="R8" s="182"/>
      <c r="S8" s="182"/>
      <c r="V8" s="182"/>
      <c r="W8" s="182"/>
      <c r="X8" s="182"/>
      <c r="Y8" s="182"/>
      <c r="Z8" s="182"/>
      <c r="AA8" s="182"/>
      <c r="AB8" s="182"/>
      <c r="AC8" s="182"/>
      <c r="AD8" s="182"/>
      <c r="AE8" s="182"/>
      <c r="AF8" s="182"/>
      <c r="AG8" s="182"/>
    </row>
    <row r="9" spans="1:33" s="181" customFormat="1" ht="15.75" x14ac:dyDescent="0.25">
      <c r="A9" s="184"/>
      <c r="B9" s="182"/>
      <c r="C9" s="183">
        <v>-3</v>
      </c>
      <c r="D9" s="152" t="s">
        <v>261</v>
      </c>
      <c r="E9" s="152"/>
      <c r="F9" s="152"/>
      <c r="G9" s="362"/>
      <c r="I9" s="182"/>
      <c r="J9" s="182"/>
      <c r="K9" s="182"/>
      <c r="L9" s="182"/>
      <c r="M9" s="363"/>
      <c r="N9" s="182"/>
      <c r="O9" s="182"/>
      <c r="P9" s="182"/>
      <c r="Q9" s="182"/>
      <c r="R9" s="182"/>
      <c r="S9" s="182"/>
      <c r="V9" s="182"/>
      <c r="W9" s="182"/>
      <c r="X9" s="182"/>
      <c r="Y9" s="182"/>
      <c r="Z9" s="182"/>
      <c r="AA9" s="182"/>
      <c r="AB9" s="182"/>
      <c r="AC9" s="182"/>
      <c r="AD9" s="182"/>
      <c r="AE9" s="182"/>
      <c r="AF9" s="182"/>
      <c r="AG9" s="182"/>
    </row>
    <row r="10" spans="1:33" s="11" customFormat="1" ht="16.5" thickBot="1" x14ac:dyDescent="0.3">
      <c r="D10" s="183"/>
      <c r="E10" s="183"/>
      <c r="F10" s="183"/>
      <c r="G10" s="364"/>
      <c r="H10" s="152"/>
      <c r="M10" s="361"/>
    </row>
    <row r="11" spans="1:33" s="11" customFormat="1" ht="15.75" thickBot="1" x14ac:dyDescent="0.3">
      <c r="A11" s="585" t="s">
        <v>253</v>
      </c>
      <c r="B11" s="586" t="str">
        <f>'Step 1&amp;2. Properties'!B10:C10</f>
        <v>00-REGION, COUNTRY</v>
      </c>
      <c r="C11" s="743" t="s">
        <v>143</v>
      </c>
      <c r="D11" s="911"/>
      <c r="E11" s="911"/>
      <c r="F11" s="911"/>
      <c r="G11" s="911"/>
      <c r="H11" s="912"/>
      <c r="I11" s="913" t="s">
        <v>180</v>
      </c>
      <c r="J11" s="730"/>
      <c r="K11" s="730"/>
      <c r="L11" s="730"/>
      <c r="M11" s="730"/>
      <c r="N11" s="914"/>
    </row>
    <row r="12" spans="1:33" ht="30.75" thickBot="1" x14ac:dyDescent="0.3">
      <c r="A12" s="587" t="s">
        <v>239</v>
      </c>
      <c r="B12" s="588" t="str">
        <f>'Step 1&amp;2. Properties'!B11:C11</f>
        <v xml:space="preserve"> ….</v>
      </c>
      <c r="C12" s="515" t="s">
        <v>231</v>
      </c>
      <c r="D12" s="516" t="s">
        <v>230</v>
      </c>
      <c r="E12" s="516" t="s">
        <v>265</v>
      </c>
      <c r="F12" s="516" t="s">
        <v>264</v>
      </c>
      <c r="G12" s="470" t="s">
        <v>269</v>
      </c>
      <c r="H12" s="472" t="s">
        <v>271</v>
      </c>
      <c r="I12" s="515" t="s">
        <v>231</v>
      </c>
      <c r="J12" s="516" t="s">
        <v>230</v>
      </c>
      <c r="K12" s="516" t="s">
        <v>265</v>
      </c>
      <c r="L12" s="516" t="s">
        <v>264</v>
      </c>
      <c r="M12" s="470" t="s">
        <v>269</v>
      </c>
      <c r="N12" s="471" t="s">
        <v>271</v>
      </c>
      <c r="O12" s="11"/>
      <c r="P12" s="11"/>
    </row>
    <row r="13" spans="1:33" s="43" customFormat="1" x14ac:dyDescent="0.25">
      <c r="A13" s="907" t="s">
        <v>177</v>
      </c>
      <c r="B13" s="464" t="str">
        <f>'Step 3 || ProvisioningServices_'!$A$15</f>
        <v>Nutrition biomass</v>
      </c>
      <c r="C13" s="589">
        <f>'Step 3 || Visualisation'!B5</f>
        <v>0</v>
      </c>
      <c r="D13" s="590"/>
      <c r="E13" s="591"/>
      <c r="F13" s="592"/>
      <c r="G13" s="593"/>
      <c r="H13" s="594"/>
      <c r="I13" s="589">
        <f>'Step 3 || Visualisation'!B11</f>
        <v>0</v>
      </c>
      <c r="J13" s="590"/>
      <c r="K13" s="595"/>
      <c r="L13" s="592"/>
      <c r="M13" s="593"/>
      <c r="N13" s="596"/>
    </row>
    <row r="14" spans="1:33" s="43" customFormat="1" x14ac:dyDescent="0.25">
      <c r="A14" s="908"/>
      <c r="B14" s="465" t="str">
        <f>'Step 3 || ProvisioningServices_'!$A$19</f>
        <v>Nutrition water</v>
      </c>
      <c r="C14" s="589">
        <f>'Step 3 || Visualisation'!C5</f>
        <v>0</v>
      </c>
      <c r="D14" s="590"/>
      <c r="E14" s="591"/>
      <c r="F14" s="592"/>
      <c r="G14" s="593"/>
      <c r="H14" s="594"/>
      <c r="I14" s="589">
        <f>'Step 3 || Visualisation'!C11</f>
        <v>0</v>
      </c>
      <c r="J14" s="590"/>
      <c r="K14" s="595"/>
      <c r="L14" s="592"/>
      <c r="M14" s="593"/>
      <c r="N14" s="596"/>
    </row>
    <row r="15" spans="1:33" s="43" customFormat="1" x14ac:dyDescent="0.25">
      <c r="A15" s="908"/>
      <c r="B15" s="465" t="str">
        <f>'Step 3 || ProvisioningServices_'!$A$21</f>
        <v>Material biomass</v>
      </c>
      <c r="C15" s="589">
        <f>'Step 3 || Visualisation'!D5</f>
        <v>0</v>
      </c>
      <c r="D15" s="590"/>
      <c r="E15" s="591"/>
      <c r="F15" s="592"/>
      <c r="G15" s="593"/>
      <c r="H15" s="594"/>
      <c r="I15" s="589">
        <f>'Step 3 || Visualisation'!D11</f>
        <v>0</v>
      </c>
      <c r="J15" s="590"/>
      <c r="K15" s="595"/>
      <c r="L15" s="592"/>
      <c r="M15" s="593"/>
      <c r="N15" s="596"/>
    </row>
    <row r="16" spans="1:33" s="43" customFormat="1" x14ac:dyDescent="0.25">
      <c r="A16" s="908"/>
      <c r="B16" s="465" t="str">
        <f>'Step 3 || ProvisioningServices_'!$A$23</f>
        <v>Material water</v>
      </c>
      <c r="C16" s="589">
        <f>'Step 3 || Visualisation'!E5</f>
        <v>0</v>
      </c>
      <c r="D16" s="590"/>
      <c r="E16" s="591"/>
      <c r="F16" s="592"/>
      <c r="G16" s="593"/>
      <c r="H16" s="594"/>
      <c r="I16" s="589">
        <f>'Step 3 || Visualisation'!E11</f>
        <v>0</v>
      </c>
      <c r="J16" s="590"/>
      <c r="K16" s="595"/>
      <c r="L16" s="592"/>
      <c r="M16" s="593"/>
      <c r="N16" s="596"/>
    </row>
    <row r="17" spans="1:14" s="43" customFormat="1" ht="15.75" thickBot="1" x14ac:dyDescent="0.3">
      <c r="A17" s="909"/>
      <c r="B17" s="466" t="str">
        <f>'Step 3 || ProvisioningServices_'!$A$24</f>
        <v>Biomass-based energy sources</v>
      </c>
      <c r="C17" s="589">
        <f>'Step 3 || Visualisation'!F5</f>
        <v>0</v>
      </c>
      <c r="D17" s="590"/>
      <c r="E17" s="591"/>
      <c r="F17" s="592"/>
      <c r="G17" s="593"/>
      <c r="H17" s="594"/>
      <c r="I17" s="589">
        <f>'Step 3 || Visualisation'!F11</f>
        <v>0</v>
      </c>
      <c r="J17" s="590"/>
      <c r="K17" s="595"/>
      <c r="L17" s="592"/>
      <c r="M17" s="593"/>
      <c r="N17" s="596"/>
    </row>
    <row r="18" spans="1:14" s="43" customFormat="1" ht="30.75" thickBot="1" x14ac:dyDescent="0.3">
      <c r="A18" s="910" t="s">
        <v>175</v>
      </c>
      <c r="B18" s="223" t="str">
        <f>'Step 3 || RegulatingServices_'!$A$15</f>
        <v>Mediation of waste, toxics and other nuisances</v>
      </c>
      <c r="C18" s="589">
        <f>'Step 3 || Visualisation'!G6</f>
        <v>0</v>
      </c>
      <c r="D18" s="590"/>
      <c r="E18" s="591"/>
      <c r="F18" s="592"/>
      <c r="G18" s="593"/>
      <c r="H18" s="594"/>
      <c r="I18" s="589">
        <f>'Step 3 || Visualisation'!G12</f>
        <v>0</v>
      </c>
      <c r="J18" s="590"/>
      <c r="K18" s="595"/>
      <c r="L18" s="592"/>
      <c r="M18" s="593"/>
      <c r="N18" s="596"/>
    </row>
    <row r="19" spans="1:14" s="43" customFormat="1" ht="30.75" thickBot="1" x14ac:dyDescent="0.3">
      <c r="A19" s="905"/>
      <c r="B19" s="97" t="str">
        <f>'Step 3 || RegulatingServices_'!$A$17</f>
        <v>Mediation of flows (mass, liquid, air)</v>
      </c>
      <c r="C19" s="589">
        <f>'Step 3 || Visualisation'!H6</f>
        <v>0</v>
      </c>
      <c r="D19" s="590"/>
      <c r="E19" s="591"/>
      <c r="F19" s="592"/>
      <c r="G19" s="593"/>
      <c r="H19" s="594"/>
      <c r="I19" s="589">
        <f>'Step 3 || Visualisation'!H12</f>
        <v>0</v>
      </c>
      <c r="J19" s="590"/>
      <c r="K19" s="595"/>
      <c r="L19" s="592"/>
      <c r="M19" s="593"/>
      <c r="N19" s="596"/>
    </row>
    <row r="20" spans="1:14" s="43" customFormat="1" ht="30.75" thickBot="1" x14ac:dyDescent="0.3">
      <c r="A20" s="905"/>
      <c r="B20" s="97" t="str">
        <f>'Step 3 || RegulatingServices_'!$A$22</f>
        <v>Lifecycle maintenance, habitat and gene pool protection</v>
      </c>
      <c r="C20" s="589">
        <f>'Step 3 || Visualisation'!I6</f>
        <v>0</v>
      </c>
      <c r="D20" s="590"/>
      <c r="E20" s="591"/>
      <c r="F20" s="592"/>
      <c r="G20" s="593"/>
      <c r="H20" s="594"/>
      <c r="I20" s="589">
        <f>'Step 3 || Visualisation'!I12</f>
        <v>0</v>
      </c>
      <c r="J20" s="590"/>
      <c r="K20" s="595"/>
      <c r="L20" s="592"/>
      <c r="M20" s="593"/>
      <c r="N20" s="596"/>
    </row>
    <row r="21" spans="1:14" s="43" customFormat="1" ht="15.75" thickBot="1" x14ac:dyDescent="0.3">
      <c r="A21" s="905"/>
      <c r="B21" s="97" t="str">
        <f>'Step 3 || RegulatingServices_'!$A$23</f>
        <v>Pest and disease control</v>
      </c>
      <c r="C21" s="589">
        <f>'Step 3 || Visualisation'!J6</f>
        <v>0</v>
      </c>
      <c r="D21" s="590"/>
      <c r="E21" s="591"/>
      <c r="F21" s="592"/>
      <c r="G21" s="593"/>
      <c r="H21" s="594"/>
      <c r="I21" s="589">
        <f>'Step 3 || Visualisation'!J12</f>
        <v>0</v>
      </c>
      <c r="J21" s="590"/>
      <c r="K21" s="595"/>
      <c r="L21" s="592"/>
      <c r="M21" s="593"/>
      <c r="N21" s="596"/>
    </row>
    <row r="22" spans="1:14" s="43" customFormat="1" ht="15.75" thickBot="1" x14ac:dyDescent="0.3">
      <c r="A22" s="905"/>
      <c r="B22" s="97" t="str">
        <f>'Step 3 || RegulatingServices_'!$A$25</f>
        <v>Soil formation and composition</v>
      </c>
      <c r="C22" s="589">
        <f>'Step 3 || Visualisation'!K6</f>
        <v>0</v>
      </c>
      <c r="D22" s="590"/>
      <c r="E22" s="591"/>
      <c r="F22" s="592"/>
      <c r="G22" s="593"/>
      <c r="H22" s="594"/>
      <c r="I22" s="589">
        <f>'Step 3 || Visualisation'!K12</f>
        <v>0</v>
      </c>
      <c r="J22" s="590"/>
      <c r="K22" s="595"/>
      <c r="L22" s="592"/>
      <c r="M22" s="593"/>
      <c r="N22" s="596"/>
    </row>
    <row r="23" spans="1:14" s="43" customFormat="1" ht="15.75" thickBot="1" x14ac:dyDescent="0.3">
      <c r="A23" s="905"/>
      <c r="B23" s="97" t="str">
        <f>'Step 3 || RegulatingServices_'!$A$27</f>
        <v>Water conditions</v>
      </c>
      <c r="C23" s="589">
        <f>'Step 3 || Visualisation'!L6</f>
        <v>0</v>
      </c>
      <c r="D23" s="590"/>
      <c r="E23" s="591"/>
      <c r="F23" s="592"/>
      <c r="G23" s="593"/>
      <c r="H23" s="594"/>
      <c r="I23" s="589">
        <f>'Step 3 || Visualisation'!L12</f>
        <v>0</v>
      </c>
      <c r="J23" s="590"/>
      <c r="K23" s="595"/>
      <c r="L23" s="592"/>
      <c r="M23" s="593"/>
      <c r="N23" s="596"/>
    </row>
    <row r="24" spans="1:14" s="43" customFormat="1" ht="30.75" thickBot="1" x14ac:dyDescent="0.3">
      <c r="A24" s="906"/>
      <c r="B24" s="224" t="str">
        <f>'Step 3 || RegulatingServices_'!$A$28</f>
        <v>Atmospheric composition and climate regulation</v>
      </c>
      <c r="C24" s="589">
        <f>'Step 3 || Visualisation'!M6</f>
        <v>0</v>
      </c>
      <c r="D24" s="590"/>
      <c r="E24" s="591"/>
      <c r="F24" s="592"/>
      <c r="G24" s="593"/>
      <c r="H24" s="594"/>
      <c r="I24" s="589">
        <f>'Step 3 || Visualisation'!M12</f>
        <v>0</v>
      </c>
      <c r="J24" s="590"/>
      <c r="K24" s="595"/>
      <c r="L24" s="592"/>
      <c r="M24" s="593"/>
      <c r="N24" s="596"/>
    </row>
    <row r="25" spans="1:14" s="43" customFormat="1" ht="30.75" thickBot="1" x14ac:dyDescent="0.3">
      <c r="A25" s="904" t="s">
        <v>176</v>
      </c>
      <c r="B25" s="467" t="str">
        <f>'Step 3 || CulturalServices_'!$A$26</f>
        <v>Physical and experiential interactions</v>
      </c>
      <c r="C25" s="589">
        <f>'Step 3 || Visualisation'!N7</f>
        <v>0</v>
      </c>
      <c r="D25" s="590"/>
      <c r="E25" s="591"/>
      <c r="F25" s="592"/>
      <c r="G25" s="593"/>
      <c r="H25" s="594"/>
      <c r="I25" s="589">
        <f>'Step 3 || Visualisation'!N13</f>
        <v>0</v>
      </c>
      <c r="J25" s="590"/>
      <c r="K25" s="595"/>
      <c r="L25" s="592"/>
      <c r="M25" s="593"/>
      <c r="N25" s="596"/>
    </row>
    <row r="26" spans="1:14" s="43" customFormat="1" ht="30.75" thickBot="1" x14ac:dyDescent="0.3">
      <c r="A26" s="905"/>
      <c r="B26" s="468" t="str">
        <f>'Step 3 || CulturalServices_'!$A$28</f>
        <v>Intellectual and representative interactions</v>
      </c>
      <c r="C26" s="589">
        <f>'Step 3 || Visualisation'!O7</f>
        <v>0</v>
      </c>
      <c r="D26" s="590"/>
      <c r="E26" s="591"/>
      <c r="F26" s="592"/>
      <c r="G26" s="593"/>
      <c r="H26" s="594"/>
      <c r="I26" s="589">
        <f>'Step 3 || Visualisation'!O13</f>
        <v>0</v>
      </c>
      <c r="J26" s="590"/>
      <c r="K26" s="595"/>
      <c r="L26" s="592"/>
      <c r="M26" s="593"/>
      <c r="N26" s="596"/>
    </row>
    <row r="27" spans="1:14" s="43" customFormat="1" ht="15.75" thickBot="1" x14ac:dyDescent="0.3">
      <c r="A27" s="906"/>
      <c r="B27" s="469" t="str">
        <f>'Step 3 || CulturalServices_'!$A$33</f>
        <v>Spiritual and symbolic interactions</v>
      </c>
      <c r="C27" s="597">
        <f>'Step 3 || Visualisation'!P7</f>
        <v>0</v>
      </c>
      <c r="D27" s="598"/>
      <c r="E27" s="599"/>
      <c r="F27" s="600"/>
      <c r="G27" s="601"/>
      <c r="H27" s="602"/>
      <c r="I27" s="597">
        <f>'Step 3 || Visualisation'!P13</f>
        <v>0</v>
      </c>
      <c r="J27" s="598"/>
      <c r="K27" s="603"/>
      <c r="L27" s="600"/>
      <c r="M27" s="601"/>
      <c r="N27" s="604"/>
    </row>
    <row r="28" spans="1:14" x14ac:dyDescent="0.25">
      <c r="A28" s="605"/>
      <c r="B28" s="605"/>
      <c r="C28" s="605"/>
      <c r="D28" s="605"/>
      <c r="E28" s="605"/>
      <c r="F28" s="605"/>
      <c r="G28" s="605"/>
      <c r="H28" s="605"/>
      <c r="I28" s="605"/>
      <c r="J28" s="605"/>
      <c r="K28" s="605"/>
      <c r="L28" s="605"/>
      <c r="M28" s="605"/>
      <c r="N28" s="605"/>
    </row>
    <row r="29" spans="1:14" x14ac:dyDescent="0.25">
      <c r="A29" s="605"/>
      <c r="B29" s="605"/>
      <c r="C29" s="605"/>
      <c r="D29" s="605"/>
      <c r="E29" s="605"/>
      <c r="F29" s="605"/>
      <c r="G29" s="605"/>
      <c r="H29" s="605"/>
      <c r="I29" s="605"/>
      <c r="J29" s="605"/>
      <c r="K29" s="605"/>
      <c r="L29" s="605"/>
      <c r="M29" s="605"/>
      <c r="N29" s="605"/>
    </row>
    <row r="30" spans="1:14" x14ac:dyDescent="0.25">
      <c r="A30" s="605"/>
      <c r="B30" s="605"/>
      <c r="C30" s="605"/>
      <c r="D30" s="605"/>
      <c r="E30" s="605"/>
      <c r="F30" s="605"/>
      <c r="G30" s="605"/>
      <c r="H30" s="605"/>
      <c r="I30" s="605"/>
      <c r="J30" s="605"/>
      <c r="K30" s="605"/>
      <c r="L30" s="605"/>
      <c r="M30" s="605"/>
      <c r="N30" s="605"/>
    </row>
  </sheetData>
  <mergeCells count="6">
    <mergeCell ref="A1:AG1"/>
    <mergeCell ref="A25:A27"/>
    <mergeCell ref="A13:A17"/>
    <mergeCell ref="A18:A24"/>
    <mergeCell ref="C11:H11"/>
    <mergeCell ref="I11:N1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B1:S16"/>
  <sheetViews>
    <sheetView zoomScale="70" zoomScaleNormal="70" workbookViewId="0">
      <selection activeCell="W7" sqref="W7"/>
    </sheetView>
  </sheetViews>
  <sheetFormatPr defaultColWidth="9.140625" defaultRowHeight="15" x14ac:dyDescent="0.25"/>
  <cols>
    <col min="1" max="16" width="9.140625" style="11" customWidth="1"/>
    <col min="17" max="17" width="2.42578125" style="11" customWidth="1"/>
    <col min="18" max="18" width="9.140625" style="11"/>
    <col min="19" max="19" width="35.140625" style="11" customWidth="1"/>
    <col min="20" max="21" width="9.140625" style="11"/>
    <col min="22" max="22" width="9.140625" style="11" customWidth="1"/>
    <col min="23" max="27" width="9.140625" style="11"/>
    <col min="28" max="41" width="10.7109375" style="11" customWidth="1"/>
    <col min="42" max="42" width="2" style="11" customWidth="1"/>
    <col min="43" max="43" width="19.85546875" style="11" customWidth="1"/>
    <col min="44" max="44" width="17" style="11" customWidth="1"/>
    <col min="45" max="45" width="9.140625" style="11"/>
    <col min="46" max="46" width="16.5703125" style="11" customWidth="1"/>
    <col min="47" max="16384" width="9.140625" style="11"/>
  </cols>
  <sheetData>
    <row r="1" spans="2:19" ht="23.25" x14ac:dyDescent="0.35">
      <c r="B1" s="20" t="s">
        <v>183</v>
      </c>
    </row>
    <row r="2" spans="2:19" ht="15.75" thickBot="1" x14ac:dyDescent="0.3"/>
    <row r="3" spans="2:19" x14ac:dyDescent="0.25">
      <c r="B3" s="894" t="s">
        <v>177</v>
      </c>
      <c r="C3" s="895"/>
      <c r="D3" s="895"/>
      <c r="E3" s="895"/>
      <c r="F3" s="895"/>
      <c r="G3" s="896" t="s">
        <v>175</v>
      </c>
      <c r="H3" s="897"/>
      <c r="I3" s="897"/>
      <c r="J3" s="897"/>
      <c r="K3" s="897"/>
      <c r="L3" s="897"/>
      <c r="M3" s="897"/>
      <c r="N3" s="898" t="s">
        <v>176</v>
      </c>
      <c r="O3" s="897"/>
      <c r="P3" s="897"/>
      <c r="Q3" s="7"/>
      <c r="R3" s="89"/>
      <c r="S3" s="48"/>
    </row>
    <row r="4" spans="2:19" ht="93" customHeight="1" thickBot="1" x14ac:dyDescent="0.3">
      <c r="B4" s="511" t="s">
        <v>83</v>
      </c>
      <c r="C4" s="512" t="s">
        <v>92</v>
      </c>
      <c r="D4" s="512" t="s">
        <v>14</v>
      </c>
      <c r="E4" s="512" t="s">
        <v>15</v>
      </c>
      <c r="F4" s="512" t="s">
        <v>16</v>
      </c>
      <c r="G4" s="513" t="s">
        <v>278</v>
      </c>
      <c r="H4" s="513" t="s">
        <v>279</v>
      </c>
      <c r="I4" s="513" t="s">
        <v>280</v>
      </c>
      <c r="J4" s="513" t="s">
        <v>292</v>
      </c>
      <c r="K4" s="513" t="s">
        <v>281</v>
      </c>
      <c r="L4" s="513" t="s">
        <v>111</v>
      </c>
      <c r="M4" s="513" t="s">
        <v>282</v>
      </c>
      <c r="N4" s="514" t="s">
        <v>289</v>
      </c>
      <c r="O4" s="514" t="s">
        <v>290</v>
      </c>
      <c r="P4" s="514" t="s">
        <v>291</v>
      </c>
      <c r="Q4" s="12"/>
      <c r="R4" s="90" t="s">
        <v>178</v>
      </c>
      <c r="S4" s="91" t="s">
        <v>179</v>
      </c>
    </row>
    <row r="5" spans="2:19" ht="15.75" x14ac:dyDescent="0.25">
      <c r="B5" s="60">
        <f>'Step 4 || Scenario'!D13</f>
        <v>0</v>
      </c>
      <c r="C5" s="61">
        <f>'Step 4 || Scenario'!D14</f>
        <v>0</v>
      </c>
      <c r="D5" s="61">
        <f>'Step 4 || Scenario'!D15</f>
        <v>0</v>
      </c>
      <c r="E5" s="61">
        <f>'Step 4 || Scenario'!D16</f>
        <v>0</v>
      </c>
      <c r="F5" s="61">
        <f>'Step 4 || Scenario'!D17</f>
        <v>0</v>
      </c>
      <c r="G5" s="62">
        <v>-3</v>
      </c>
      <c r="H5" s="62">
        <v>-3</v>
      </c>
      <c r="I5" s="62">
        <v>-3</v>
      </c>
      <c r="J5" s="62">
        <v>-3</v>
      </c>
      <c r="K5" s="62">
        <v>-3</v>
      </c>
      <c r="L5" s="62"/>
      <c r="M5" s="62">
        <v>-3</v>
      </c>
      <c r="N5" s="62">
        <v>-3</v>
      </c>
      <c r="O5" s="62">
        <v>-3</v>
      </c>
      <c r="P5" s="63">
        <v>-3</v>
      </c>
      <c r="Q5" s="12"/>
      <c r="R5" s="92"/>
      <c r="S5" s="83"/>
    </row>
    <row r="6" spans="2:19" ht="15.75" x14ac:dyDescent="0.25">
      <c r="B6" s="64">
        <v>-3</v>
      </c>
      <c r="C6" s="50">
        <v>-3</v>
      </c>
      <c r="D6" s="50">
        <v>-3</v>
      </c>
      <c r="E6" s="50">
        <v>-3</v>
      </c>
      <c r="F6" s="50">
        <v>-3</v>
      </c>
      <c r="G6" s="49">
        <f>'Step 4 || Scenario'!D18</f>
        <v>0</v>
      </c>
      <c r="H6" s="49">
        <f>'Step 4 || Scenario'!$D19</f>
        <v>0</v>
      </c>
      <c r="I6" s="49">
        <f>'Step 4 || Scenario'!$D20</f>
        <v>0</v>
      </c>
      <c r="J6" s="49">
        <f>'Step 4 || Scenario'!$D21</f>
        <v>0</v>
      </c>
      <c r="K6" s="49">
        <f>'Step 4 || Scenario'!$D22</f>
        <v>0</v>
      </c>
      <c r="L6" s="49">
        <f>'Step 4 || Scenario'!$D23</f>
        <v>0</v>
      </c>
      <c r="M6" s="49">
        <f>'Step 4 || Scenario'!$D24</f>
        <v>0</v>
      </c>
      <c r="N6" s="50">
        <v>-3</v>
      </c>
      <c r="O6" s="50">
        <v>-3</v>
      </c>
      <c r="P6" s="65">
        <v>-3</v>
      </c>
      <c r="Q6" s="12"/>
      <c r="R6" s="93"/>
      <c r="S6" s="16"/>
    </row>
    <row r="7" spans="2:19" ht="16.5" thickBot="1" x14ac:dyDescent="0.3">
      <c r="B7" s="66">
        <v>-3</v>
      </c>
      <c r="C7" s="67">
        <v>-3</v>
      </c>
      <c r="D7" s="67">
        <v>-3</v>
      </c>
      <c r="E7" s="67">
        <v>-3</v>
      </c>
      <c r="F7" s="67">
        <v>-3</v>
      </c>
      <c r="G7" s="67">
        <v>-3</v>
      </c>
      <c r="H7" s="67">
        <v>-3</v>
      </c>
      <c r="I7" s="67">
        <v>-3</v>
      </c>
      <c r="J7" s="67">
        <v>-3</v>
      </c>
      <c r="K7" s="67">
        <v>-3</v>
      </c>
      <c r="L7" s="67"/>
      <c r="M7" s="67"/>
      <c r="N7" s="68">
        <f>'Step 4 || Scenario'!D25</f>
        <v>0</v>
      </c>
      <c r="O7" s="68">
        <f>'Step 4 || Scenario'!D26</f>
        <v>0</v>
      </c>
      <c r="P7" s="69">
        <f>'Step 4 || Scenario'!D27</f>
        <v>0</v>
      </c>
      <c r="Q7" s="12"/>
      <c r="R7" s="94"/>
      <c r="S7" s="19"/>
    </row>
    <row r="8" spans="2:19" ht="15.75" thickBot="1" x14ac:dyDescent="0.3">
      <c r="B8" s="17"/>
      <c r="C8" s="12"/>
      <c r="D8" s="12"/>
      <c r="E8" s="12"/>
      <c r="F8" s="12"/>
      <c r="G8" s="12"/>
      <c r="H8" s="12"/>
      <c r="I8" s="12"/>
      <c r="J8" s="12"/>
      <c r="K8" s="12"/>
      <c r="L8" s="12"/>
      <c r="M8" s="12"/>
      <c r="N8" s="12"/>
      <c r="O8" s="12"/>
      <c r="P8" s="12"/>
      <c r="Q8" s="12"/>
      <c r="R8" s="12"/>
      <c r="S8" s="18"/>
    </row>
    <row r="9" spans="2:19" x14ac:dyDescent="0.25">
      <c r="B9" s="899" t="s">
        <v>177</v>
      </c>
      <c r="C9" s="900"/>
      <c r="D9" s="900"/>
      <c r="E9" s="900"/>
      <c r="F9" s="900"/>
      <c r="G9" s="901" t="s">
        <v>175</v>
      </c>
      <c r="H9" s="902"/>
      <c r="I9" s="902"/>
      <c r="J9" s="902"/>
      <c r="K9" s="902"/>
      <c r="L9" s="902"/>
      <c r="M9" s="902"/>
      <c r="N9" s="903" t="s">
        <v>176</v>
      </c>
      <c r="O9" s="902"/>
      <c r="P9" s="902"/>
      <c r="Q9" s="12"/>
      <c r="R9" s="92"/>
      <c r="S9" s="83"/>
    </row>
    <row r="10" spans="2:19" ht="78.75" customHeight="1" thickBot="1" x14ac:dyDescent="0.3">
      <c r="B10" s="56" t="str">
        <f t="shared" ref="B10:P10" si="0">B4</f>
        <v>Nutrition biomass</v>
      </c>
      <c r="C10" s="57" t="str">
        <f t="shared" si="0"/>
        <v>Nutrition water</v>
      </c>
      <c r="D10" s="57" t="str">
        <f t="shared" si="0"/>
        <v>Material biomass</v>
      </c>
      <c r="E10" s="57" t="str">
        <f t="shared" si="0"/>
        <v>Material water</v>
      </c>
      <c r="F10" s="57" t="str">
        <f t="shared" si="0"/>
        <v>Biomass-based energy sources</v>
      </c>
      <c r="G10" s="58" t="str">
        <f t="shared" si="0"/>
        <v>Mediation of waste</v>
      </c>
      <c r="H10" s="58" t="str">
        <f t="shared" si="0"/>
        <v xml:space="preserve">Mediation of flows </v>
      </c>
      <c r="I10" s="58" t="str">
        <f t="shared" si="0"/>
        <v xml:space="preserve">Maintenance of lifecycles/habitats </v>
      </c>
      <c r="J10" s="58" t="str">
        <f t="shared" si="0"/>
        <v>Pest / disease control</v>
      </c>
      <c r="K10" s="58" t="str">
        <f t="shared" si="0"/>
        <v>Soil formation / composition</v>
      </c>
      <c r="L10" s="58" t="str">
        <f t="shared" si="0"/>
        <v>Water conditions</v>
      </c>
      <c r="M10" s="58" t="str">
        <f t="shared" si="0"/>
        <v xml:space="preserve">Atmospheric composition </v>
      </c>
      <c r="N10" s="59" t="str">
        <f t="shared" si="0"/>
        <v xml:space="preserve">Physical / experiential </v>
      </c>
      <c r="O10" s="59" t="str">
        <f t="shared" si="0"/>
        <v xml:space="preserve">Intellectual / representative </v>
      </c>
      <c r="P10" s="59" t="str">
        <f t="shared" si="0"/>
        <v xml:space="preserve">Spiritual / symbolic </v>
      </c>
      <c r="Q10" s="12"/>
      <c r="R10" s="93"/>
      <c r="S10" s="16"/>
    </row>
    <row r="11" spans="2:19" ht="15.75" x14ac:dyDescent="0.25">
      <c r="B11" s="60">
        <f>'Step 4 || Scenario'!J13</f>
        <v>0</v>
      </c>
      <c r="C11" s="61">
        <f>'Step 4 || Scenario'!J14</f>
        <v>0</v>
      </c>
      <c r="D11" s="61">
        <f>'Step 4 || Scenario'!J15</f>
        <v>0</v>
      </c>
      <c r="E11" s="61">
        <f>'Step 4 || Scenario'!J16</f>
        <v>0</v>
      </c>
      <c r="F11" s="61">
        <f>'Step 4 || Scenario'!J17</f>
        <v>0</v>
      </c>
      <c r="G11" s="62">
        <v>-3</v>
      </c>
      <c r="H11" s="62">
        <v>-3</v>
      </c>
      <c r="I11" s="62">
        <v>-3</v>
      </c>
      <c r="J11" s="62">
        <v>-3</v>
      </c>
      <c r="K11" s="62">
        <v>-3</v>
      </c>
      <c r="L11" s="62"/>
      <c r="M11" s="62">
        <v>-3</v>
      </c>
      <c r="N11" s="62">
        <v>-3</v>
      </c>
      <c r="O11" s="62">
        <v>-3</v>
      </c>
      <c r="P11" s="63">
        <v>-3</v>
      </c>
      <c r="Q11" s="12"/>
      <c r="R11" s="93"/>
      <c r="S11" s="16"/>
    </row>
    <row r="12" spans="2:19" ht="15.75" x14ac:dyDescent="0.25">
      <c r="B12" s="64">
        <v>-3</v>
      </c>
      <c r="C12" s="50">
        <v>-3</v>
      </c>
      <c r="D12" s="50">
        <v>-3</v>
      </c>
      <c r="E12" s="50">
        <v>-3</v>
      </c>
      <c r="F12" s="50">
        <v>-3</v>
      </c>
      <c r="G12" s="49">
        <f>'Step 4 || Scenario'!J18</f>
        <v>0</v>
      </c>
      <c r="H12" s="49">
        <f>'Step 4 || Scenario'!$J19</f>
        <v>0</v>
      </c>
      <c r="I12" s="49">
        <f>'Step 4 || Scenario'!$J20</f>
        <v>0</v>
      </c>
      <c r="J12" s="49">
        <f>'Step 4 || Scenario'!$J21</f>
        <v>0</v>
      </c>
      <c r="K12" s="49">
        <f>'Step 4 || Scenario'!$J22</f>
        <v>0</v>
      </c>
      <c r="L12" s="49">
        <f>'Step 4 || Scenario'!$J23</f>
        <v>0</v>
      </c>
      <c r="M12" s="49">
        <f>'Step 4 || Scenario'!$J24</f>
        <v>0</v>
      </c>
      <c r="N12" s="50">
        <v>-3</v>
      </c>
      <c r="O12" s="50">
        <v>-3</v>
      </c>
      <c r="P12" s="65">
        <v>-3</v>
      </c>
      <c r="Q12" s="12"/>
      <c r="R12" s="93"/>
      <c r="S12" s="16"/>
    </row>
    <row r="13" spans="2:19" ht="16.5" thickBot="1" x14ac:dyDescent="0.3">
      <c r="B13" s="66">
        <v>-3</v>
      </c>
      <c r="C13" s="67">
        <v>-3</v>
      </c>
      <c r="D13" s="67">
        <v>-3</v>
      </c>
      <c r="E13" s="67">
        <v>-3</v>
      </c>
      <c r="F13" s="67">
        <v>-3</v>
      </c>
      <c r="G13" s="67">
        <v>-3</v>
      </c>
      <c r="H13" s="67">
        <v>-3</v>
      </c>
      <c r="I13" s="67">
        <v>-3</v>
      </c>
      <c r="J13" s="67">
        <v>-3</v>
      </c>
      <c r="K13" s="67">
        <v>-3</v>
      </c>
      <c r="L13" s="67"/>
      <c r="M13" s="67"/>
      <c r="N13" s="68">
        <f>'Step 4 || Scenario'!J25</f>
        <v>0</v>
      </c>
      <c r="O13" s="68">
        <f>'Step 4 || Scenario'!J26</f>
        <v>0</v>
      </c>
      <c r="P13" s="69">
        <f>'Step 4 || Scenario'!J27</f>
        <v>0</v>
      </c>
      <c r="Q13" s="12"/>
      <c r="R13" s="86"/>
      <c r="S13" s="19"/>
    </row>
    <row r="14" spans="2:19" x14ac:dyDescent="0.25">
      <c r="B14" s="70"/>
      <c r="C14" s="71"/>
      <c r="D14" s="71"/>
      <c r="E14" s="71"/>
      <c r="F14" s="71"/>
      <c r="G14" s="71"/>
      <c r="H14" s="71"/>
      <c r="I14" s="71"/>
      <c r="J14" s="71"/>
      <c r="K14" s="71"/>
      <c r="L14" s="71"/>
      <c r="M14" s="71"/>
      <c r="N14" s="71"/>
      <c r="O14" s="71"/>
      <c r="P14" s="83"/>
      <c r="Q14" s="12"/>
      <c r="R14" s="87"/>
      <c r="S14" s="85"/>
    </row>
    <row r="15" spans="2:19" x14ac:dyDescent="0.25">
      <c r="B15" s="9">
        <v>0</v>
      </c>
      <c r="C15" s="14">
        <v>0</v>
      </c>
      <c r="D15" s="14">
        <v>0</v>
      </c>
      <c r="E15" s="14">
        <v>0</v>
      </c>
      <c r="F15" s="14">
        <v>0</v>
      </c>
      <c r="G15" s="14">
        <v>0</v>
      </c>
      <c r="H15" s="14">
        <v>0</v>
      </c>
      <c r="I15" s="14">
        <v>0</v>
      </c>
      <c r="J15" s="14">
        <v>0</v>
      </c>
      <c r="K15" s="14">
        <v>0</v>
      </c>
      <c r="L15" s="14">
        <v>0</v>
      </c>
      <c r="M15" s="14">
        <v>0</v>
      </c>
      <c r="N15" s="14">
        <v>0</v>
      </c>
      <c r="O15" s="14">
        <v>0</v>
      </c>
      <c r="P15" s="16">
        <v>0</v>
      </c>
      <c r="Q15" s="12"/>
      <c r="R15" s="95" t="s">
        <v>238</v>
      </c>
      <c r="S15" s="16"/>
    </row>
    <row r="16" spans="2:19" ht="16.5" thickBot="1" x14ac:dyDescent="0.3">
      <c r="B16" s="76">
        <v>-2.5</v>
      </c>
      <c r="C16" s="77">
        <v>-2.5</v>
      </c>
      <c r="D16" s="77">
        <v>-2.5</v>
      </c>
      <c r="E16" s="77">
        <v>-2.5</v>
      </c>
      <c r="F16" s="77">
        <v>-2.5</v>
      </c>
      <c r="G16" s="77">
        <v>-2.5</v>
      </c>
      <c r="H16" s="77">
        <v>-2.5</v>
      </c>
      <c r="I16" s="77">
        <v>-2.5</v>
      </c>
      <c r="J16" s="77">
        <v>-2.5</v>
      </c>
      <c r="K16" s="77">
        <v>-2.5</v>
      </c>
      <c r="L16" s="77">
        <v>-2.5</v>
      </c>
      <c r="M16" s="77">
        <v>-2.5</v>
      </c>
      <c r="N16" s="77">
        <v>-2.5</v>
      </c>
      <c r="O16" s="77">
        <v>-2.5</v>
      </c>
      <c r="P16" s="78">
        <v>-2.5</v>
      </c>
      <c r="Q16" s="4"/>
      <c r="R16" s="96"/>
      <c r="S16" s="19"/>
    </row>
  </sheetData>
  <sheetProtection password="DD35" sheet="1" objects="1" scenarios="1" formatCells="0" formatColumns="0" formatRows="0" insertColumns="0" insertRows="0" insertHyperlinks="0" deleteColumns="0" deleteRows="0" sort="0" autoFilter="0" pivotTables="0"/>
  <mergeCells count="6">
    <mergeCell ref="B3:F3"/>
    <mergeCell ref="G3:M3"/>
    <mergeCell ref="N3:P3"/>
    <mergeCell ref="B9:F9"/>
    <mergeCell ref="G9:M9"/>
    <mergeCell ref="N9:P9"/>
  </mergeCells>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Visualisation'!B12:P12</xm:f>
              <xm:sqref>S12</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Visualisation'!B11:P11</xm:f>
              <xm:sqref>S11</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Visualisation'!B6:P6</xm:f>
              <xm:sqref>S6</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Visualisation'!B5:P5</xm:f>
              <xm:sqref>S5</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Visualisation'!B13:P13</xm:f>
              <xm:sqref>S13</xm:sqref>
            </x14:sparkline>
          </x14:sparklines>
        </x14:sparklineGroup>
        <x14:sparklineGroup manualMax="0" manualMin="0" type="stacked" displayEmptyCellsAs="gap" high="1" negative="1">
          <x14:colorSeries theme="9"/>
          <x14:colorNegative theme="0"/>
          <x14:colorAxis rgb="FF000000"/>
          <x14:colorMarkers theme="9" tint="-0.249977111117893"/>
          <x14:colorFirst theme="9" tint="-0.249977111117893"/>
          <x14:colorLast theme="9" tint="-0.249977111117893"/>
          <x14:colorHigh theme="9" tint="-0.249977111117893"/>
          <x14:colorLow theme="9" tint="-0.249977111117893"/>
          <x14:sparklines>
            <x14:sparkline>
              <xm:f>'Step 4 || Visualisation'!B7:P7</xm:f>
              <xm:sqref>S7</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AG28"/>
  <sheetViews>
    <sheetView zoomScale="70" zoomScaleNormal="70" workbookViewId="0">
      <selection activeCell="W26" sqref="W26"/>
    </sheetView>
  </sheetViews>
  <sheetFormatPr defaultRowHeight="15" x14ac:dyDescent="0.25"/>
  <cols>
    <col min="1" max="1" width="22.5703125" customWidth="1"/>
    <col min="2" max="2" width="25.7109375" bestFit="1" customWidth="1"/>
    <col min="3" max="14" width="13.85546875" style="492" customWidth="1"/>
  </cols>
  <sheetData>
    <row r="1" spans="1:33" s="501" customFormat="1" ht="23.25" x14ac:dyDescent="0.25">
      <c r="A1" s="505" t="s">
        <v>277</v>
      </c>
      <c r="B1" s="506"/>
      <c r="C1" s="506"/>
      <c r="D1" s="506"/>
      <c r="E1" s="506"/>
      <c r="F1" s="506"/>
      <c r="G1" s="506"/>
      <c r="H1" s="506"/>
      <c r="I1" s="506"/>
      <c r="J1" s="506"/>
      <c r="K1" s="506"/>
      <c r="L1" s="506"/>
      <c r="M1" s="506"/>
      <c r="N1" s="506"/>
      <c r="O1" s="430"/>
      <c r="P1" s="502"/>
      <c r="Q1" s="503"/>
      <c r="R1" s="430"/>
      <c r="S1" s="430"/>
      <c r="T1" s="430"/>
      <c r="U1" s="430"/>
      <c r="V1" s="430"/>
      <c r="W1" s="430"/>
      <c r="X1" s="430"/>
      <c r="Y1" s="504"/>
      <c r="Z1" s="430"/>
      <c r="AA1" s="430"/>
      <c r="AB1" s="430"/>
      <c r="AC1" s="430"/>
      <c r="AD1" s="430"/>
      <c r="AE1" s="430"/>
      <c r="AF1" s="430"/>
      <c r="AG1" s="430"/>
    </row>
    <row r="2" spans="1:33" ht="13.5" customHeight="1" x14ac:dyDescent="0.25"/>
    <row r="3" spans="1:33" ht="13.5" customHeight="1" x14ac:dyDescent="0.25"/>
    <row r="4" spans="1:33" ht="13.5" customHeight="1" x14ac:dyDescent="0.25"/>
    <row r="5" spans="1:33" ht="13.5" customHeight="1" x14ac:dyDescent="0.25"/>
    <row r="6" spans="1:33" ht="13.5" customHeight="1" x14ac:dyDescent="0.25"/>
    <row r="7" spans="1:33" ht="13.5" customHeight="1" x14ac:dyDescent="0.25"/>
    <row r="8" spans="1:33" ht="13.5" customHeight="1" x14ac:dyDescent="0.25"/>
    <row r="9" spans="1:33" ht="13.5" customHeight="1" x14ac:dyDescent="0.25"/>
    <row r="10" spans="1:33" ht="13.5" customHeight="1" thickBot="1" x14ac:dyDescent="0.3">
      <c r="A10" s="605"/>
      <c r="B10" s="605"/>
      <c r="C10" s="606"/>
      <c r="D10" s="606"/>
      <c r="E10" s="606"/>
      <c r="F10" s="606"/>
      <c r="G10" s="606"/>
      <c r="H10" s="606"/>
      <c r="I10" s="606"/>
      <c r="J10" s="606"/>
      <c r="K10" s="606"/>
      <c r="L10" s="606"/>
      <c r="M10" s="606"/>
      <c r="N10" s="606"/>
    </row>
    <row r="11" spans="1:33" s="361" customFormat="1" ht="15.75" customHeight="1" thickBot="1" x14ac:dyDescent="0.3">
      <c r="A11" s="607" t="s">
        <v>253</v>
      </c>
      <c r="B11" s="608" t="str">
        <f>'Step 1&amp;2. Properties'!B10:C10</f>
        <v>00-REGION, COUNTRY</v>
      </c>
      <c r="C11" s="920" t="s">
        <v>143</v>
      </c>
      <c r="D11" s="921"/>
      <c r="E11" s="921"/>
      <c r="F11" s="921"/>
      <c r="G11" s="921"/>
      <c r="H11" s="922"/>
      <c r="I11" s="923" t="s">
        <v>180</v>
      </c>
      <c r="J11" s="924"/>
      <c r="K11" s="924"/>
      <c r="L11" s="924"/>
      <c r="M11" s="924"/>
      <c r="N11" s="925"/>
    </row>
    <row r="12" spans="1:33" s="361" customFormat="1" ht="15.75" customHeight="1" x14ac:dyDescent="0.25">
      <c r="A12" s="935" t="s">
        <v>239</v>
      </c>
      <c r="B12" s="937" t="str">
        <f>'Step 1&amp;2. Properties'!B11:C11</f>
        <v xml:space="preserve"> ….</v>
      </c>
      <c r="C12" s="926" t="s">
        <v>273</v>
      </c>
      <c r="D12" s="927"/>
      <c r="E12" s="928"/>
      <c r="F12" s="915" t="s">
        <v>274</v>
      </c>
      <c r="G12" s="915"/>
      <c r="H12" s="916"/>
      <c r="I12" s="917" t="s">
        <v>273</v>
      </c>
      <c r="J12" s="918"/>
      <c r="K12" s="919"/>
      <c r="L12" s="917" t="s">
        <v>274</v>
      </c>
      <c r="M12" s="918"/>
      <c r="N12" s="919"/>
    </row>
    <row r="13" spans="1:33" s="361" customFormat="1" ht="90.75" customHeight="1" thickBot="1" x14ac:dyDescent="0.3">
      <c r="A13" s="936"/>
      <c r="B13" s="938"/>
      <c r="C13" s="497" t="s">
        <v>264</v>
      </c>
      <c r="D13" s="498" t="s">
        <v>269</v>
      </c>
      <c r="E13" s="499" t="s">
        <v>271</v>
      </c>
      <c r="F13" s="496" t="s">
        <v>264</v>
      </c>
      <c r="G13" s="494" t="s">
        <v>269</v>
      </c>
      <c r="H13" s="495" t="s">
        <v>271</v>
      </c>
      <c r="I13" s="497" t="s">
        <v>264</v>
      </c>
      <c r="J13" s="498" t="s">
        <v>269</v>
      </c>
      <c r="K13" s="499" t="s">
        <v>271</v>
      </c>
      <c r="L13" s="493" t="s">
        <v>264</v>
      </c>
      <c r="M13" s="494" t="s">
        <v>269</v>
      </c>
      <c r="N13" s="495" t="s">
        <v>271</v>
      </c>
    </row>
    <row r="14" spans="1:33" s="43" customFormat="1" ht="32.25" customHeight="1" x14ac:dyDescent="0.25">
      <c r="A14" s="907" t="s">
        <v>177</v>
      </c>
      <c r="B14" s="464" t="str">
        <f>'Step 3 || ProvisioningServices_'!$A$15</f>
        <v>Nutrition biomass</v>
      </c>
      <c r="C14" s="609">
        <f>'Step 3 || ProvisioningServices_'!P15</f>
        <v>0</v>
      </c>
      <c r="D14" s="610">
        <f>'Step 3 || ProvisioningServices_'!Q15</f>
        <v>0</v>
      </c>
      <c r="E14" s="611">
        <f>'Step 3 || ProvisioningServices_'!R15</f>
        <v>0</v>
      </c>
      <c r="F14" s="612">
        <f>'Step 4 || Scenario'!F13</f>
        <v>0</v>
      </c>
      <c r="G14" s="613">
        <f>'Step 4 || Scenario'!G13</f>
        <v>0</v>
      </c>
      <c r="H14" s="614">
        <f>'Step 4 || Scenario'!H13</f>
        <v>0</v>
      </c>
      <c r="I14" s="615">
        <f>'Step 3 || ProvisioningServices_'!AA15</f>
        <v>0</v>
      </c>
      <c r="J14" s="613">
        <f>'Step 3 || ProvisioningServices_'!AB15</f>
        <v>0</v>
      </c>
      <c r="K14" s="616">
        <f>'Step 3 || ProvisioningServices_'!AC15</f>
        <v>0</v>
      </c>
      <c r="L14" s="612">
        <f>'Step 4 || Scenario'!L13</f>
        <v>0</v>
      </c>
      <c r="M14" s="617">
        <f>'Step 4 || Scenario'!M13</f>
        <v>0</v>
      </c>
      <c r="N14" s="618">
        <f>'Step 4 || Scenario'!N13</f>
        <v>0</v>
      </c>
    </row>
    <row r="15" spans="1:33" s="43" customFormat="1" ht="32.25" customHeight="1" x14ac:dyDescent="0.25">
      <c r="A15" s="908"/>
      <c r="B15" s="465" t="str">
        <f>'Step 3 || ProvisioningServices_'!$A$19</f>
        <v>Nutrition water</v>
      </c>
      <c r="C15" s="619">
        <f>'Step 3 || ProvisioningServices_'!P19</f>
        <v>0</v>
      </c>
      <c r="D15" s="620">
        <f>'Step 3 || ProvisioningServices_'!Q19</f>
        <v>0</v>
      </c>
      <c r="E15" s="621">
        <f>'Step 3 || ProvisioningServices_'!R19</f>
        <v>0</v>
      </c>
      <c r="F15" s="622">
        <f>'Step 4 || Scenario'!F14</f>
        <v>0</v>
      </c>
      <c r="G15" s="623">
        <f>'Step 4 || Scenario'!G14</f>
        <v>0</v>
      </c>
      <c r="H15" s="624">
        <f>'Step 4 || Scenario'!H14</f>
        <v>0</v>
      </c>
      <c r="I15" s="625">
        <f>'Step 3 || ProvisioningServices_'!AA19</f>
        <v>0</v>
      </c>
      <c r="J15" s="626">
        <f>'Step 3 || ProvisioningServices_'!AB19</f>
        <v>0</v>
      </c>
      <c r="K15" s="627">
        <f>'Step 3 || ProvisioningServices_'!AC19</f>
        <v>0</v>
      </c>
      <c r="L15" s="622">
        <f>'Step 4 || Scenario'!L14</f>
        <v>0</v>
      </c>
      <c r="M15" s="628">
        <f>'Step 4 || Scenario'!M14</f>
        <v>0</v>
      </c>
      <c r="N15" s="629">
        <f>'Step 4 || Scenario'!N14</f>
        <v>0</v>
      </c>
    </row>
    <row r="16" spans="1:33" s="43" customFormat="1" ht="32.25" customHeight="1" x14ac:dyDescent="0.25">
      <c r="A16" s="908"/>
      <c r="B16" s="465" t="str">
        <f>'Step 3 || ProvisioningServices_'!$A$21</f>
        <v>Material biomass</v>
      </c>
      <c r="C16" s="619">
        <f>'Step 3 || ProvisioningServices_'!P21</f>
        <v>0</v>
      </c>
      <c r="D16" s="620">
        <f>'Step 3 || ProvisioningServices_'!Q21</f>
        <v>0</v>
      </c>
      <c r="E16" s="621">
        <f>'Step 3 || ProvisioningServices_'!R21</f>
        <v>0</v>
      </c>
      <c r="F16" s="622">
        <f>'Step 4 || Scenario'!F15</f>
        <v>0</v>
      </c>
      <c r="G16" s="623">
        <f>'Step 4 || Scenario'!G15</f>
        <v>0</v>
      </c>
      <c r="H16" s="624">
        <f>'Step 4 || Scenario'!H15</f>
        <v>0</v>
      </c>
      <c r="I16" s="625">
        <f>'Step 3 || ProvisioningServices_'!AA21</f>
        <v>0</v>
      </c>
      <c r="J16" s="626">
        <f>'Step 3 || ProvisioningServices_'!AB21</f>
        <v>0</v>
      </c>
      <c r="K16" s="627">
        <f>'Step 3 || ProvisioningServices_'!AC21</f>
        <v>0</v>
      </c>
      <c r="L16" s="622">
        <f>'Step 4 || Scenario'!L15</f>
        <v>0</v>
      </c>
      <c r="M16" s="628">
        <f>'Step 4 || Scenario'!M15</f>
        <v>0</v>
      </c>
      <c r="N16" s="629">
        <f>'Step 4 || Scenario'!N15</f>
        <v>0</v>
      </c>
    </row>
    <row r="17" spans="1:14" s="43" customFormat="1" ht="32.25" customHeight="1" x14ac:dyDescent="0.25">
      <c r="A17" s="908"/>
      <c r="B17" s="465" t="str">
        <f>'Step 3 || ProvisioningServices_'!$A$23</f>
        <v>Material water</v>
      </c>
      <c r="C17" s="625">
        <f>'Step 3 || ProvisioningServices_'!P23</f>
        <v>0</v>
      </c>
      <c r="D17" s="626">
        <f>'Step 3 || ProvisioningServices_'!Q23</f>
        <v>0</v>
      </c>
      <c r="E17" s="621">
        <f>'Step 3 || ProvisioningServices_'!R23</f>
        <v>0</v>
      </c>
      <c r="F17" s="622">
        <f>'Step 4 || Scenario'!F16</f>
        <v>0</v>
      </c>
      <c r="G17" s="623">
        <f>'Step 4 || Scenario'!G16</f>
        <v>0</v>
      </c>
      <c r="H17" s="624">
        <f>'Step 4 || Scenario'!H16</f>
        <v>0</v>
      </c>
      <c r="I17" s="625">
        <f>'Step 3 || ProvisioningServices_'!AA23</f>
        <v>0</v>
      </c>
      <c r="J17" s="626">
        <f>'Step 3 || ProvisioningServices_'!AB23</f>
        <v>0</v>
      </c>
      <c r="K17" s="627">
        <f>'Step 3 || ProvisioningServices_'!AC23</f>
        <v>0</v>
      </c>
      <c r="L17" s="622">
        <f>'Step 4 || Scenario'!L16</f>
        <v>0</v>
      </c>
      <c r="M17" s="628">
        <f>'Step 4 || Scenario'!M16</f>
        <v>0</v>
      </c>
      <c r="N17" s="629">
        <f>'Step 4 || Scenario'!N16</f>
        <v>0</v>
      </c>
    </row>
    <row r="18" spans="1:14" s="43" customFormat="1" ht="30.75" thickBot="1" x14ac:dyDescent="0.3">
      <c r="A18" s="909"/>
      <c r="B18" s="466" t="str">
        <f>'Step 3 || ProvisioningServices_'!$A$24</f>
        <v>Biomass-based energy sources</v>
      </c>
      <c r="C18" s="630">
        <f>'Step 3 || ProvisioningServices_'!P24</f>
        <v>0</v>
      </c>
      <c r="D18" s="631">
        <f>'Step 3 || ProvisioningServices_'!Q24</f>
        <v>0</v>
      </c>
      <c r="E18" s="632">
        <f>'Step 3 || ProvisioningServices_'!R24</f>
        <v>0</v>
      </c>
      <c r="F18" s="633">
        <f>'Step 4 || Scenario'!F17</f>
        <v>0</v>
      </c>
      <c r="G18" s="634">
        <f>'Step 4 || Scenario'!G17</f>
        <v>0</v>
      </c>
      <c r="H18" s="635">
        <f>'Step 4 || Scenario'!H17</f>
        <v>0</v>
      </c>
      <c r="I18" s="636">
        <f>'Step 3 || ProvisioningServices_'!AA24</f>
        <v>0</v>
      </c>
      <c r="J18" s="637">
        <f>'Step 3 || ProvisioningServices_'!AB24</f>
        <v>0</v>
      </c>
      <c r="K18" s="638">
        <f>'Step 3 || ProvisioningServices_'!AC24</f>
        <v>0</v>
      </c>
      <c r="L18" s="633">
        <f>'Step 4 || Scenario'!L17</f>
        <v>0</v>
      </c>
      <c r="M18" s="639">
        <f>'Step 4 || Scenario'!M17</f>
        <v>0</v>
      </c>
      <c r="N18" s="640">
        <f>'Step 4 || Scenario'!N17</f>
        <v>0</v>
      </c>
    </row>
    <row r="19" spans="1:14" s="43" customFormat="1" ht="44.25" customHeight="1" x14ac:dyDescent="0.25">
      <c r="A19" s="929" t="s">
        <v>175</v>
      </c>
      <c r="B19" s="223" t="str">
        <f>'Step 3 || RegulatingServices_'!$A$15</f>
        <v>Mediation of waste, toxics and other nuisances</v>
      </c>
      <c r="C19" s="615">
        <f>'Step 3 || RegulatingServices_'!P15</f>
        <v>0</v>
      </c>
      <c r="D19" s="613">
        <f>'Step 3 || RegulatingServices_'!Q15</f>
        <v>0</v>
      </c>
      <c r="E19" s="616">
        <f>'Step 3 || RegulatingServices_'!R15</f>
        <v>0</v>
      </c>
      <c r="F19" s="612">
        <f>'Step 4 || Scenario'!F18</f>
        <v>0</v>
      </c>
      <c r="G19" s="613">
        <f>'Step 4 || Scenario'!G18</f>
        <v>0</v>
      </c>
      <c r="H19" s="614">
        <f>'Step 4 || Scenario'!H18</f>
        <v>0</v>
      </c>
      <c r="I19" s="615">
        <f>'Step 3 || RegulatingServices_'!AA15</f>
        <v>0</v>
      </c>
      <c r="J19" s="613">
        <f>'Step 3 || RegulatingServices_'!AB15</f>
        <v>0</v>
      </c>
      <c r="K19" s="616">
        <f>'Step 3 || RegulatingServices_'!AC15</f>
        <v>0</v>
      </c>
      <c r="L19" s="612">
        <f>'Step 4 || Scenario'!L18</f>
        <v>0</v>
      </c>
      <c r="M19" s="617">
        <f>'Step 4 || Scenario'!M18</f>
        <v>0</v>
      </c>
      <c r="N19" s="618">
        <f>'Step 4 || Scenario'!N18</f>
        <v>0</v>
      </c>
    </row>
    <row r="20" spans="1:14" s="43" customFormat="1" ht="30" x14ac:dyDescent="0.25">
      <c r="A20" s="930"/>
      <c r="B20" s="97" t="str">
        <f>'Step 3 || RegulatingServices_'!$A$17</f>
        <v>Mediation of flows (mass, liquid, air)</v>
      </c>
      <c r="C20" s="625">
        <f>'Step 3 || RegulatingServices_'!P17</f>
        <v>0</v>
      </c>
      <c r="D20" s="626">
        <f>'Step 3 || RegulatingServices_'!Q17</f>
        <v>0</v>
      </c>
      <c r="E20" s="627">
        <f>'Step 3 || RegulatingServices_'!R17</f>
        <v>0</v>
      </c>
      <c r="F20" s="622">
        <f>'Step 4 || Scenario'!F19</f>
        <v>0</v>
      </c>
      <c r="G20" s="623">
        <f>'Step 4 || Scenario'!G19</f>
        <v>0</v>
      </c>
      <c r="H20" s="624">
        <f>'Step 4 || Scenario'!H19</f>
        <v>0</v>
      </c>
      <c r="I20" s="625">
        <f>'Step 3 || RegulatingServices_'!AA17</f>
        <v>0</v>
      </c>
      <c r="J20" s="626">
        <f>'Step 3 || RegulatingServices_'!AB17</f>
        <v>0</v>
      </c>
      <c r="K20" s="627">
        <f>'Step 3 || RegulatingServices_'!AC17</f>
        <v>0</v>
      </c>
      <c r="L20" s="622">
        <f>'Step 4 || Scenario'!L19</f>
        <v>0</v>
      </c>
      <c r="M20" s="628">
        <f>'Step 4 || Scenario'!M19</f>
        <v>0</v>
      </c>
      <c r="N20" s="629">
        <f>'Step 4 || Scenario'!N19</f>
        <v>0</v>
      </c>
    </row>
    <row r="21" spans="1:14" s="43" customFormat="1" ht="44.25" customHeight="1" x14ac:dyDescent="0.25">
      <c r="A21" s="930"/>
      <c r="B21" s="97" t="str">
        <f>'Step 3 || RegulatingServices_'!$A$22</f>
        <v>Lifecycle maintenance, habitat and gene pool protection</v>
      </c>
      <c r="C21" s="625">
        <f>'Step 3 || RegulatingServices_'!P22</f>
        <v>0</v>
      </c>
      <c r="D21" s="626">
        <f>'Step 3 || RegulatingServices_'!Q22</f>
        <v>0</v>
      </c>
      <c r="E21" s="627">
        <f>'Step 3 || RegulatingServices_'!R22</f>
        <v>0</v>
      </c>
      <c r="F21" s="622">
        <f>'Step 4 || Scenario'!F20</f>
        <v>0</v>
      </c>
      <c r="G21" s="623">
        <f>'Step 4 || Scenario'!G20</f>
        <v>0</v>
      </c>
      <c r="H21" s="624">
        <f>'Step 4 || Scenario'!H20</f>
        <v>0</v>
      </c>
      <c r="I21" s="625">
        <f>'Step 3 || RegulatingServices_'!AA22</f>
        <v>0</v>
      </c>
      <c r="J21" s="626">
        <f>'Step 3 || RegulatingServices_'!AB22</f>
        <v>0</v>
      </c>
      <c r="K21" s="627">
        <f>'Step 3 || RegulatingServices_'!AC22</f>
        <v>0</v>
      </c>
      <c r="L21" s="622">
        <f>'Step 4 || Scenario'!L20</f>
        <v>0</v>
      </c>
      <c r="M21" s="628">
        <f>'Step 4 || Scenario'!M20</f>
        <v>0</v>
      </c>
      <c r="N21" s="629">
        <f>'Step 4 || Scenario'!N20</f>
        <v>0</v>
      </c>
    </row>
    <row r="22" spans="1:14" s="43" customFormat="1" ht="38.25" customHeight="1" x14ac:dyDescent="0.25">
      <c r="A22" s="930"/>
      <c r="B22" s="97" t="str">
        <f>'Step 3 || RegulatingServices_'!$A$23</f>
        <v>Pest and disease control</v>
      </c>
      <c r="C22" s="625">
        <f>'Step 3 || RegulatingServices_'!P23</f>
        <v>0</v>
      </c>
      <c r="D22" s="626">
        <f>'Step 3 || RegulatingServices_'!Q23</f>
        <v>0</v>
      </c>
      <c r="E22" s="627">
        <f>'Step 3 || RegulatingServices_'!R23</f>
        <v>0</v>
      </c>
      <c r="F22" s="622">
        <f>'Step 4 || Scenario'!F21</f>
        <v>0</v>
      </c>
      <c r="G22" s="623">
        <f>'Step 4 || Scenario'!G21</f>
        <v>0</v>
      </c>
      <c r="H22" s="624">
        <f>'Step 4 || Scenario'!H21</f>
        <v>0</v>
      </c>
      <c r="I22" s="625">
        <f>'Step 3 || RegulatingServices_'!AA23</f>
        <v>0</v>
      </c>
      <c r="J22" s="626">
        <f>'Step 3 || RegulatingServices_'!AB23</f>
        <v>0</v>
      </c>
      <c r="K22" s="627">
        <f>'Step 3 || RegulatingServices_'!AC23</f>
        <v>0</v>
      </c>
      <c r="L22" s="622">
        <f>'Step 4 || Scenario'!L21</f>
        <v>0</v>
      </c>
      <c r="M22" s="628">
        <f>'Step 4 || Scenario'!M21</f>
        <v>0</v>
      </c>
      <c r="N22" s="629">
        <f>'Step 4 || Scenario'!N21</f>
        <v>0</v>
      </c>
    </row>
    <row r="23" spans="1:14" s="43" customFormat="1" ht="36.75" customHeight="1" x14ac:dyDescent="0.25">
      <c r="A23" s="930"/>
      <c r="B23" s="97" t="str">
        <f>'Step 3 || RegulatingServices_'!$A$25</f>
        <v>Soil formation and composition</v>
      </c>
      <c r="C23" s="625">
        <f>'Step 3 || RegulatingServices_'!P25</f>
        <v>0</v>
      </c>
      <c r="D23" s="626">
        <f>'Step 3 || RegulatingServices_'!Q25</f>
        <v>0</v>
      </c>
      <c r="E23" s="627">
        <f>'Step 3 || RegulatingServices_'!R25</f>
        <v>0</v>
      </c>
      <c r="F23" s="622">
        <f>'Step 4 || Scenario'!F22</f>
        <v>0</v>
      </c>
      <c r="G23" s="623">
        <f>'Step 4 || Scenario'!G22</f>
        <v>0</v>
      </c>
      <c r="H23" s="624">
        <f>'Step 4 || Scenario'!H22</f>
        <v>0</v>
      </c>
      <c r="I23" s="625">
        <f>'Step 3 || RegulatingServices_'!AA25</f>
        <v>0</v>
      </c>
      <c r="J23" s="626">
        <f>'Step 3 || RegulatingServices_'!AB25</f>
        <v>0</v>
      </c>
      <c r="K23" s="627">
        <f>'Step 3 || RegulatingServices_'!AC25</f>
        <v>0</v>
      </c>
      <c r="L23" s="622">
        <f>'Step 4 || Scenario'!L22</f>
        <v>0</v>
      </c>
      <c r="M23" s="628">
        <f>'Step 4 || Scenario'!M22</f>
        <v>0</v>
      </c>
      <c r="N23" s="629">
        <f>'Step 4 || Scenario'!N22</f>
        <v>0</v>
      </c>
    </row>
    <row r="24" spans="1:14" s="43" customFormat="1" ht="28.5" customHeight="1" x14ac:dyDescent="0.25">
      <c r="A24" s="930"/>
      <c r="B24" s="97" t="str">
        <f>'Step 3 || RegulatingServices_'!$A$27</f>
        <v>Water conditions</v>
      </c>
      <c r="C24" s="625">
        <f>'Step 3 || RegulatingServices_'!P27</f>
        <v>0</v>
      </c>
      <c r="D24" s="626">
        <f>'Step 3 || RegulatingServices_'!Q27</f>
        <v>0</v>
      </c>
      <c r="E24" s="627">
        <f>'Step 3 || RegulatingServices_'!R27</f>
        <v>0</v>
      </c>
      <c r="F24" s="622">
        <f>'Step 4 || Scenario'!F23</f>
        <v>0</v>
      </c>
      <c r="G24" s="623">
        <f>'Step 4 || Scenario'!G23</f>
        <v>0</v>
      </c>
      <c r="H24" s="624">
        <f>'Step 4 || Scenario'!H23</f>
        <v>0</v>
      </c>
      <c r="I24" s="625">
        <f>'Step 3 || RegulatingServices_'!AA27</f>
        <v>0</v>
      </c>
      <c r="J24" s="626">
        <f>'Step 3 || RegulatingServices_'!AB27</f>
        <v>0</v>
      </c>
      <c r="K24" s="627">
        <f>'Step 3 || RegulatingServices_'!AC27</f>
        <v>0</v>
      </c>
      <c r="L24" s="622">
        <f>'Step 4 || Scenario'!L23</f>
        <v>0</v>
      </c>
      <c r="M24" s="628">
        <f>'Step 4 || Scenario'!M23</f>
        <v>0</v>
      </c>
      <c r="N24" s="629">
        <f>'Step 4 || Scenario'!N23</f>
        <v>0</v>
      </c>
    </row>
    <row r="25" spans="1:14" s="43" customFormat="1" ht="44.25" customHeight="1" thickBot="1" x14ac:dyDescent="0.3">
      <c r="A25" s="931"/>
      <c r="B25" s="224" t="str">
        <f>'Step 3 || RegulatingServices_'!$A$28</f>
        <v>Atmospheric composition and climate regulation</v>
      </c>
      <c r="C25" s="636">
        <f>'Step 3 || RegulatingServices_'!P28</f>
        <v>0</v>
      </c>
      <c r="D25" s="637">
        <f>'Step 3 || RegulatingServices_'!Q28</f>
        <v>0</v>
      </c>
      <c r="E25" s="638">
        <f>'Step 3 || RegulatingServices_'!R28</f>
        <v>0</v>
      </c>
      <c r="F25" s="633">
        <f>'Step 4 || Scenario'!F24</f>
        <v>0</v>
      </c>
      <c r="G25" s="634">
        <f>'Step 4 || Scenario'!G24</f>
        <v>0</v>
      </c>
      <c r="H25" s="635">
        <f>'Step 4 || Scenario'!H24</f>
        <v>0</v>
      </c>
      <c r="I25" s="636">
        <f>'Step 3 || RegulatingServices_'!AA28</f>
        <v>0</v>
      </c>
      <c r="J25" s="637">
        <f>'Step 3 || RegulatingServices_'!AB28</f>
        <v>0</v>
      </c>
      <c r="K25" s="638">
        <f>'Step 3 || RegulatingServices_'!AC28</f>
        <v>0</v>
      </c>
      <c r="L25" s="633">
        <f>'Step 4 || Scenario'!L24</f>
        <v>0</v>
      </c>
      <c r="M25" s="639">
        <f>'Step 4 || Scenario'!M24</f>
        <v>0</v>
      </c>
      <c r="N25" s="640">
        <f>'Step 4 || Scenario'!N24</f>
        <v>0</v>
      </c>
    </row>
    <row r="26" spans="1:14" s="43" customFormat="1" ht="44.25" customHeight="1" x14ac:dyDescent="0.25">
      <c r="A26" s="932" t="s">
        <v>176</v>
      </c>
      <c r="B26" s="500" t="str">
        <f>'Step 3 || CulturalServices_'!$A$26</f>
        <v>Physical and experiential interactions</v>
      </c>
      <c r="C26" s="615">
        <f>'Step 3 || CulturalServices_'!P26:P27</f>
        <v>0</v>
      </c>
      <c r="D26" s="613">
        <f>'Step 3 || CulturalServices_'!Q26:Q27</f>
        <v>0</v>
      </c>
      <c r="E26" s="616">
        <f>'Step 3 || CulturalServices_'!R26:R27</f>
        <v>0</v>
      </c>
      <c r="F26" s="612">
        <f>'Step 4 || Scenario'!F25</f>
        <v>0</v>
      </c>
      <c r="G26" s="613">
        <f>'Step 4 || Scenario'!G25</f>
        <v>0</v>
      </c>
      <c r="H26" s="614">
        <f>'Step 4 || Scenario'!H25</f>
        <v>0</v>
      </c>
      <c r="I26" s="615">
        <f>'Step 3 || CulturalServices_'!AA26</f>
        <v>0</v>
      </c>
      <c r="J26" s="613">
        <f>'Step 3 || CulturalServices_'!AB26</f>
        <v>0</v>
      </c>
      <c r="K26" s="616">
        <f>'Step 3 || CulturalServices_'!AC26</f>
        <v>0</v>
      </c>
      <c r="L26" s="612">
        <f>'Step 4 || Scenario'!L25</f>
        <v>0</v>
      </c>
      <c r="M26" s="617">
        <f>'Step 4 || Scenario'!M25</f>
        <v>0</v>
      </c>
      <c r="N26" s="618">
        <f>'Step 4 || Scenario'!N25</f>
        <v>0</v>
      </c>
    </row>
    <row r="27" spans="1:14" s="43" customFormat="1" ht="44.25" customHeight="1" x14ac:dyDescent="0.25">
      <c r="A27" s="933"/>
      <c r="B27" s="468" t="str">
        <f>'Step 3 || CulturalServices_'!$A$28</f>
        <v>Intellectual and representative interactions</v>
      </c>
      <c r="C27" s="625">
        <f>'Step 3 || CulturalServices_'!P28</f>
        <v>0</v>
      </c>
      <c r="D27" s="626">
        <f>'Step 3 || CulturalServices_'!Q28</f>
        <v>0</v>
      </c>
      <c r="E27" s="627">
        <f>'Step 3 || CulturalServices_'!R28</f>
        <v>0</v>
      </c>
      <c r="F27" s="622">
        <f>'Step 4 || Scenario'!F26</f>
        <v>0</v>
      </c>
      <c r="G27" s="623">
        <f>'Step 4 || Scenario'!G26</f>
        <v>0</v>
      </c>
      <c r="H27" s="624">
        <f>'Step 4 || Scenario'!H26</f>
        <v>0</v>
      </c>
      <c r="I27" s="625">
        <f>'Step 3 || CulturalServices_'!AA28</f>
        <v>0</v>
      </c>
      <c r="J27" s="626">
        <f>'Step 3 || CulturalServices_'!AB28</f>
        <v>0</v>
      </c>
      <c r="K27" s="627">
        <f>'Step 3 || CulturalServices_'!AC28</f>
        <v>0</v>
      </c>
      <c r="L27" s="622">
        <f>'Step 4 || Scenario'!L26</f>
        <v>0</v>
      </c>
      <c r="M27" s="628">
        <f>'Step 4 || Scenario'!M26</f>
        <v>0</v>
      </c>
      <c r="N27" s="629">
        <f>'Step 4 || Scenario'!N26</f>
        <v>0</v>
      </c>
    </row>
    <row r="28" spans="1:14" s="43" customFormat="1" ht="33.75" customHeight="1" thickBot="1" x14ac:dyDescent="0.3">
      <c r="A28" s="934"/>
      <c r="B28" s="469" t="str">
        <f>'Step 3 || CulturalServices_'!$A$33</f>
        <v>Spiritual and symbolic interactions</v>
      </c>
      <c r="C28" s="636">
        <f>'Step 3 || CulturalServices_'!P33</f>
        <v>0</v>
      </c>
      <c r="D28" s="637">
        <f>'Step 3 || CulturalServices_'!Q33</f>
        <v>0</v>
      </c>
      <c r="E28" s="638">
        <f>'Step 3 || CulturalServices_'!R33</f>
        <v>0</v>
      </c>
      <c r="F28" s="633">
        <f>'Step 4 || Scenario'!F27</f>
        <v>0</v>
      </c>
      <c r="G28" s="634">
        <f>'Step 4 || Scenario'!G27</f>
        <v>0</v>
      </c>
      <c r="H28" s="635">
        <f>'Step 4 || Scenario'!H27</f>
        <v>0</v>
      </c>
      <c r="I28" s="636">
        <f>'Step 3 || CulturalServices_'!AA33</f>
        <v>0</v>
      </c>
      <c r="J28" s="637">
        <f>'Step 3 || CulturalServices_'!AB33</f>
        <v>0</v>
      </c>
      <c r="K28" s="638">
        <f>'Step 3 || CulturalServices_'!AC33</f>
        <v>0</v>
      </c>
      <c r="L28" s="633">
        <f>'Step 4 || Scenario'!L27</f>
        <v>0</v>
      </c>
      <c r="M28" s="639">
        <f>'Step 4 || Scenario'!M27</f>
        <v>0</v>
      </c>
      <c r="N28" s="640">
        <f>'Step 4 || Scenario'!N27</f>
        <v>0</v>
      </c>
    </row>
  </sheetData>
  <sheetProtection password="DD35" sheet="1" objects="1" scenarios="1" formatCells="0" formatColumns="0" formatRows="0" insertColumns="0" insertRows="0" insertHyperlinks="0" deleteColumns="0" deleteRows="0" sort="0" autoFilter="0" pivotTables="0"/>
  <mergeCells count="11">
    <mergeCell ref="A14:A18"/>
    <mergeCell ref="A19:A25"/>
    <mergeCell ref="A26:A28"/>
    <mergeCell ref="A12:A13"/>
    <mergeCell ref="B12:B13"/>
    <mergeCell ref="F12:H12"/>
    <mergeCell ref="I12:K12"/>
    <mergeCell ref="L12:N12"/>
    <mergeCell ref="C11:H11"/>
    <mergeCell ref="I11:N11"/>
    <mergeCell ref="C12:E12"/>
  </mergeCells>
  <pageMargins left="0.7" right="0.7" top="0.75" bottom="0.75" header="0.3" footer="0.3"/>
  <pageSetup paperSize="9" scale="61"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Step 1&amp;2. Properties</vt:lpstr>
      <vt:lpstr>Step 3 || ProvisioningServices_</vt:lpstr>
      <vt:lpstr>Step 3 || RegulatingServices_</vt:lpstr>
      <vt:lpstr>Step 3 || CulturalServices_</vt:lpstr>
      <vt:lpstr>Step 3 || Visualisation</vt:lpstr>
      <vt:lpstr>Step 4 || Scenario</vt:lpstr>
      <vt:lpstr>Step 4 || Visualisation</vt:lpstr>
      <vt:lpstr>Benefits&amp;Drawbacks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Tatenda Lemann1</dc:creator>
  <cp:lastModifiedBy>Gudrun Schwilch</cp:lastModifiedBy>
  <cp:lastPrinted>2017-08-02T14:44:52Z</cp:lastPrinted>
  <dcterms:created xsi:type="dcterms:W3CDTF">2017-01-25T13:52:05Z</dcterms:created>
  <dcterms:modified xsi:type="dcterms:W3CDTF">2017-08-23T17:17:40Z</dcterms:modified>
</cp:coreProperties>
</file>