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niwa-my.sharepoint.com/personal/heather_craig_niwa_co_nz/Documents/2021_22/SLMACC - Floods and the Primary Sector/SustainabilityReviews/"/>
    </mc:Choice>
  </mc:AlternateContent>
  <xr:revisionPtr revIDLastSave="468" documentId="8_{4DF8E991-2DAA-4D99-9E18-66C2B0AC8033}" xr6:coauthVersionLast="45" xr6:coauthVersionMax="45" xr10:uidLastSave="{CCB95E52-A104-44F5-8E19-E5BF3317A9CB}"/>
  <bookViews>
    <workbookView xWindow="-110" yWindow="-110" windowWidth="19420" windowHeight="10420" xr2:uid="{14EF0525-194D-49BF-B321-64E4A659D4E0}"/>
  </bookViews>
  <sheets>
    <sheet name=" Supp Mat 1" sheetId="2" r:id="rId1"/>
    <sheet name="Supp Mat 2" sheetId="1" r:id="rId2"/>
    <sheet name="Supp Mat 3" sheetId="3" r:id="rId3"/>
    <sheet name="Supp Mat 4"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9" i="5" l="1"/>
  <c r="F11" i="3" l="1"/>
  <c r="I40" i="5" l="1"/>
  <c r="I42" i="5"/>
  <c r="I43" i="5"/>
  <c r="H40" i="5"/>
  <c r="H41" i="5"/>
  <c r="H42" i="5"/>
  <c r="H43" i="5"/>
  <c r="G40" i="5"/>
  <c r="G41" i="5"/>
  <c r="G42" i="5"/>
  <c r="G43" i="5"/>
  <c r="G39" i="5"/>
  <c r="H39" i="5"/>
  <c r="I39" i="5"/>
  <c r="F42" i="5"/>
  <c r="F41" i="5"/>
  <c r="BK11" i="3" l="1"/>
  <c r="BG11" i="3"/>
  <c r="BC11" i="3"/>
  <c r="AY11" i="3"/>
  <c r="AU11" i="3"/>
  <c r="AQ11" i="3"/>
  <c r="AN11" i="3"/>
  <c r="AM11" i="3"/>
  <c r="AI11" i="3"/>
  <c r="AE11" i="3"/>
  <c r="AA11" i="3"/>
  <c r="W11" i="3"/>
  <c r="S11" i="3"/>
  <c r="O11" i="3"/>
  <c r="K11" i="3"/>
  <c r="G11" i="3"/>
  <c r="C11" i="3"/>
  <c r="BN8" i="3"/>
  <c r="BN11" i="3" s="1"/>
  <c r="BM8" i="3"/>
  <c r="BM11" i="3" s="1"/>
  <c r="BL8" i="3"/>
  <c r="BL11" i="3" s="1"/>
  <c r="BJ8" i="3"/>
  <c r="BJ11" i="3" s="1"/>
  <c r="BI8" i="3"/>
  <c r="BI11" i="3" s="1"/>
  <c r="BH8" i="3"/>
  <c r="BH11" i="3" s="1"/>
  <c r="BF8" i="3"/>
  <c r="BF11" i="3" s="1"/>
  <c r="BE8" i="3"/>
  <c r="BE11" i="3" s="1"/>
  <c r="BD8" i="3"/>
  <c r="BD11" i="3" s="1"/>
  <c r="BB8" i="3"/>
  <c r="BB11" i="3" s="1"/>
  <c r="BA8" i="3"/>
  <c r="BA11" i="3" s="1"/>
  <c r="AZ8" i="3"/>
  <c r="AZ11" i="3" s="1"/>
  <c r="AX8" i="3"/>
  <c r="AX11" i="3" s="1"/>
  <c r="AW8" i="3"/>
  <c r="AW11" i="3" s="1"/>
  <c r="AV8" i="3"/>
  <c r="AV11" i="3" s="1"/>
  <c r="AT8" i="3"/>
  <c r="AT11" i="3" s="1"/>
  <c r="AS8" i="3"/>
  <c r="AS11" i="3" s="1"/>
  <c r="AR8" i="3"/>
  <c r="AR11" i="3" s="1"/>
  <c r="AP8" i="3"/>
  <c r="AP11" i="3" s="1"/>
  <c r="AO8" i="3"/>
  <c r="AO11" i="3" s="1"/>
  <c r="AN8" i="3"/>
  <c r="AL8" i="3"/>
  <c r="AL11" i="3" s="1"/>
  <c r="AK8" i="3"/>
  <c r="AK11" i="3" s="1"/>
  <c r="AJ8" i="3"/>
  <c r="AJ11" i="3" s="1"/>
  <c r="AH8" i="3"/>
  <c r="AH11" i="3" s="1"/>
  <c r="AG8" i="3"/>
  <c r="AG11" i="3" s="1"/>
  <c r="AF8" i="3"/>
  <c r="AF11" i="3" s="1"/>
  <c r="AD8" i="3"/>
  <c r="AD11" i="3" s="1"/>
  <c r="AC8" i="3"/>
  <c r="AC11" i="3" s="1"/>
  <c r="AB8" i="3"/>
  <c r="AB11" i="3" s="1"/>
  <c r="Z8" i="3"/>
  <c r="Z11" i="3" s="1"/>
  <c r="Y8" i="3"/>
  <c r="Y11" i="3" s="1"/>
  <c r="X8" i="3"/>
  <c r="X11" i="3" s="1"/>
  <c r="V8" i="3"/>
  <c r="V11" i="3" s="1"/>
  <c r="U8" i="3"/>
  <c r="U11" i="3" s="1"/>
  <c r="T8" i="3"/>
  <c r="T11" i="3" s="1"/>
  <c r="R8" i="3"/>
  <c r="R11" i="3" s="1"/>
  <c r="Q8" i="3"/>
  <c r="Q11" i="3" s="1"/>
  <c r="P8" i="3"/>
  <c r="P11" i="3" s="1"/>
  <c r="N8" i="3"/>
  <c r="N11" i="3" s="1"/>
  <c r="M8" i="3"/>
  <c r="M11" i="3" s="1"/>
  <c r="L8" i="3"/>
  <c r="L11" i="3" s="1"/>
  <c r="J8" i="3"/>
  <c r="J11" i="3" s="1"/>
  <c r="I8" i="3"/>
  <c r="I11" i="3" s="1"/>
  <c r="H8" i="3"/>
  <c r="H11" i="3" s="1"/>
  <c r="F8" i="3"/>
  <c r="E8" i="3"/>
  <c r="E11" i="3" s="1"/>
  <c r="D8" i="3"/>
  <c r="D11" i="3" s="1"/>
</calcChain>
</file>

<file path=xl/sharedStrings.xml><?xml version="1.0" encoding="utf-8"?>
<sst xmlns="http://schemas.openxmlformats.org/spreadsheetml/2006/main" count="1238" uniqueCount="418">
  <si>
    <t>A) EBIT in 2016 in 2017 values, $/ha</t>
  </si>
  <si>
    <t>Auckland</t>
  </si>
  <si>
    <t>Canterbury</t>
  </si>
  <si>
    <t>Gisborne</t>
  </si>
  <si>
    <t>Hawke's Bay</t>
  </si>
  <si>
    <t>Manawatu-Wanganui</t>
  </si>
  <si>
    <t>Marl-borough</t>
  </si>
  <si>
    <t>Nelson</t>
  </si>
  <si>
    <t>Northland</t>
  </si>
  <si>
    <t>Otago</t>
  </si>
  <si>
    <t>Southland</t>
  </si>
  <si>
    <t>Taranaki</t>
  </si>
  <si>
    <t>Tasman</t>
  </si>
  <si>
    <t>Waikato</t>
  </si>
  <si>
    <t>Wellington</t>
  </si>
  <si>
    <t>West Coast</t>
  </si>
  <si>
    <t>Arable</t>
  </si>
  <si>
    <t>Dairy</t>
  </si>
  <si>
    <t>Forestry</t>
  </si>
  <si>
    <t>Horticulture</t>
  </si>
  <si>
    <t>Sheep and beef</t>
  </si>
  <si>
    <t>B) EBIT in 2012 in 2017 values, $/ha</t>
  </si>
  <si>
    <t>C) EBIT in 2008 in 2017 values, $/ha</t>
  </si>
  <si>
    <t>D) EBIT in 1990 in 2017 values, $/ha</t>
  </si>
  <si>
    <t>Bay of Plenty</t>
  </si>
  <si>
    <t>Marlborough</t>
  </si>
  <si>
    <t>1990*</t>
  </si>
  <si>
    <t>Built</t>
  </si>
  <si>
    <t>Pastoral</t>
  </si>
  <si>
    <t>Total Pastoral</t>
  </si>
  <si>
    <t>Sheep &amp; Beef</t>
  </si>
  <si>
    <t>-</t>
  </si>
  <si>
    <t>Name</t>
  </si>
  <si>
    <t>Region</t>
  </si>
  <si>
    <t>Year</t>
  </si>
  <si>
    <t>Method</t>
  </si>
  <si>
    <t>Climate change</t>
  </si>
  <si>
    <t>Max. ARI</t>
  </si>
  <si>
    <t>Owner</t>
  </si>
  <si>
    <t>URL</t>
  </si>
  <si>
    <t>Overland flow paths 2000 sq m to 4000 sq m</t>
  </si>
  <si>
    <t>DEM and 'fill' tool used to identify depressions, then flow direction tool to identify upstream catchments and calculate the catchment area, overland flow paths were then calculated if between 2000 and 4000 sq m (ArcGIS)</t>
  </si>
  <si>
    <t>None</t>
  </si>
  <si>
    <t>Auckland Council</t>
  </si>
  <si>
    <t>https://mapspublic.aklc.govt.nz/arcgis3/rest/services/OpenData/CatchmentsAndHydrology/MapServer/4</t>
  </si>
  <si>
    <t>Overland flow paths 4000m sq mto 3ha</t>
  </si>
  <si>
    <t>DEM and 'fill' tool used to identify depressions, then flow direction tool to identify upstream catchments and calculate the catchment area, overland flow paths were then calculated if between 4000 sq m and 3ha (ArcGIS)</t>
  </si>
  <si>
    <t>https://mapspublic.aklc.govt.nz/arcgis3/rest/services/OpenData/CatchmentsAndHydrology/MapServer/3</t>
  </si>
  <si>
    <t>Overland flow paths 3ha and above</t>
  </si>
  <si>
    <t>DEM and 'fill' tool used to identify depressions, then flow direction tool to identify upstream catchments and calculate the catchment area, overland flow paths were then calculated if greater than 3ha (ArcGIS)</t>
  </si>
  <si>
    <t>https://mapspublic.aklc.govt.nz/arcgis3/rest/services/OpenData/CatchmentsAndHydrology/MapServer/2</t>
  </si>
  <si>
    <t>Flood prone areas</t>
  </si>
  <si>
    <t>Flood prone areas defined as "the extent of land within a topographical depression that water will pond on in a 1% flood event, assuming any outlet to the depression is blocked" (AC Memo 19/12/2014). Layer generated using LiDAR and GIS techniques.</t>
  </si>
  <si>
    <t>HIRDS to 100 years</t>
  </si>
  <si>
    <t>https://mapspublic.aklc.govt.nz/arcgis3/rest/services/OpenData/CatchmentsAndHydrology/MapServer/6</t>
  </si>
  <si>
    <t>Flood plains</t>
  </si>
  <si>
    <t>Flood plains defined as "the area of land that is inundated by water during a specific flood event" (AC Memo 19/12/2014 www.aupihp.govt.nz/documents/docs/aupihpmemohearingtopic026att220141219.pdf). Multiple modelling techniques - 1D (MOUSE) and 2D (MIKE FLOOD &amp; MIKE 21).</t>
  </si>
  <si>
    <t>Various (none or a 16.8% increase in rainfall)</t>
  </si>
  <si>
    <t>Auckland Council (AECOM, DHI, MWH, URS, T&amp;T, OPUS, Jacobs, GHD, URS modelling)</t>
  </si>
  <si>
    <t>https://mapspublic.aklc.govt.nz/arcgis3/rest/services/OpenData/CatchmentsAndHydrology/MapServer/8</t>
  </si>
  <si>
    <t>Opotiki 1% AEP flood model</t>
  </si>
  <si>
    <t>Numeric modelling</t>
  </si>
  <si>
    <t>Bat of Plenty Regional Council (Harrison Grierson modelling)</t>
  </si>
  <si>
    <t>Opotiki 1% AEP with climate change</t>
  </si>
  <si>
    <t>1m SLR</t>
  </si>
  <si>
    <t>Bay of Plenty 2004 flood</t>
  </si>
  <si>
    <t>Aerial photography, field mapping, and surveyed information from the 2004 flood</t>
  </si>
  <si>
    <t>NA (event mapping)</t>
  </si>
  <si>
    <t>&gt;100</t>
  </si>
  <si>
    <t>Bay of Plenty Regional Council</t>
  </si>
  <si>
    <t>http://gis.boplass.govt.nz/arcgis/rest/services/BayOfPlentyMaps/NatureHazards/MapServer/5</t>
  </si>
  <si>
    <t>Rotorua inundation</t>
  </si>
  <si>
    <t>Lake Rotorua (RL 281.18m) and Rotoiti (RL 280.46m) levels - bathtub over LiDAR</t>
  </si>
  <si>
    <t>Rotorua Lakes Council</t>
  </si>
  <si>
    <t>http://geo.rdc.govt.nz/Spatial/?viewer=Data_Download</t>
  </si>
  <si>
    <t>Tauranga overland flow path extent</t>
  </si>
  <si>
    <t xml:space="preserve"> LiDAR data, GIS methods</t>
  </si>
  <si>
    <t>Tauranga City Council</t>
  </si>
  <si>
    <t>http://gismob.tauranga.govt.nz/arcgis/rest/services</t>
  </si>
  <si>
    <t>Tauranga flood hazard city plan area</t>
  </si>
  <si>
    <t>Mapped flood plains (primarily based on LiDAR) in areas where further development possible (brown and greenfield development)</t>
  </si>
  <si>
    <t>Tauranga flood hazard (extreme rainfall)</t>
  </si>
  <si>
    <t>2D catchment model of extreme rainfall event</t>
  </si>
  <si>
    <t>Matua 100 year flood depths</t>
  </si>
  <si>
    <t>Numeric modelling - 2D (MIKE FLOOD)</t>
  </si>
  <si>
    <t>100 year in line with 2014 recommendations</t>
  </si>
  <si>
    <t>Tauranga City Council (DHI modelling)</t>
  </si>
  <si>
    <t>Wairoa (WBOP) floodable area</t>
  </si>
  <si>
    <t>Numeric modelling (MIKE 21 and MIKE URBAN) (http://www.westernbay.govt.nz/our-services/property/natural-hazards/Documents/DHI%20Wairoa%20Stormwater%20Catchment%20Modelling%202016_web.pdf)</t>
  </si>
  <si>
    <t>Western Bay of Plenty District Council (DHI modelling)</t>
  </si>
  <si>
    <t>http://arcgis.westernbay.govt.nz/arcgis/rest/services</t>
  </si>
  <si>
    <t>Western Bays floodable area</t>
  </si>
  <si>
    <t>2004-2012</t>
  </si>
  <si>
    <t>Various from numeric modelling (MIKE 21 and MIKE URBAN) of maximum probable development to LiDAR catchment mapping. Flood maps shown on DP.</t>
  </si>
  <si>
    <t>Various</t>
  </si>
  <si>
    <t>Western Bay of Plenty District Council (Duffill Watts and King, Opus, T &amp; T)</t>
  </si>
  <si>
    <t>Waihi Beach (WBOP) floodable area</t>
  </si>
  <si>
    <t>Numeric modelling (MIKE 21 and MIKE URBAN) of maximum probable development (http://www.westernbay.govt.nz/our-services/property/natural-hazards/Documents/Tonkin%20and%20Taylor%20Waihi%20Beach%20Stormwater%20Model%20Report%202017.pdf)</t>
  </si>
  <si>
    <t>16.8% increase in rainfall + 20 year ARI SL</t>
  </si>
  <si>
    <t>Western Bay of Plenty District Council (T &amp; T modelling)</t>
  </si>
  <si>
    <t>Whakatane inundation risk zone</t>
  </si>
  <si>
    <t>Assessment using LiDAR, areas below RL 103.6m in risk zone</t>
  </si>
  <si>
    <t>Unknown</t>
  </si>
  <si>
    <t>Whakatane District Council</t>
  </si>
  <si>
    <t>http://maps.whakatane.govt.nz/arcgis/rest/services/ArcGISOnline</t>
  </si>
  <si>
    <t>Ashburton flood map</t>
  </si>
  <si>
    <t xml:space="preserve">Various methodologies including previous events, LiDAR, numeric modelling </t>
  </si>
  <si>
    <t>Ashburton District Council (Environment Canterbury mapping)</t>
  </si>
  <si>
    <t>https://gis.ecan.govt.nz/arcgis/rest/services/Ashburton_DC</t>
  </si>
  <si>
    <t>Christchurch fixed floor level area</t>
  </si>
  <si>
    <t>Numeric 2D modelling showing areas where fixed floor levels must be applied in development.</t>
  </si>
  <si>
    <t>Not specified, but considered</t>
  </si>
  <si>
    <t>~200</t>
  </si>
  <si>
    <t>Christchurch City Council</t>
  </si>
  <si>
    <t>https://opendata.ccc.govt.nz/DistrictPlan/service.svc/get</t>
  </si>
  <si>
    <t>Lake Ellesmere management area</t>
  </si>
  <si>
    <t>Historic event mapping</t>
  </si>
  <si>
    <t>Christchurch flood management area</t>
  </si>
  <si>
    <t>Christchurch flood ponding</t>
  </si>
  <si>
    <t>LiDAR mapping</t>
  </si>
  <si>
    <t>https://gis.ecan.govt.nz/arcgis/rest/services/</t>
  </si>
  <si>
    <t>Waimakariri River flood plain high hazard</t>
  </si>
  <si>
    <t>2016 guidance values for Canterbury used</t>
  </si>
  <si>
    <t>Waimakariri River stopbank floodplain</t>
  </si>
  <si>
    <t>1950s</t>
  </si>
  <si>
    <t>Floodplain protected by stopbanks, mapped with LiDAR data</t>
  </si>
  <si>
    <t>500 (protection level of stopbank)</t>
  </si>
  <si>
    <t>Canal breach area</t>
  </si>
  <si>
    <t>1D numeric modelling of Ohau-Pukaki Canal breach</t>
  </si>
  <si>
    <t>MacKenzie District Council</t>
  </si>
  <si>
    <t>http://maps.mackenzie.govt.nz/arcgis/rest/services/public_viewer/Planning/MapServer</t>
  </si>
  <si>
    <t>Kimbell flood area</t>
  </si>
  <si>
    <t>?</t>
  </si>
  <si>
    <t>Mapped extent of previous events</t>
  </si>
  <si>
    <t>~50</t>
  </si>
  <si>
    <t>MacKenzie potential flooding areas</t>
  </si>
  <si>
    <t>Selwyn Ecan defined flood zones</t>
  </si>
  <si>
    <t>Selwyn District Council (Environment Canterbury mapping)</t>
  </si>
  <si>
    <t>Flood depth (North of Waimakariri River)</t>
  </si>
  <si>
    <t>Numeric modelling (MIKE 21 and MIKE URBAN) (https://www.waimakariri.govt.nz/__data/assets/pdf_file/0017/19313/Waimakariri-District-Localised-Flood-Hazard-Assessment-July-2015.pdf)</t>
  </si>
  <si>
    <t>Waimakariri District Council</t>
  </si>
  <si>
    <t>Waimate flood region</t>
  </si>
  <si>
    <t>Waimate District Council (Environment Canterbury mapping)</t>
  </si>
  <si>
    <t>http://gis.waimatedc.govt.nz/arcgis/rest/services</t>
  </si>
  <si>
    <t>Gisborne District flood zones</t>
  </si>
  <si>
    <t>2006 (updated 2016)</t>
  </si>
  <si>
    <t>Some numeric modelling but primarily LiDAR and previous event mapping of areas (river and flood way, high/med/low hazard, ponding, old river loops, urban stormwater ponding, etc.). Included in District Plan</t>
  </si>
  <si>
    <t>~100</t>
  </si>
  <si>
    <t>Gisborne District Council</t>
  </si>
  <si>
    <t>http://maps.gdc.govt.nz/H5V2_7/Index.html?viewer=TairawhitiDownload</t>
  </si>
  <si>
    <t>Gisborne flood hazard areas</t>
  </si>
  <si>
    <t>2007 (updated 2016)</t>
  </si>
  <si>
    <t>Some numeric modelling but primarily LiDAR and previous event mapping of areas (river and flood way, high/med/low hazard, ponding, old river loops, urban stormwater ponding, etc.). Not included in District Plan</t>
  </si>
  <si>
    <t>Hawkes Bay flood risk areas</t>
  </si>
  <si>
    <t>Hawkes Bay</t>
  </si>
  <si>
    <t>Numeric modelling - variety of methods, local scale models joined to give risk areas</t>
  </si>
  <si>
    <t>50-100</t>
  </si>
  <si>
    <t>Hawkes Bay Regional Council</t>
  </si>
  <si>
    <t>https://opendata-hbrc.opendata.arcgis.com/datasets/</t>
  </si>
  <si>
    <t>Cloverlea 200yr wet extent</t>
  </si>
  <si>
    <t>Horizons</t>
  </si>
  <si>
    <t>Numeric modelling using MIKE11 and MIKE21 of 0.5% AEP event of Cloverlea area</t>
  </si>
  <si>
    <t>None assumed that 0.5% current will be 1% by 2090</t>
  </si>
  <si>
    <t>Horizons Regional Council</t>
  </si>
  <si>
    <t>https://gisdmz.horizons.govt.nz/arcgis/rest/services/Hazard_Flood/FPM_Wet_Extents/MapServer</t>
  </si>
  <si>
    <t>Feilding 200yr wet extent</t>
  </si>
  <si>
    <t>Numeric modelling using MIKE11 and MIKE21 of 0.5% AEP event of Fielding area</t>
  </si>
  <si>
    <t>Herbertville 200yr wet extent</t>
  </si>
  <si>
    <t>Numeric modelling using MIKE11 and MIKE21 of 0.5% AEP event of Herbertville area</t>
  </si>
  <si>
    <t>Mangatainoka 200yr wet extent</t>
  </si>
  <si>
    <t>Numeric modelling using MIKE11 and MIKE21 of 0.5% AEP event of Mangatainoka area</t>
  </si>
  <si>
    <t>Ohakune 200yr wet extent</t>
  </si>
  <si>
    <t>Numeric modelling using MIKE11 and MIKE21 of 0.5% AEP event of Ohakune area</t>
  </si>
  <si>
    <t>Oroua Mangaone 200yr wet extent</t>
  </si>
  <si>
    <t>Numeric modelling using MIKE11 and MIKE21 of 0.5% AEP event of Oroua Mangaone area</t>
  </si>
  <si>
    <t>Pahiatua 200yr wet extent</t>
  </si>
  <si>
    <t>Numeric modelling using MIKE11 and MIKE21 of 0.5% AEP event of Pahiatua area</t>
  </si>
  <si>
    <t>Pohangina 200yr wet extent</t>
  </si>
  <si>
    <t>Numeric modelling using MIKE11 and MIKE21 of 0.5% AEP event of Pohangina area</t>
  </si>
  <si>
    <t>Taumarunui 200yr wet extent</t>
  </si>
  <si>
    <t>Numeric modelling using MIKE11 and MIKE21 of 0.5% AEP event of Taumarunui area</t>
  </si>
  <si>
    <t>Turakina 200yr wet extent</t>
  </si>
  <si>
    <t>Numeric modelling using MIKE11 and MIKE21 of 0.5% AEP event of Turakina area</t>
  </si>
  <si>
    <t>Tutaenui 200yr wet extent</t>
  </si>
  <si>
    <t>Numeric modelling using MIKE11 and MIKE21 of 0.5% AEP event of Tutaenui area</t>
  </si>
  <si>
    <t>Upper Gorge 200yr wet extent</t>
  </si>
  <si>
    <t>Numeric modelling using MIKE11 and MIKE21 of 0.5% AEP event of Upper Gorge area</t>
  </si>
  <si>
    <t>Upper Mangaone 200yr wet extent</t>
  </si>
  <si>
    <t>Numeric modelling using MIKE11 and MIKE21 of 0.5% AEP event of Upper Mangaone area</t>
  </si>
  <si>
    <t>Waikawa-Manakau 200yr wet extent</t>
  </si>
  <si>
    <t>Numeric modelling using MIKE11 and MIKE21 of 0.5% AEP event of Waikawa-Manakau area</t>
  </si>
  <si>
    <t>Whakarongo 200yr wet extent</t>
  </si>
  <si>
    <t>Numeric modelling using MIKE11 and MIKE21 of 0.5% AEP event of Whakarongo area</t>
  </si>
  <si>
    <t>Whangaehu 200yr wet extent</t>
  </si>
  <si>
    <t>Numeric modelling using MIKE11 and MIKE21 of 0.5% AEP event of Whangaehu area</t>
  </si>
  <si>
    <t>Whanganui 200yr wet extent</t>
  </si>
  <si>
    <t>Numeric modelling using MIKE11 and MIKE21 of 0.5% AEP event of Whanganui area</t>
  </si>
  <si>
    <t>1976 flood extent</t>
  </si>
  <si>
    <t>Aerial photography mapping and digitising, including internal ponding</t>
  </si>
  <si>
    <t>https://gisdmz.horizons.govt.nz/arcgis/rest/services/Hazard_Flood/FPM_IndicativeOnly/MapServer</t>
  </si>
  <si>
    <t>1988 flood extent</t>
  </si>
  <si>
    <t>Mangatainoka October 2000 flood</t>
  </si>
  <si>
    <t>Mana January 2005 flood</t>
  </si>
  <si>
    <t>SH57a October 2005 flood</t>
  </si>
  <si>
    <t>Waikawa-Manakau January 2008 flood</t>
  </si>
  <si>
    <t>Mangahao SH2 September 2010 flood</t>
  </si>
  <si>
    <t>Makowhai Stream September 2010 flood</t>
  </si>
  <si>
    <t>October 2010 flood</t>
  </si>
  <si>
    <t>October 2013 flood</t>
  </si>
  <si>
    <t>Whanganui flood (June 2015)</t>
  </si>
  <si>
    <t>Observed flood extent February 2004</t>
  </si>
  <si>
    <t>FPM modelled 200yr wet extent</t>
  </si>
  <si>
    <t>Numeric modelling using MIKE11 and MIKE21 of 0.5% AEP event (not complete - some areas of region missing)</t>
  </si>
  <si>
    <t>None - have assumed that a 0.5% AEP current event will be a 1% event by 2090</t>
  </si>
  <si>
    <t>Indicative flooding affected area</t>
  </si>
  <si>
    <t>1990s</t>
  </si>
  <si>
    <t>Coarse scale flood mapping using a variety of sources (previous events, topographic data, field surveys, etc)</t>
  </si>
  <si>
    <t>Marlborough Environment Plan flood hazard plan</t>
  </si>
  <si>
    <t>Land defined into 4 levels - L1 shallow, low-velocity flooding 2% AEP; L2 depth/velocity not well undestood but affected by 2% AEP flood or within 8m of lake; L3 deep, fast flowing water in 2% AEP event; L4 land that could be affected by deep, fast flowing water if flood defences overwhelmed</t>
  </si>
  <si>
    <t>Marlborough District Council</t>
  </si>
  <si>
    <t>http://maps.marlborough.govt.nz/arcgis/rest/services/</t>
  </si>
  <si>
    <t>Nelson flood 2100</t>
  </si>
  <si>
    <t>Numeric modelling of flood extent - 2D (MIKE 21 and MIKEFLOOD)</t>
  </si>
  <si>
    <t>1m SLR, 15.5% increase in rainfall</t>
  </si>
  <si>
    <t>Nelson City Council (T&amp;T modelling)</t>
  </si>
  <si>
    <t>https://www.topofthesouthmaps.co.nz/arcgis/rest/services/DataPlanning/MapServer</t>
  </si>
  <si>
    <t>Nelson flood 2100 depth</t>
  </si>
  <si>
    <t>Numeric modelling of flood depth - 2D (MIKE 21 and MIKEFLOOD)</t>
  </si>
  <si>
    <t>Nelson flood present day</t>
  </si>
  <si>
    <t>Nelson City Council (T&amp;T, Opus, MWH modelling)</t>
  </si>
  <si>
    <t>Northland 100 year flood extent</t>
  </si>
  <si>
    <t>Northland Regional Council</t>
  </si>
  <si>
    <t>Northland 10 year flood extent</t>
  </si>
  <si>
    <t>Far North District MPD floodplain (10 year)</t>
  </si>
  <si>
    <t>Numerical modelling of runoff and channel flow assuming Maximum Probable Development using MOUSE and MIKE 11 (https://www.fndc.govt.nz/services/fndc-maps/Stormwater-Model-Build-Report.pdf)</t>
  </si>
  <si>
    <t>Northland Regional Council (GHD modelling)</t>
  </si>
  <si>
    <t>http://hilltop.nrc.govt.nz/nrcwebmap/rest/services/</t>
  </si>
  <si>
    <t>Far North District MPD floodplain (100 year)</t>
  </si>
  <si>
    <t>20.1% increase in rainfall</t>
  </si>
  <si>
    <t>WDC District Plan - flood susceptibility</t>
  </si>
  <si>
    <t>Numeric modelling - 1D catchment mapping (http://www.wdc.govt.nz/BuildingandProperty/Land-Hazards/Documents/Flood%20Zone%20Reports/Flood-susceptibility-mapping-report.pdf)</t>
  </si>
  <si>
    <t>Current climate only</t>
  </si>
  <si>
    <t>Whangarei District Council</t>
  </si>
  <si>
    <t>Clutha flood prone land</t>
  </si>
  <si>
    <t>Based on Otago flood hazard area layer (ORC data) with some additions based on previous local-scale events</t>
  </si>
  <si>
    <t>Clutha District Council</t>
  </si>
  <si>
    <t>https://gis.cluthadc.govt.nz/arcgis/rest/services/DistrictPlan/MapServer</t>
  </si>
  <si>
    <t>Clutha deep floodway corridors</t>
  </si>
  <si>
    <t>Overland flow pathways identified from LiDAR and previous events, usually 1-2m deep</t>
  </si>
  <si>
    <t>Clutha District Council (Otago Regional Council modelling)</t>
  </si>
  <si>
    <t>Clutha rural and semi-rural floodway corridors</t>
  </si>
  <si>
    <t>Overland flow pathways identified from LiDAR and previous events</t>
  </si>
  <si>
    <t>Clutha urban floodway corridors</t>
  </si>
  <si>
    <t>Tokomairiro floodway corridor</t>
  </si>
  <si>
    <t>Floodplain area that will be flooded by the north and west branches of the Tokomairiro River (historic and topographic information). Area 1A - https://www.orc.govt.nz/media/3796/milton-2060-strategy.pdf</t>
  </si>
  <si>
    <t>Tokomairiro floodplain</t>
  </si>
  <si>
    <t>Wider floodplain area where flows of the Tokomairiro Riveare still deep and fast to cause a safety risk (historic and topographic information). Area 1B - https://www.orc.govt.nz/media/3796/milton-2060-strategy.pdf</t>
  </si>
  <si>
    <t>Clutha ponding areas 2A</t>
  </si>
  <si>
    <t>Ponding areas (identified using historic and topographic information) to the N and W of SH1</t>
  </si>
  <si>
    <t>Clutha ponding areas 2B</t>
  </si>
  <si>
    <t>Ponding areas (identified using historic and topographic information) to the S and E of SH2</t>
  </si>
  <si>
    <t>Clutha urban ponding areas (outside of 2A, 2B)</t>
  </si>
  <si>
    <t>Ponding areas (identified using historic and topographic information) in urban areas</t>
  </si>
  <si>
    <t>Minimum flood level area - Waitati and Karitane</t>
  </si>
  <si>
    <t>Observational methodology using terrain and historic flood extent analysis</t>
  </si>
  <si>
    <t>Dunedin City Council</t>
  </si>
  <si>
    <t>http://apps.dunedin.govt.nz/arcgis/rest/services/Public</t>
  </si>
  <si>
    <t>Minumum flood level area - Dunedin</t>
  </si>
  <si>
    <t>Numerical modelling of hill catchment run-off and rain on grid</t>
  </si>
  <si>
    <t>2.5 degree increase in temperature, providing a 20% increase in rainfall intensity</t>
  </si>
  <si>
    <t>Dunedin hazard 1 - flood</t>
  </si>
  <si>
    <t>Very high hazard. Various approaches combined - including historic event mapping, LiDAR inspection, and some 2D numeric modelling</t>
  </si>
  <si>
    <t>Various - assume that hazard zones 2 and 3 will become 1 with climate change</t>
  </si>
  <si>
    <t>&lt;100</t>
  </si>
  <si>
    <t>Dunedin hazard 1 (flood) overlay zone</t>
  </si>
  <si>
    <t>Dunedin hazard 1A (flood) overlay zone</t>
  </si>
  <si>
    <t>Dunedin hazard 2 - flood</t>
  </si>
  <si>
    <t>High hazard. Various approaches combined - including historic event mapping, LiDAR inspection, and some 2D numeric modelling</t>
  </si>
  <si>
    <t>Dunedin hazard 2 (flood) overlay zone</t>
  </si>
  <si>
    <t>Dunedin hazard 3 - flood</t>
  </si>
  <si>
    <t>Moderate hazard. Various approaches combined - including historic event mapping, LiDAR inspection, and some 2D numeric modelling</t>
  </si>
  <si>
    <t>&gt;200</t>
  </si>
  <si>
    <t>Dunedin hazard 3 (flood) overlay zone</t>
  </si>
  <si>
    <t>Otago flood hazard area</t>
  </si>
  <si>
    <t>Variety of sources - primarily LiDAR and past event (aerial photography and surveys) with occasional numerical modelling</t>
  </si>
  <si>
    <t>Otago Regional Council</t>
  </si>
  <si>
    <t>http://gisdata.orc.govt.nz/arcgis/rest/services/NHDB/Flooding/MapServer</t>
  </si>
  <si>
    <t>Queenstown flood map - dam break</t>
  </si>
  <si>
    <t>Numeric modelling - 2D of a dam burst scenario</t>
  </si>
  <si>
    <t>Queenstown Lakes District Council</t>
  </si>
  <si>
    <t>http://qldcmaps.qldc.govt.nz/arcgis/rest/services/Hazard_External/MapServer/2</t>
  </si>
  <si>
    <t>Queenstown flood map - rainfall</t>
  </si>
  <si>
    <t>Numeric modelling - using WaterRide software for rainfall event</t>
  </si>
  <si>
    <t>http://qldcmaps.qldc.govt.nz/arcgis/rest/services/Hazard_External/MapServer/3</t>
  </si>
  <si>
    <t>Southland Floodplains</t>
  </si>
  <si>
    <t>Various - primarily mapping of previous events and topological information</t>
  </si>
  <si>
    <t>Environment Southland</t>
  </si>
  <si>
    <t>http://gis.es.govt.nz/arcgis/rest/services/Public/NaturalHazards/MapServer</t>
  </si>
  <si>
    <t>Flood detention area spillway</t>
  </si>
  <si>
    <t>Areas identified from LiDAR and previous events that would potentially act as a spillway during a flood event</t>
  </si>
  <si>
    <t>New Plymouth District Council</t>
  </si>
  <si>
    <t>http://maps.npdc.govt.nz/arcgis/rest/services</t>
  </si>
  <si>
    <t>New Plymouth flood plain</t>
  </si>
  <si>
    <t>Topographic information primarily - township areas only</t>
  </si>
  <si>
    <t>Waitara 3200 cumec water level</t>
  </si>
  <si>
    <t>Gerris numeric modelling</t>
  </si>
  <si>
    <t>18% uncertainty</t>
  </si>
  <si>
    <t>NIWA</t>
  </si>
  <si>
    <t>Waitara 3780 cumec water level</t>
  </si>
  <si>
    <t>20% uncertainty</t>
  </si>
  <si>
    <t>Waitara 4540 cumec water level</t>
  </si>
  <si>
    <t>22% uncertainty and 20% for climate change</t>
  </si>
  <si>
    <t>Waitara 4660 cumec water level</t>
  </si>
  <si>
    <t>26% uncertainty</t>
  </si>
  <si>
    <t>Waitara 5590 cumec water level</t>
  </si>
  <si>
    <t>26% uncertainty and 20% for climate change</t>
  </si>
  <si>
    <t>Tasman District flood zones</t>
  </si>
  <si>
    <t>Tasman District Council</t>
  </si>
  <si>
    <t>Aorere December 2010 flood</t>
  </si>
  <si>
    <t>Aerial photography mapping and digitising</t>
  </si>
  <si>
    <t>Aorere January 1985 flood</t>
  </si>
  <si>
    <t>Brooklyn Riwaka 1976 flood</t>
  </si>
  <si>
    <t>Ellis Creek and Pohara December 2011 flood</t>
  </si>
  <si>
    <t>Ewes Valley and Redwood Valley June 1980 flood</t>
  </si>
  <si>
    <t>Ewes Valley and Redwood Valley June 1982 flood</t>
  </si>
  <si>
    <t>Kaituna 1974 flood</t>
  </si>
  <si>
    <t>Mill Stream 1986 flood</t>
  </si>
  <si>
    <t>Motueka August 1990 flood</t>
  </si>
  <si>
    <t>Motueka July 1983 flood</t>
  </si>
  <si>
    <t>Moutere July 1983 flood</t>
  </si>
  <si>
    <t>Orinoco Creek March 1986 flood</t>
  </si>
  <si>
    <t>Pitfure June 1980 flood</t>
  </si>
  <si>
    <t>Pitfure June 1982 flood</t>
  </si>
  <si>
    <t>Riwaka August 1980 flood</t>
  </si>
  <si>
    <t>Takaka July 1983 flood</t>
  </si>
  <si>
    <t>Upper Motueka April 1974 flood</t>
  </si>
  <si>
    <t>Waiiti July 1983 flood</t>
  </si>
  <si>
    <t>Wairoa December 1983 flood</t>
  </si>
  <si>
    <t>Wairoa January 1986 flood</t>
  </si>
  <si>
    <t>Wangapeka November 1997 flood</t>
  </si>
  <si>
    <t>Takaka Q200 with no McK bank</t>
  </si>
  <si>
    <t xml:space="preserve">Numeric modelling - 2D (LiDAR and WaterRide) without informal stopbank </t>
  </si>
  <si>
    <t>None - assume that a 200yr event today will become a 100yr by 2090, 100yr become a 60yr, 50yr become a 30yr</t>
  </si>
  <si>
    <t>http://www.tasman.govt.nz/tasman/projects/environmental-projects/takaka-river-flood-hazard-project/</t>
  </si>
  <si>
    <t>Takaka Q200 with McK bank</t>
  </si>
  <si>
    <t xml:space="preserve">Numeric modelling - 2D (LiDAR and WaterRide) with informal stopbank </t>
  </si>
  <si>
    <t>Takaka Q100 with no McK bank</t>
  </si>
  <si>
    <t>Takaka Q100 with McK bank</t>
  </si>
  <si>
    <t>Takaka Q50 with no McK bank</t>
  </si>
  <si>
    <t>Takaka Q50 with McK bank</t>
  </si>
  <si>
    <t>Takaka Q20 with no McK bank</t>
  </si>
  <si>
    <t>Takaka Q20 with McK bank</t>
  </si>
  <si>
    <t>Brightwater-Wakefield flood map</t>
  </si>
  <si>
    <t>Numeric modelling - 2D, 2m grid (MIKE 21)</t>
  </si>
  <si>
    <t>Used 500 year event as CC proxy - not a significant increase from current 100 year event due to defences and floodplain morphology</t>
  </si>
  <si>
    <t>Tasman District Council (Sinclair Knight Merz modelling)</t>
  </si>
  <si>
    <t>http://www.tasman.govt.nz/tasman/projects/environmental-projects/completed-and-archived-projects/brightwater-wakefield-flood-hazard-project/</t>
  </si>
  <si>
    <t>Q500 depth BW (Brightwater)</t>
  </si>
  <si>
    <t>None - used 500 year event as CC proxy - not a significant increase from current 100 year event due to defences and floodplain morphology</t>
  </si>
  <si>
    <t>Q500 depth WF (Wakefield)</t>
  </si>
  <si>
    <t>Q200 depth BW (Brightwater)</t>
  </si>
  <si>
    <t>Q200 depth WF (Wakefield)</t>
  </si>
  <si>
    <t>Q100 depth BW (Brightwater)</t>
  </si>
  <si>
    <t>Q100 depth WF (Wakefield)</t>
  </si>
  <si>
    <t>Q50 depth BW (Brightwater)</t>
  </si>
  <si>
    <t>Q50 depth WF (Wakefield)</t>
  </si>
  <si>
    <t>Q20 depth BW (Brightwater)</t>
  </si>
  <si>
    <t>Q20 depth WF (Wakefield)</t>
  </si>
  <si>
    <t>Hamilton surface water flooding</t>
  </si>
  <si>
    <t>Numeric modelling (MIKE FLOOD) of catchment surface flooding</t>
  </si>
  <si>
    <t>2.08 degree warming (HIRDS)</t>
  </si>
  <si>
    <t>Hamilton City Council</t>
  </si>
  <si>
    <t>http://gisviewer.hcc.govt.nz/arcgis/rest/services/</t>
  </si>
  <si>
    <t>Hamilton culvert block flooding</t>
  </si>
  <si>
    <t>Numeric modelling (MIKE FLOOD) of flooding due to completely blocked culverts, catchpits, etc.</t>
  </si>
  <si>
    <t>Taupo defended area</t>
  </si>
  <si>
    <t>Numeric modelling using a "banks down" approach</t>
  </si>
  <si>
    <t>2 degree warming (HIRDS)</t>
  </si>
  <si>
    <t>Taupo District Council</t>
  </si>
  <si>
    <t>https://gis.taupodc.govt.nz/arcgis/rest/services</t>
  </si>
  <si>
    <t>Taupo flood hazard extent</t>
  </si>
  <si>
    <t>2012-2014</t>
  </si>
  <si>
    <t>Numeric modelling of Hinemaiaia River, Kuratau River, Tauranga-Taupo River, Tokaanu Stream, Tongariro River, and Whareroa Stream</t>
  </si>
  <si>
    <t>Taupo District Council (Opus model)</t>
  </si>
  <si>
    <t>Thames Coromandel flood hazard area</t>
  </si>
  <si>
    <t>2011-2016</t>
  </si>
  <si>
    <t>Numeric modelling of Taruru River, Te Puru River, Waiomu River, Pohue River, Tapu River, Karaka Stream, Hape Stream, Whangarahi Stream (MIKE 11) with 0.5m SLR</t>
  </si>
  <si>
    <t>0.5 m SLR, 2 degree warming</t>
  </si>
  <si>
    <t>Thames Coromandel District Council (Waikato Regional Council model)</t>
  </si>
  <si>
    <t>https://services5.arcgis.com/MYtLmLEStmKgdmln/ArcGIS/rest/services</t>
  </si>
  <si>
    <t>Waikato RACS (river &amp; catchment services) flood hazard</t>
  </si>
  <si>
    <t>1990s to present</t>
  </si>
  <si>
    <t>Waikato Regional Council</t>
  </si>
  <si>
    <t>http://data.waikatoregion.govt.nz:8080/ords/f?p=140:12:7535578246148::NO::P12_METADATA_ID:945</t>
  </si>
  <si>
    <t>Waikato River 1% AEP flood model</t>
  </si>
  <si>
    <t>WaterRide 1D modelling of river from Horotiu to Port Waikato</t>
  </si>
  <si>
    <t>http://data.waikatoregion.govt.nz:8080/ords/f?p=140:12:7535578246148::NO::P12_METADATA_ID:6289</t>
  </si>
  <si>
    <t>Flood hazard areas for the Greater Wellington Region</t>
  </si>
  <si>
    <t>Numeric modelling from various sources. Mostly 2D.</t>
  </si>
  <si>
    <t>430 (0.23% AEP - Hutt River); 100 (1% - Otaki, Porirua, Mangaroa, Wainuiomata, Waiohine, Waikanae, Waiwhetu. Kaipiti Coast, Te Kauru); 50 (2% - Wairarapa)</t>
  </si>
  <si>
    <t>Greater Wellington Regional Council</t>
  </si>
  <si>
    <t>http://mapping.gw.govt.nz/arcgis/rest/services</t>
  </si>
  <si>
    <t>Kapiti Coast flood maps</t>
  </si>
  <si>
    <t>Numeric modelling - 2D of Kapiti Coast catchments</t>
  </si>
  <si>
    <t>Kapiti Coast District Council</t>
  </si>
  <si>
    <t>https://publicgis.kcdc.govt.nz/arcgis/rest/services/LatestFloodExtents/MapServer</t>
  </si>
  <si>
    <t>Westport 1% AEP flood</t>
  </si>
  <si>
    <t>Gerris numeric modelling - including stopbanks</t>
  </si>
  <si>
    <t>Numeric modelling showing areas where flood depth multiplied by velocity is ≥1 or depths are &gt;1m</t>
  </si>
  <si>
    <t>National</t>
  </si>
  <si>
    <r>
      <t>5.73</t>
    </r>
    <r>
      <rPr>
        <sz val="8"/>
        <color rgb="FF000000"/>
        <rFont val="Times New Roman"/>
        <family val="1"/>
      </rPr>
      <t> </t>
    </r>
  </si>
  <si>
    <t>Sheep &amp; beef</t>
  </si>
  <si>
    <t>*1990 LUCAS dataset does not differentiate between dairy and non-dairy pastoral uses so no economic values are calculated for pastoral farming.</t>
  </si>
  <si>
    <t>Agricultural Total</t>
  </si>
  <si>
    <r>
      <rPr>
        <b/>
        <sz val="11"/>
        <color rgb="FF000000"/>
        <rFont val="Palatino Linotype"/>
        <family val="1"/>
      </rPr>
      <t>Supplementary Material S1:</t>
    </r>
    <r>
      <rPr>
        <sz val="11"/>
        <color rgb="FF000000"/>
        <rFont val="Palatino Linotype"/>
        <family val="1"/>
      </rPr>
      <t xml:space="preserve"> Flood map metadata and sources.</t>
    </r>
  </si>
  <si>
    <r>
      <rPr>
        <b/>
        <sz val="11"/>
        <color rgb="FF000000"/>
        <rFont val="Palatino Linotype"/>
        <family val="1"/>
      </rPr>
      <t>Supplementary Material S2:</t>
    </r>
    <r>
      <rPr>
        <sz val="11"/>
        <color rgb="FF000000"/>
        <rFont val="Palatino Linotype"/>
        <family val="1"/>
      </rPr>
      <t xml:space="preserve"> Earnings before income and tax (EBIT) for agricultural industries for 2016, 2012, 2008 and 1990 in 2017 NZ$.</t>
    </r>
  </si>
  <si>
    <r>
      <rPr>
        <b/>
        <sz val="11"/>
        <color rgb="FF000000"/>
        <rFont val="Palatino Linotype"/>
        <family val="1"/>
      </rPr>
      <t xml:space="preserve">Supplementary Material S3: </t>
    </r>
    <r>
      <rPr>
        <sz val="11"/>
        <color rgb="FF000000"/>
        <rFont val="Palatino Linotype"/>
        <family val="1"/>
      </rPr>
      <t>Hectares of agricultural land within identified FHZs by region.</t>
    </r>
  </si>
  <si>
    <r>
      <rPr>
        <b/>
        <sz val="11"/>
        <color theme="1"/>
        <rFont val="Palatino Linotype"/>
        <family val="1"/>
      </rPr>
      <t>Supplementary Material S4:</t>
    </r>
    <r>
      <rPr>
        <sz val="11"/>
        <color theme="1"/>
        <rFont val="Palatino Linotype"/>
        <family val="1"/>
      </rPr>
      <t xml:space="preserve"> Estimated EBIT of land within mapped FHZs in millions of 2017 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</si>
</sst>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_(* \(#,##0\);_(* &quot;-&quot;??_);_(@_)"/>
  </numFmts>
  <fonts count="19" x14ac:knownFonts="1">
    <font>
      <sz val="11"/>
      <color theme="1"/>
      <name val="Calibri"/>
      <family val="2"/>
      <scheme val="minor"/>
    </font>
    <font>
      <sz val="11"/>
      <color theme="1"/>
      <name val="Calibri"/>
      <family val="2"/>
      <scheme val="minor"/>
    </font>
    <font>
      <sz val="11"/>
      <color rgb="FF9C0006"/>
      <name val="Calibri"/>
      <family val="2"/>
      <scheme val="minor"/>
    </font>
    <font>
      <b/>
      <sz val="10"/>
      <color theme="1"/>
      <name val="Palatino Linotype"/>
      <family val="1"/>
    </font>
    <font>
      <sz val="10"/>
      <color theme="1"/>
      <name val="Palatino Linotype"/>
      <family val="1"/>
    </font>
    <font>
      <u/>
      <sz val="11"/>
      <color theme="10"/>
      <name val="Calibri"/>
      <family val="2"/>
      <scheme val="minor"/>
    </font>
    <font>
      <u/>
      <sz val="10"/>
      <color theme="10"/>
      <name val="Palatino Linotype"/>
      <family val="1"/>
    </font>
    <font>
      <sz val="10"/>
      <name val="Palatino Linotype"/>
      <family val="1"/>
    </font>
    <font>
      <u/>
      <sz val="10"/>
      <color theme="4"/>
      <name val="Palatino Linotype"/>
      <family val="1"/>
    </font>
    <font>
      <sz val="11"/>
      <color rgb="FF000000"/>
      <name val="Palatino Linotype"/>
      <family val="1"/>
    </font>
    <font>
      <b/>
      <sz val="11"/>
      <color rgb="FF000000"/>
      <name val="Palatino Linotype"/>
      <family val="1"/>
    </font>
    <font>
      <sz val="8"/>
      <color rgb="FF000000"/>
      <name val="Times New Roman"/>
      <family val="1"/>
    </font>
    <font>
      <b/>
      <sz val="8"/>
      <color rgb="FF000000"/>
      <name val="Palatino Linotype"/>
      <family val="1"/>
    </font>
    <font>
      <sz val="8"/>
      <color rgb="FF000000"/>
      <name val="Palatino Linotype"/>
      <family val="1"/>
    </font>
    <font>
      <sz val="11"/>
      <color theme="1"/>
      <name val="Palatino Linotype"/>
      <family val="1"/>
    </font>
    <font>
      <b/>
      <sz val="11"/>
      <color theme="1"/>
      <name val="Palatino Linotype"/>
      <family val="1"/>
    </font>
    <font>
      <sz val="9"/>
      <color rgb="FF000000"/>
      <name val="Palatino Linotype"/>
      <family val="1"/>
    </font>
    <font>
      <b/>
      <i/>
      <sz val="10"/>
      <color theme="1"/>
      <name val="Palatino Linotype"/>
      <family val="1"/>
    </font>
    <font>
      <i/>
      <sz val="10"/>
      <color theme="1"/>
      <name val="Palatino Linotype"/>
      <family val="1"/>
    </font>
  </fonts>
  <fills count="3">
    <fill>
      <patternFill patternType="none"/>
    </fill>
    <fill>
      <patternFill patternType="gray125"/>
    </fill>
    <fill>
      <patternFill patternType="solid">
        <fgColor rgb="FFFFC7CE"/>
      </patternFill>
    </fill>
  </fills>
  <borders count="4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2" borderId="0" applyNumberFormat="0" applyBorder="0" applyAlignment="0" applyProtection="0"/>
    <xf numFmtId="0" fontId="5" fillId="0" borderId="0" applyNumberFormat="0" applyFill="0" applyBorder="0" applyAlignment="0" applyProtection="0"/>
  </cellStyleXfs>
  <cellXfs count="153">
    <xf numFmtId="0" fontId="0" fillId="0" borderId="0" xfId="0"/>
    <xf numFmtId="0" fontId="3" fillId="0" borderId="0" xfId="0" applyFont="1"/>
    <xf numFmtId="0" fontId="4"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center" vertical="center" wrapText="1"/>
    </xf>
    <xf numFmtId="0" fontId="3" fillId="0" borderId="4" xfId="0" applyFont="1" applyBorder="1"/>
    <xf numFmtId="164" fontId="4" fillId="0" borderId="0" xfId="1" applyNumberFormat="1" applyFont="1" applyBorder="1"/>
    <xf numFmtId="164" fontId="4" fillId="0" borderId="5" xfId="1" applyNumberFormat="1" applyFont="1" applyBorder="1"/>
    <xf numFmtId="0" fontId="3" fillId="0" borderId="6" xfId="0" applyFont="1" applyBorder="1"/>
    <xf numFmtId="164" fontId="4" fillId="0" borderId="7" xfId="1" applyNumberFormat="1" applyFont="1" applyBorder="1"/>
    <xf numFmtId="164" fontId="4" fillId="0" borderId="8" xfId="1" applyNumberFormat="1" applyFont="1" applyBorder="1"/>
    <xf numFmtId="3" fontId="4" fillId="0" borderId="0" xfId="0" applyNumberFormat="1" applyFont="1"/>
    <xf numFmtId="3" fontId="4" fillId="0" borderId="5" xfId="0" applyNumberFormat="1" applyFont="1" applyBorder="1"/>
    <xf numFmtId="3" fontId="4" fillId="0" borderId="7" xfId="0" applyNumberFormat="1" applyFont="1" applyBorder="1"/>
    <xf numFmtId="3" fontId="4" fillId="0" borderId="8" xfId="0" applyNumberFormat="1" applyFont="1" applyBorder="1"/>
    <xf numFmtId="0" fontId="3" fillId="0" borderId="12" xfId="0" applyFont="1" applyBorder="1" applyAlignment="1">
      <alignment horizontal="right"/>
    </xf>
    <xf numFmtId="0" fontId="3" fillId="0" borderId="7" xfId="0" applyFont="1" applyBorder="1"/>
    <xf numFmtId="0" fontId="3" fillId="0" borderId="8" xfId="0" applyFont="1" applyBorder="1"/>
    <xf numFmtId="3" fontId="4" fillId="0" borderId="13" xfId="0" applyNumberFormat="1" applyFont="1" applyBorder="1"/>
    <xf numFmtId="3" fontId="4" fillId="0" borderId="13" xfId="0" applyNumberFormat="1" applyFont="1" applyBorder="1" applyAlignment="1">
      <alignment horizontal="right"/>
    </xf>
    <xf numFmtId="0" fontId="3" fillId="0" borderId="15" xfId="0" applyFont="1" applyBorder="1"/>
    <xf numFmtId="3" fontId="4" fillId="0" borderId="16" xfId="0" applyNumberFormat="1" applyFont="1" applyBorder="1" applyAlignment="1">
      <alignment horizontal="right"/>
    </xf>
    <xf numFmtId="3" fontId="4" fillId="0" borderId="17" xfId="0" applyNumberFormat="1" applyFont="1" applyBorder="1"/>
    <xf numFmtId="3" fontId="4" fillId="0" borderId="18" xfId="0" applyNumberFormat="1" applyFont="1" applyBorder="1"/>
    <xf numFmtId="3" fontId="4" fillId="0" borderId="19" xfId="0" applyNumberFormat="1" applyFont="1" applyBorder="1"/>
    <xf numFmtId="0" fontId="4" fillId="0" borderId="0" xfId="0" applyFont="1" applyAlignment="1">
      <alignment vertical="center" wrapText="1"/>
    </xf>
    <xf numFmtId="0" fontId="4" fillId="0" borderId="0" xfId="0" applyFont="1" applyAlignment="1">
      <alignment vertical="center"/>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23" xfId="0" applyFont="1" applyBorder="1" applyAlignment="1">
      <alignment vertical="center"/>
    </xf>
    <xf numFmtId="0" fontId="4" fillId="0" borderId="13" xfId="0" applyFont="1" applyBorder="1" applyAlignment="1">
      <alignment vertical="center" wrapText="1"/>
    </xf>
    <xf numFmtId="0" fontId="4" fillId="0" borderId="0" xfId="0" applyFont="1" applyBorder="1" applyAlignment="1">
      <alignment vertical="center" wrapText="1"/>
    </xf>
    <xf numFmtId="0" fontId="6" fillId="0" borderId="5" xfId="3" applyFont="1" applyBorder="1" applyAlignment="1">
      <alignment vertical="center"/>
    </xf>
    <xf numFmtId="0" fontId="7" fillId="0" borderId="13" xfId="2" applyFont="1" applyFill="1" applyBorder="1" applyAlignment="1">
      <alignment vertical="center" wrapText="1"/>
    </xf>
    <xf numFmtId="0" fontId="7" fillId="0" borderId="0" xfId="2" applyFont="1" applyFill="1" applyBorder="1" applyAlignment="1">
      <alignment vertical="center" wrapText="1"/>
    </xf>
    <xf numFmtId="0" fontId="7" fillId="0" borderId="5" xfId="2" applyFont="1" applyFill="1" applyBorder="1" applyAlignment="1">
      <alignment vertical="center"/>
    </xf>
    <xf numFmtId="0" fontId="7" fillId="0" borderId="0" xfId="2" applyFont="1" applyFill="1" applyBorder="1" applyAlignment="1">
      <alignment horizontal="right" vertical="center" wrapText="1"/>
    </xf>
    <xf numFmtId="0" fontId="8" fillId="0" borderId="5" xfId="2" applyFont="1" applyFill="1" applyBorder="1" applyAlignment="1">
      <alignment vertical="center"/>
    </xf>
    <xf numFmtId="0" fontId="4" fillId="0" borderId="0" xfId="0" applyFont="1" applyBorder="1" applyAlignment="1">
      <alignment horizontal="right" vertical="center" wrapText="1"/>
    </xf>
    <xf numFmtId="0" fontId="4" fillId="0" borderId="0" xfId="0" applyFont="1" applyBorder="1" applyAlignment="1">
      <alignment horizontal="left" vertical="center" wrapText="1"/>
    </xf>
    <xf numFmtId="0" fontId="4" fillId="0" borderId="13"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5" xfId="0" applyFont="1" applyBorder="1" applyAlignment="1">
      <alignment vertical="center"/>
    </xf>
    <xf numFmtId="49" fontId="7" fillId="0" borderId="5" xfId="3" applyNumberFormat="1" applyFont="1" applyBorder="1" applyAlignment="1">
      <alignment vertical="center"/>
    </xf>
    <xf numFmtId="0" fontId="6" fillId="0" borderId="5" xfId="3" applyFont="1" applyBorder="1" applyAlignment="1">
      <alignment vertical="center" wrapText="1"/>
    </xf>
    <xf numFmtId="0" fontId="4" fillId="0" borderId="12"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xf>
    <xf numFmtId="0" fontId="4" fillId="0" borderId="24" xfId="0" applyFont="1" applyBorder="1" applyAlignment="1">
      <alignment vertical="center" wrapText="1"/>
    </xf>
    <xf numFmtId="0" fontId="4" fillId="0" borderId="25" xfId="0" applyFont="1" applyBorder="1" applyAlignment="1">
      <alignment vertical="center" wrapText="1"/>
    </xf>
    <xf numFmtId="0" fontId="6" fillId="0" borderId="26" xfId="3" applyFont="1" applyBorder="1" applyAlignment="1">
      <alignment vertical="center"/>
    </xf>
    <xf numFmtId="0" fontId="6" fillId="0" borderId="8" xfId="3" applyFont="1" applyBorder="1" applyAlignment="1">
      <alignment vertical="center"/>
    </xf>
    <xf numFmtId="0" fontId="7" fillId="0" borderId="9" xfId="2" applyFont="1" applyFill="1" applyBorder="1" applyAlignment="1">
      <alignment vertical="center" wrapText="1"/>
    </xf>
    <xf numFmtId="0" fontId="7" fillId="0" borderId="14" xfId="2" applyFont="1" applyFill="1" applyBorder="1" applyAlignment="1">
      <alignment vertical="center" wrapText="1"/>
    </xf>
    <xf numFmtId="0" fontId="7" fillId="0" borderId="10" xfId="2" applyFont="1" applyFill="1" applyBorder="1" applyAlignment="1">
      <alignment vertical="center"/>
    </xf>
    <xf numFmtId="0" fontId="4" fillId="0" borderId="7" xfId="0" applyFont="1" applyBorder="1" applyAlignment="1">
      <alignment horizontal="right" vertical="center" wrapText="1"/>
    </xf>
    <xf numFmtId="0" fontId="4" fillId="0" borderId="9" xfId="0" applyFont="1" applyBorder="1" applyAlignment="1">
      <alignment vertical="center" wrapText="1"/>
    </xf>
    <xf numFmtId="0" fontId="4" fillId="0" borderId="14" xfId="0" applyFont="1" applyBorder="1" applyAlignment="1">
      <alignment vertical="center" wrapText="1"/>
    </xf>
    <xf numFmtId="0" fontId="4" fillId="0" borderId="14" xfId="0" applyFont="1" applyBorder="1" applyAlignment="1">
      <alignment horizontal="right" vertical="center" wrapText="1"/>
    </xf>
    <xf numFmtId="0" fontId="6" fillId="0" borderId="10" xfId="3" applyFont="1" applyBorder="1" applyAlignment="1">
      <alignment vertical="center"/>
    </xf>
    <xf numFmtId="0" fontId="4" fillId="0" borderId="11" xfId="0" applyFont="1" applyBorder="1" applyAlignment="1">
      <alignment vertical="center" wrapText="1"/>
    </xf>
    <xf numFmtId="0" fontId="4" fillId="0" borderId="2" xfId="0" applyFont="1" applyBorder="1" applyAlignment="1">
      <alignment vertical="center" wrapText="1"/>
    </xf>
    <xf numFmtId="0" fontId="4" fillId="0" borderId="2" xfId="0" applyFont="1" applyBorder="1" applyAlignment="1">
      <alignment horizontal="right" vertical="center" wrapText="1"/>
    </xf>
    <xf numFmtId="0" fontId="6" fillId="0" borderId="3" xfId="3" applyFont="1" applyBorder="1" applyAlignment="1">
      <alignment vertical="center"/>
    </xf>
    <xf numFmtId="0" fontId="4" fillId="0" borderId="12" xfId="0" applyFont="1" applyBorder="1" applyAlignment="1">
      <alignment vertical="center"/>
    </xf>
    <xf numFmtId="0" fontId="4" fillId="0" borderId="7" xfId="0" applyFont="1" applyBorder="1" applyAlignment="1">
      <alignment vertical="center"/>
    </xf>
    <xf numFmtId="0" fontId="6" fillId="0" borderId="8" xfId="3" applyFont="1" applyBorder="1" applyAlignment="1">
      <alignment vertical="center" wrapText="1"/>
    </xf>
    <xf numFmtId="0" fontId="4" fillId="0" borderId="7" xfId="0" applyFont="1" applyBorder="1" applyAlignment="1">
      <alignment horizontal="left" vertical="center" wrapText="1"/>
    </xf>
    <xf numFmtId="0" fontId="9" fillId="0" borderId="0" xfId="0" applyFont="1"/>
    <xf numFmtId="0" fontId="11" fillId="0" borderId="0" xfId="0" applyFont="1" applyAlignment="1">
      <alignment horizontal="justify" vertical="center"/>
    </xf>
    <xf numFmtId="0" fontId="14" fillId="0" borderId="0" xfId="0" applyFont="1"/>
    <xf numFmtId="16" fontId="0" fillId="0" borderId="0" xfId="0" applyNumberFormat="1"/>
    <xf numFmtId="0" fontId="13" fillId="0" borderId="0" xfId="0" applyFont="1" applyBorder="1" applyAlignment="1">
      <alignment horizontal="right" vertical="center" wrapText="1"/>
    </xf>
    <xf numFmtId="0" fontId="12" fillId="0" borderId="0" xfId="0" applyFont="1" applyBorder="1" applyAlignment="1">
      <alignment horizontal="right" vertical="center" wrapText="1"/>
    </xf>
    <xf numFmtId="0" fontId="12" fillId="0" borderId="1" xfId="0" applyFont="1" applyBorder="1" applyAlignment="1">
      <alignment horizontal="right" vertical="center"/>
    </xf>
    <xf numFmtId="0" fontId="12" fillId="0" borderId="1" xfId="0" applyFont="1" applyBorder="1" applyAlignment="1">
      <alignment horizontal="right" vertical="center" wrapText="1"/>
    </xf>
    <xf numFmtId="0" fontId="12" fillId="0" borderId="34" xfId="0" applyFont="1" applyBorder="1" applyAlignment="1">
      <alignment horizontal="right" vertical="center" wrapText="1"/>
    </xf>
    <xf numFmtId="0" fontId="12" fillId="0" borderId="34" xfId="0" applyFont="1" applyBorder="1" applyAlignment="1">
      <alignment horizontal="right" vertical="center"/>
    </xf>
    <xf numFmtId="0" fontId="12" fillId="0" borderId="38"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12" fillId="0" borderId="3" xfId="0" applyFont="1" applyBorder="1" applyAlignment="1">
      <alignment horizontal="right" vertical="center"/>
    </xf>
    <xf numFmtId="0" fontId="12" fillId="0" borderId="33" xfId="0" applyFont="1" applyBorder="1" applyAlignment="1">
      <alignment horizontal="right" vertical="center"/>
    </xf>
    <xf numFmtId="0" fontId="12" fillId="0" borderId="33" xfId="0" applyFont="1" applyBorder="1" applyAlignment="1">
      <alignment horizontal="right" vertical="center" wrapText="1"/>
    </xf>
    <xf numFmtId="0" fontId="12" fillId="0" borderId="11" xfId="0" applyFont="1" applyBorder="1" applyAlignment="1">
      <alignment horizontal="right" vertical="center"/>
    </xf>
    <xf numFmtId="0" fontId="3" fillId="0" borderId="0" xfId="0" applyFont="1" applyBorder="1"/>
    <xf numFmtId="3" fontId="4" fillId="0" borderId="0" xfId="0" applyNumberFormat="1" applyFont="1" applyBorder="1"/>
    <xf numFmtId="3" fontId="18" fillId="0" borderId="13" xfId="0" applyNumberFormat="1" applyFont="1" applyBorder="1"/>
    <xf numFmtId="3" fontId="18" fillId="0" borderId="0" xfId="0" applyNumberFormat="1" applyFont="1"/>
    <xf numFmtId="3" fontId="18" fillId="0" borderId="14" xfId="0" applyNumberFormat="1" applyFont="1" applyBorder="1"/>
    <xf numFmtId="3" fontId="18" fillId="0" borderId="10" xfId="0" applyNumberFormat="1" applyFont="1" applyBorder="1"/>
    <xf numFmtId="3" fontId="18" fillId="0" borderId="0" xfId="0" applyNumberFormat="1" applyFont="1" applyBorder="1"/>
    <xf numFmtId="3" fontId="18" fillId="0" borderId="5" xfId="0" applyNumberFormat="1" applyFont="1" applyBorder="1"/>
    <xf numFmtId="0" fontId="18" fillId="0" borderId="0" xfId="0" applyFont="1"/>
    <xf numFmtId="3" fontId="0" fillId="0" borderId="0" xfId="0" applyNumberFormat="1"/>
    <xf numFmtId="2" fontId="13" fillId="0" borderId="28" xfId="0" applyNumberFormat="1" applyFont="1" applyBorder="1" applyAlignment="1">
      <alignment horizontal="right" vertical="center"/>
    </xf>
    <xf numFmtId="2" fontId="13" fillId="0" borderId="29" xfId="0" applyNumberFormat="1" applyFont="1" applyBorder="1" applyAlignment="1">
      <alignment horizontal="right" vertical="center"/>
    </xf>
    <xf numFmtId="2" fontId="16" fillId="0" borderId="1" xfId="0" applyNumberFormat="1" applyFont="1" applyBorder="1" applyAlignment="1">
      <alignment horizontal="right" vertical="center"/>
    </xf>
    <xf numFmtId="2" fontId="16" fillId="0" borderId="27" xfId="0" applyNumberFormat="1" applyFont="1" applyBorder="1" applyAlignment="1">
      <alignment horizontal="right" vertical="center"/>
    </xf>
    <xf numFmtId="164" fontId="4" fillId="0" borderId="0" xfId="0" applyNumberFormat="1" applyFont="1"/>
    <xf numFmtId="2" fontId="13" fillId="0" borderId="33" xfId="0" applyNumberFormat="1" applyFont="1" applyBorder="1" applyAlignment="1">
      <alignment horizontal="right" vertical="center"/>
    </xf>
    <xf numFmtId="2" fontId="13" fillId="0" borderId="1" xfId="0" applyNumberFormat="1" applyFont="1" applyBorder="1" applyAlignment="1">
      <alignment horizontal="right" vertical="center"/>
    </xf>
    <xf numFmtId="2" fontId="13" fillId="0" borderId="34" xfId="0" applyNumberFormat="1" applyFont="1" applyBorder="1" applyAlignment="1">
      <alignment horizontal="right" vertical="center"/>
    </xf>
    <xf numFmtId="0" fontId="0" fillId="0" borderId="0" xfId="0" applyBorder="1"/>
    <xf numFmtId="43" fontId="0" fillId="0" borderId="0" xfId="0" applyNumberFormat="1" applyBorder="1"/>
    <xf numFmtId="2" fontId="13" fillId="0" borderId="3" xfId="0" applyNumberFormat="1" applyFont="1" applyBorder="1" applyAlignment="1">
      <alignment horizontal="right" vertical="center"/>
    </xf>
    <xf numFmtId="2" fontId="13" fillId="0" borderId="11" xfId="0" applyNumberFormat="1" applyFont="1" applyBorder="1" applyAlignment="1">
      <alignment horizontal="right" vertical="center"/>
    </xf>
    <xf numFmtId="2" fontId="13" fillId="0" borderId="33" xfId="0" applyNumberFormat="1" applyFont="1" applyBorder="1" applyAlignment="1">
      <alignment horizontal="right" vertical="center" wrapText="1"/>
    </xf>
    <xf numFmtId="2" fontId="13" fillId="0" borderId="1" xfId="0" applyNumberFormat="1" applyFont="1" applyBorder="1" applyAlignment="1">
      <alignment horizontal="right" vertical="center" wrapText="1"/>
    </xf>
    <xf numFmtId="2" fontId="13" fillId="0" borderId="34" xfId="0" applyNumberFormat="1" applyFont="1" applyBorder="1" applyAlignment="1">
      <alignment horizontal="right" vertical="center" wrapText="1"/>
    </xf>
    <xf numFmtId="2" fontId="13" fillId="0" borderId="33" xfId="0" applyNumberFormat="1" applyFont="1" applyBorder="1" applyAlignment="1">
      <alignment horizontal="left" vertical="center"/>
    </xf>
    <xf numFmtId="2" fontId="13" fillId="0" borderId="3" xfId="0" applyNumberFormat="1" applyFont="1" applyBorder="1" applyAlignment="1">
      <alignment horizontal="left" vertical="center"/>
    </xf>
    <xf numFmtId="2" fontId="13" fillId="0" borderId="35" xfId="0" applyNumberFormat="1" applyFont="1" applyBorder="1" applyAlignment="1">
      <alignment horizontal="left" vertical="center"/>
    </xf>
    <xf numFmtId="2" fontId="13" fillId="0" borderId="36" xfId="0" applyNumberFormat="1" applyFont="1" applyBorder="1" applyAlignment="1">
      <alignment horizontal="right" vertical="center"/>
    </xf>
    <xf numFmtId="2" fontId="13" fillId="0" borderId="37" xfId="0" applyNumberFormat="1" applyFont="1" applyBorder="1" applyAlignment="1">
      <alignment horizontal="right" vertical="center"/>
    </xf>
    <xf numFmtId="2" fontId="13" fillId="0" borderId="42" xfId="0" applyNumberFormat="1" applyFont="1" applyBorder="1" applyAlignment="1">
      <alignment horizontal="left" vertical="center"/>
    </xf>
    <xf numFmtId="2" fontId="13" fillId="0" borderId="44" xfId="0" applyNumberFormat="1" applyFont="1" applyBorder="1" applyAlignment="1">
      <alignment horizontal="right" vertical="center"/>
    </xf>
    <xf numFmtId="2" fontId="13" fillId="0" borderId="35" xfId="0" applyNumberFormat="1" applyFont="1" applyBorder="1" applyAlignment="1">
      <alignment horizontal="right" vertical="center" wrapText="1"/>
    </xf>
    <xf numFmtId="2" fontId="13" fillId="0" borderId="36" xfId="0" applyNumberFormat="1" applyFont="1" applyBorder="1" applyAlignment="1">
      <alignment horizontal="right" vertical="center" wrapText="1"/>
    </xf>
    <xf numFmtId="2" fontId="13" fillId="0" borderId="37" xfId="0" applyNumberFormat="1" applyFont="1" applyBorder="1" applyAlignment="1">
      <alignment horizontal="right" vertical="center" wrapText="1"/>
    </xf>
    <xf numFmtId="2" fontId="13" fillId="0" borderId="11" xfId="0" applyNumberFormat="1" applyFont="1" applyBorder="1" applyAlignment="1">
      <alignment horizontal="right" vertical="center" wrapText="1"/>
    </xf>
    <xf numFmtId="2" fontId="13" fillId="0" borderId="45" xfId="0" applyNumberFormat="1" applyFont="1" applyBorder="1" applyAlignment="1">
      <alignment horizontal="right" vertical="center" wrapText="1"/>
    </xf>
    <xf numFmtId="2" fontId="13" fillId="0" borderId="6" xfId="0" applyNumberFormat="1" applyFont="1" applyBorder="1" applyAlignment="1">
      <alignment horizontal="right" vertical="center" wrapText="1"/>
    </xf>
    <xf numFmtId="2" fontId="13" fillId="0" borderId="46" xfId="0" applyNumberFormat="1" applyFont="1" applyBorder="1" applyAlignment="1">
      <alignment horizontal="right" vertical="center" wrapText="1"/>
    </xf>
    <xf numFmtId="2" fontId="13" fillId="0" borderId="44" xfId="0" applyNumberFormat="1" applyFont="1" applyBorder="1" applyAlignment="1">
      <alignment horizontal="right" vertical="center" wrapText="1"/>
    </xf>
    <xf numFmtId="2" fontId="0" fillId="0" borderId="0" xfId="0" applyNumberFormat="1"/>
    <xf numFmtId="0" fontId="3" fillId="0" borderId="1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13" xfId="0" applyFont="1" applyBorder="1" applyAlignment="1">
      <alignment horizontal="center"/>
    </xf>
    <xf numFmtId="0" fontId="3" fillId="0" borderId="8" xfId="0" applyFont="1" applyBorder="1" applyAlignment="1">
      <alignment horizontal="center"/>
    </xf>
    <xf numFmtId="0" fontId="17" fillId="0" borderId="14" xfId="0" applyFont="1" applyBorder="1" applyAlignment="1">
      <alignment horizontal="center"/>
    </xf>
    <xf numFmtId="0" fontId="17" fillId="0" borderId="10" xfId="0" applyFont="1" applyBorder="1" applyAlignment="1">
      <alignment horizontal="center"/>
    </xf>
    <xf numFmtId="0" fontId="3" fillId="0" borderId="5" xfId="0" applyFont="1" applyBorder="1" applyAlignment="1">
      <alignment horizontal="center"/>
    </xf>
    <xf numFmtId="0" fontId="3" fillId="0" borderId="19" xfId="0" applyFont="1" applyBorder="1" applyAlignment="1">
      <alignment horizontal="center"/>
    </xf>
    <xf numFmtId="0" fontId="3" fillId="0" borderId="20" xfId="0" applyFont="1" applyBorder="1" applyAlignment="1">
      <alignment horizontal="center"/>
    </xf>
    <xf numFmtId="0" fontId="1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2" xfId="0" applyFont="1" applyBorder="1" applyAlignment="1">
      <alignment horizontal="center" vertical="center"/>
    </xf>
    <xf numFmtId="0" fontId="12" fillId="0" borderId="0"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6" fillId="0" borderId="0" xfId="0" applyFont="1" applyBorder="1" applyAlignment="1">
      <alignment horizontal="left" vertical="center"/>
    </xf>
    <xf numFmtId="0" fontId="12" fillId="0" borderId="41" xfId="0" applyFont="1" applyBorder="1" applyAlignment="1">
      <alignment horizontal="center" vertical="center"/>
    </xf>
    <xf numFmtId="0" fontId="12" fillId="0" borderId="43" xfId="0" applyFont="1" applyBorder="1" applyAlignment="1">
      <alignment horizontal="center" vertical="center"/>
    </xf>
  </cellXfs>
  <cellStyles count="4">
    <cellStyle name="Bad" xfId="2" builtinId="27"/>
    <cellStyle name="Comma" xfId="1" builtinId="3"/>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maps.whakatane.govt.nz/arcgis/rest/services/ArcGISOnline" TargetMode="External"/><Relationship Id="rId13" Type="http://schemas.openxmlformats.org/officeDocument/2006/relationships/hyperlink" Target="https://gis.ecan.govt.nz/arcgis/rest/services/" TargetMode="External"/><Relationship Id="rId18" Type="http://schemas.openxmlformats.org/officeDocument/2006/relationships/hyperlink" Target="https://opendata-hbrc.opendata.arcgis.com/datasets/" TargetMode="External"/><Relationship Id="rId26" Type="http://schemas.openxmlformats.org/officeDocument/2006/relationships/hyperlink" Target="http://maps.gdc.govt.nz/H5V2_7/Index.html?viewer=TairawhitiDownload" TargetMode="External"/><Relationship Id="rId39" Type="http://schemas.openxmlformats.org/officeDocument/2006/relationships/hyperlink" Target="https://opendata.ccc.govt.nz/DistrictPlan/service.svc/get" TargetMode="External"/><Relationship Id="rId3" Type="http://schemas.openxmlformats.org/officeDocument/2006/relationships/hyperlink" Target="http://gisviewer.hcc.govt.nz/arcgis/rest/services/" TargetMode="External"/><Relationship Id="rId21" Type="http://schemas.openxmlformats.org/officeDocument/2006/relationships/hyperlink" Target="http://hilltop.nrc.govt.nz/nrcwebmap/rest/services/" TargetMode="External"/><Relationship Id="rId34" Type="http://schemas.openxmlformats.org/officeDocument/2006/relationships/hyperlink" Target="https://gis.cluthadc.govt.nz/arcgis/rest/services/DistrictPlan/MapServer" TargetMode="External"/><Relationship Id="rId7" Type="http://schemas.openxmlformats.org/officeDocument/2006/relationships/hyperlink" Target="http://arcgis.westernbay.govt.nz/arcgis/rest/services" TargetMode="External"/><Relationship Id="rId12" Type="http://schemas.openxmlformats.org/officeDocument/2006/relationships/hyperlink" Target="https://gis.ecan.govt.nz/arcgis/rest/services/" TargetMode="External"/><Relationship Id="rId17" Type="http://schemas.openxmlformats.org/officeDocument/2006/relationships/hyperlink" Target="http://maps.npdc.govt.nz/arcgis/rest/services" TargetMode="External"/><Relationship Id="rId25" Type="http://schemas.openxmlformats.org/officeDocument/2006/relationships/hyperlink" Target="http://gismob.tauranga.govt.nz/arcgis/rest/services" TargetMode="External"/><Relationship Id="rId33" Type="http://schemas.openxmlformats.org/officeDocument/2006/relationships/hyperlink" Target="http://apps.dunedin.govt.nz/arcgis/rest/services/Public" TargetMode="External"/><Relationship Id="rId38" Type="http://schemas.openxmlformats.org/officeDocument/2006/relationships/hyperlink" Target="https://opendata.ccc.govt.nz/DistrictPlan/service.svc/get" TargetMode="External"/><Relationship Id="rId2" Type="http://schemas.openxmlformats.org/officeDocument/2006/relationships/hyperlink" Target="https://services5.arcgis.com/MYtLmLEStmKgdmln/ArcGIS/rest/services" TargetMode="External"/><Relationship Id="rId16" Type="http://schemas.openxmlformats.org/officeDocument/2006/relationships/hyperlink" Target="http://maps.npdc.govt.nz/arcgis/rest/services" TargetMode="External"/><Relationship Id="rId20" Type="http://schemas.openxmlformats.org/officeDocument/2006/relationships/hyperlink" Target="https://gis.taupodc.govt.nz/arcgis/rest/services" TargetMode="External"/><Relationship Id="rId29" Type="http://schemas.openxmlformats.org/officeDocument/2006/relationships/hyperlink" Target="http://www.tasman.govt.nz/tasman/projects/environmental-projects/completed-and-archived-projects/brightwater-wakefield-flood-hazard-project/" TargetMode="External"/><Relationship Id="rId1" Type="http://schemas.openxmlformats.org/officeDocument/2006/relationships/hyperlink" Target="https://gis.taupodc.govt.nz/arcgis/rest/services" TargetMode="External"/><Relationship Id="rId6" Type="http://schemas.openxmlformats.org/officeDocument/2006/relationships/hyperlink" Target="http://arcgis.westernbay.govt.nz/arcgis/rest/services" TargetMode="External"/><Relationship Id="rId11" Type="http://schemas.openxmlformats.org/officeDocument/2006/relationships/hyperlink" Target="https://gis.ecan.govt.nz/arcgis/rest/services/" TargetMode="External"/><Relationship Id="rId24" Type="http://schemas.openxmlformats.org/officeDocument/2006/relationships/hyperlink" Target="http://gismob.tauranga.govt.nz/arcgis/rest/services" TargetMode="External"/><Relationship Id="rId32" Type="http://schemas.openxmlformats.org/officeDocument/2006/relationships/hyperlink" Target="https://gis.cluthadc.govt.nz/arcgis/rest/services/DistrictPlan/MapServer" TargetMode="External"/><Relationship Id="rId37" Type="http://schemas.openxmlformats.org/officeDocument/2006/relationships/hyperlink" Target="https://gisdmz.horizons.govt.nz/arcgis/rest/services/Hazard_Flood/FPM_Wet_Extents/MapServer" TargetMode="External"/><Relationship Id="rId40" Type="http://schemas.openxmlformats.org/officeDocument/2006/relationships/printerSettings" Target="../printerSettings/printerSettings1.bin"/><Relationship Id="rId5" Type="http://schemas.openxmlformats.org/officeDocument/2006/relationships/hyperlink" Target="https://mapspublic.aklc.govt.nz/arcgis3/rest/services/OpenData/CatchmentsAndHydrology/MapServer/4" TargetMode="External"/><Relationship Id="rId15" Type="http://schemas.openxmlformats.org/officeDocument/2006/relationships/hyperlink" Target="http://maps.marlborough.govt.nz/arcgis/rest/services/" TargetMode="External"/><Relationship Id="rId23" Type="http://schemas.openxmlformats.org/officeDocument/2006/relationships/hyperlink" Target="http://geo.rdc.govt.nz/Spatial/?viewer=Data_Download" TargetMode="External"/><Relationship Id="rId28" Type="http://schemas.openxmlformats.org/officeDocument/2006/relationships/hyperlink" Target="https://www.topofthesouthmaps.co.nz/arcgis/rest/services/DataPlanning/MapServer" TargetMode="External"/><Relationship Id="rId36" Type="http://schemas.openxmlformats.org/officeDocument/2006/relationships/hyperlink" Target="http://gis.es.govt.nz/arcgis/rest/services/Public/NaturalHazards/MapServer" TargetMode="External"/><Relationship Id="rId10" Type="http://schemas.openxmlformats.org/officeDocument/2006/relationships/hyperlink" Target="https://gis.ecan.govt.nz/arcgis/rest/services/" TargetMode="External"/><Relationship Id="rId19" Type="http://schemas.openxmlformats.org/officeDocument/2006/relationships/hyperlink" Target="https://www.topofthesouthmaps.co.nz/arcgis/rest/services/DataPlanning/MapServer" TargetMode="External"/><Relationship Id="rId31" Type="http://schemas.openxmlformats.org/officeDocument/2006/relationships/hyperlink" Target="http://qldcmaps.qldc.govt.nz/arcgis/rest/services/Hazard_External/MapServer/2" TargetMode="External"/><Relationship Id="rId4" Type="http://schemas.openxmlformats.org/officeDocument/2006/relationships/hyperlink" Target="http://gisviewer.hcc.govt.nz/arcgis/rest/services/" TargetMode="External"/><Relationship Id="rId9" Type="http://schemas.openxmlformats.org/officeDocument/2006/relationships/hyperlink" Target="http://gis.waimatedc.govt.nz/arcgis/rest/services" TargetMode="External"/><Relationship Id="rId14" Type="http://schemas.openxmlformats.org/officeDocument/2006/relationships/hyperlink" Target="http://hilltop.nrc.govt.nz/nrcwebmap/rest/services/" TargetMode="External"/><Relationship Id="rId22" Type="http://schemas.openxmlformats.org/officeDocument/2006/relationships/hyperlink" Target="http://gis.boplass.govt.nz/arcgis/rest/services/BayOfPlentyMaps/NatureHazards/MapServer/5" TargetMode="External"/><Relationship Id="rId27" Type="http://schemas.openxmlformats.org/officeDocument/2006/relationships/hyperlink" Target="https://gisdmz.horizons.govt.nz/arcgis/rest/services/Hazard_Flood/FPM_Wet_Extents/MapServer" TargetMode="External"/><Relationship Id="rId30" Type="http://schemas.openxmlformats.org/officeDocument/2006/relationships/hyperlink" Target="http://www.tasman.govt.nz/tasman/projects/environmental-projects/takaka-river-flood-hazard-project/" TargetMode="External"/><Relationship Id="rId35" Type="http://schemas.openxmlformats.org/officeDocument/2006/relationships/hyperlink" Target="http://gisdata.orc.govt.nz/arcgis/rest/services/NHDB/Flooding/MapServe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CFBA5-B831-4D55-B13D-30AD397F2327}">
  <dimension ref="A1:H155"/>
  <sheetViews>
    <sheetView tabSelected="1" workbookViewId="0"/>
  </sheetViews>
  <sheetFormatPr defaultColWidth="8.7265625" defaultRowHeight="14.5" x14ac:dyDescent="0.4"/>
  <cols>
    <col min="1" max="1" width="21.453125" style="27" customWidth="1"/>
    <col min="2" max="2" width="12.81640625" style="27" customWidth="1"/>
    <col min="3" max="3" width="13.26953125" style="27" customWidth="1"/>
    <col min="4" max="4" width="68.54296875" style="27" customWidth="1"/>
    <col min="5" max="5" width="34.7265625" style="27" bestFit="1" customWidth="1"/>
    <col min="6" max="6" width="18.1796875" style="27" customWidth="1"/>
    <col min="7" max="7" width="31.453125" style="27" bestFit="1" customWidth="1"/>
    <col min="8" max="8" width="109.54296875" style="28" customWidth="1"/>
    <col min="9" max="9" width="8.7265625" style="2"/>
    <col min="10" max="10" width="11.81640625" style="2" bestFit="1" customWidth="1"/>
    <col min="11" max="11" width="8.7265625" style="2"/>
    <col min="12" max="12" width="11.81640625" style="2" bestFit="1" customWidth="1"/>
    <col min="13" max="15" width="8.7265625" style="2"/>
    <col min="16" max="16" width="11.81640625" style="2" bestFit="1" customWidth="1"/>
    <col min="17" max="16384" width="8.7265625" style="2"/>
  </cols>
  <sheetData>
    <row r="1" spans="1:8" ht="15.5" x14ac:dyDescent="0.4">
      <c r="A1" s="71" t="s">
        <v>414</v>
      </c>
    </row>
    <row r="2" spans="1:8" ht="15" thickBot="1" x14ac:dyDescent="0.45">
      <c r="A2" s="30" t="s">
        <v>32</v>
      </c>
      <c r="B2" s="29" t="s">
        <v>33</v>
      </c>
      <c r="C2" s="29" t="s">
        <v>34</v>
      </c>
      <c r="D2" s="29" t="s">
        <v>35</v>
      </c>
      <c r="E2" s="29" t="s">
        <v>36</v>
      </c>
      <c r="F2" s="29" t="s">
        <v>37</v>
      </c>
      <c r="G2" s="29" t="s">
        <v>38</v>
      </c>
      <c r="H2" s="31" t="s">
        <v>39</v>
      </c>
    </row>
    <row r="3" spans="1:8" ht="44" thickTop="1" x14ac:dyDescent="0.4">
      <c r="A3" s="51" t="s">
        <v>40</v>
      </c>
      <c r="B3" s="52" t="s">
        <v>1</v>
      </c>
      <c r="C3" s="52">
        <v>2013</v>
      </c>
      <c r="D3" s="52" t="s">
        <v>41</v>
      </c>
      <c r="E3" s="52" t="s">
        <v>42</v>
      </c>
      <c r="F3" s="52">
        <v>100</v>
      </c>
      <c r="G3" s="52" t="s">
        <v>43</v>
      </c>
      <c r="H3" s="53" t="s">
        <v>44</v>
      </c>
    </row>
    <row r="4" spans="1:8" ht="43.5" x14ac:dyDescent="0.4">
      <c r="A4" s="32" t="s">
        <v>45</v>
      </c>
      <c r="B4" s="33" t="s">
        <v>1</v>
      </c>
      <c r="C4" s="33">
        <v>2013</v>
      </c>
      <c r="D4" s="33" t="s">
        <v>46</v>
      </c>
      <c r="E4" s="33" t="s">
        <v>42</v>
      </c>
      <c r="F4" s="33">
        <v>100</v>
      </c>
      <c r="G4" s="33" t="s">
        <v>43</v>
      </c>
      <c r="H4" s="34" t="s">
        <v>47</v>
      </c>
    </row>
    <row r="5" spans="1:8" ht="43.5" x14ac:dyDescent="0.4">
      <c r="A5" s="32" t="s">
        <v>48</v>
      </c>
      <c r="B5" s="33" t="s">
        <v>1</v>
      </c>
      <c r="C5" s="33">
        <v>2013</v>
      </c>
      <c r="D5" s="33" t="s">
        <v>49</v>
      </c>
      <c r="E5" s="33" t="s">
        <v>42</v>
      </c>
      <c r="F5" s="33">
        <v>100</v>
      </c>
      <c r="G5" s="33" t="s">
        <v>43</v>
      </c>
      <c r="H5" s="34" t="s">
        <v>50</v>
      </c>
    </row>
    <row r="6" spans="1:8" ht="58" x14ac:dyDescent="0.4">
      <c r="A6" s="32" t="s">
        <v>51</v>
      </c>
      <c r="B6" s="33" t="s">
        <v>1</v>
      </c>
      <c r="C6" s="33">
        <v>2014</v>
      </c>
      <c r="D6" s="33" t="s">
        <v>52</v>
      </c>
      <c r="E6" s="33" t="s">
        <v>53</v>
      </c>
      <c r="F6" s="33">
        <v>100</v>
      </c>
      <c r="G6" s="33" t="s">
        <v>43</v>
      </c>
      <c r="H6" s="34" t="s">
        <v>54</v>
      </c>
    </row>
    <row r="7" spans="1:8" ht="72.5" x14ac:dyDescent="0.4">
      <c r="A7" s="48" t="s">
        <v>55</v>
      </c>
      <c r="B7" s="49" t="s">
        <v>1</v>
      </c>
      <c r="C7" s="49">
        <v>2014</v>
      </c>
      <c r="D7" s="49" t="s">
        <v>56</v>
      </c>
      <c r="E7" s="49" t="s">
        <v>57</v>
      </c>
      <c r="F7" s="49">
        <v>100</v>
      </c>
      <c r="G7" s="49" t="s">
        <v>58</v>
      </c>
      <c r="H7" s="54" t="s">
        <v>59</v>
      </c>
    </row>
    <row r="8" spans="1:8" ht="29" x14ac:dyDescent="0.4">
      <c r="A8" s="55" t="s">
        <v>60</v>
      </c>
      <c r="B8" s="56" t="s">
        <v>24</v>
      </c>
      <c r="C8" s="56">
        <v>2016</v>
      </c>
      <c r="D8" s="56" t="s">
        <v>61</v>
      </c>
      <c r="E8" s="56" t="s">
        <v>42</v>
      </c>
      <c r="F8" s="56">
        <v>100</v>
      </c>
      <c r="G8" s="56" t="s">
        <v>62</v>
      </c>
      <c r="H8" s="57" t="s">
        <v>31</v>
      </c>
    </row>
    <row r="9" spans="1:8" ht="29" x14ac:dyDescent="0.4">
      <c r="A9" s="35" t="s">
        <v>63</v>
      </c>
      <c r="B9" s="36" t="s">
        <v>24</v>
      </c>
      <c r="C9" s="36">
        <v>2016</v>
      </c>
      <c r="D9" s="36" t="s">
        <v>61</v>
      </c>
      <c r="E9" s="36" t="s">
        <v>64</v>
      </c>
      <c r="F9" s="36">
        <v>100</v>
      </c>
      <c r="G9" s="36" t="s">
        <v>62</v>
      </c>
      <c r="H9" s="37" t="s">
        <v>31</v>
      </c>
    </row>
    <row r="10" spans="1:8" ht="29" x14ac:dyDescent="0.4">
      <c r="A10" s="35" t="s">
        <v>65</v>
      </c>
      <c r="B10" s="36" t="s">
        <v>24</v>
      </c>
      <c r="C10" s="36">
        <v>2004</v>
      </c>
      <c r="D10" s="36" t="s">
        <v>66</v>
      </c>
      <c r="E10" s="36" t="s">
        <v>67</v>
      </c>
      <c r="F10" s="38" t="s">
        <v>68</v>
      </c>
      <c r="G10" s="36" t="s">
        <v>69</v>
      </c>
      <c r="H10" s="39" t="s">
        <v>70</v>
      </c>
    </row>
    <row r="11" spans="1:8" x14ac:dyDescent="0.4">
      <c r="A11" s="32" t="s">
        <v>71</v>
      </c>
      <c r="B11" s="33" t="s">
        <v>24</v>
      </c>
      <c r="C11" s="33">
        <v>2016</v>
      </c>
      <c r="D11" s="33" t="s">
        <v>72</v>
      </c>
      <c r="E11" s="33" t="s">
        <v>42</v>
      </c>
      <c r="F11" s="33">
        <v>50</v>
      </c>
      <c r="G11" s="33" t="s">
        <v>73</v>
      </c>
      <c r="H11" s="34" t="s">
        <v>74</v>
      </c>
    </row>
    <row r="12" spans="1:8" ht="29" x14ac:dyDescent="0.4">
      <c r="A12" s="32" t="s">
        <v>75</v>
      </c>
      <c r="B12" s="33" t="s">
        <v>24</v>
      </c>
      <c r="C12" s="33">
        <v>2014</v>
      </c>
      <c r="D12" s="33" t="s">
        <v>76</v>
      </c>
      <c r="E12" s="33" t="s">
        <v>42</v>
      </c>
      <c r="F12" s="33">
        <v>100</v>
      </c>
      <c r="G12" s="33" t="s">
        <v>77</v>
      </c>
      <c r="H12" s="34" t="s">
        <v>78</v>
      </c>
    </row>
    <row r="13" spans="1:8" ht="29" x14ac:dyDescent="0.4">
      <c r="A13" s="32" t="s">
        <v>79</v>
      </c>
      <c r="B13" s="33" t="s">
        <v>24</v>
      </c>
      <c r="C13" s="33">
        <v>2013</v>
      </c>
      <c r="D13" s="33" t="s">
        <v>80</v>
      </c>
      <c r="E13" s="33" t="s">
        <v>42</v>
      </c>
      <c r="F13" s="33">
        <v>100</v>
      </c>
      <c r="G13" s="33" t="s">
        <v>77</v>
      </c>
      <c r="H13" s="34" t="s">
        <v>78</v>
      </c>
    </row>
    <row r="14" spans="1:8" ht="29" x14ac:dyDescent="0.4">
      <c r="A14" s="32" t="s">
        <v>81</v>
      </c>
      <c r="B14" s="33" t="s">
        <v>24</v>
      </c>
      <c r="C14" s="33">
        <v>2013</v>
      </c>
      <c r="D14" s="33" t="s">
        <v>82</v>
      </c>
      <c r="E14" s="33" t="s">
        <v>42</v>
      </c>
      <c r="F14" s="33">
        <v>100</v>
      </c>
      <c r="G14" s="33" t="s">
        <v>77</v>
      </c>
      <c r="H14" s="34" t="s">
        <v>78</v>
      </c>
    </row>
    <row r="15" spans="1:8" ht="29" x14ac:dyDescent="0.4">
      <c r="A15" s="32" t="s">
        <v>83</v>
      </c>
      <c r="B15" s="33" t="s">
        <v>24</v>
      </c>
      <c r="C15" s="33">
        <v>2014</v>
      </c>
      <c r="D15" s="33" t="s">
        <v>84</v>
      </c>
      <c r="E15" s="33" t="s">
        <v>85</v>
      </c>
      <c r="F15" s="33">
        <v>100</v>
      </c>
      <c r="G15" s="33" t="s">
        <v>86</v>
      </c>
      <c r="H15" s="34" t="s">
        <v>78</v>
      </c>
    </row>
    <row r="16" spans="1:8" ht="58" x14ac:dyDescent="0.4">
      <c r="A16" s="32" t="s">
        <v>87</v>
      </c>
      <c r="B16" s="33" t="s">
        <v>24</v>
      </c>
      <c r="C16" s="33">
        <v>2016</v>
      </c>
      <c r="D16" s="33" t="s">
        <v>88</v>
      </c>
      <c r="E16" s="33" t="s">
        <v>42</v>
      </c>
      <c r="F16" s="33">
        <v>100</v>
      </c>
      <c r="G16" s="33" t="s">
        <v>89</v>
      </c>
      <c r="H16" s="34" t="s">
        <v>90</v>
      </c>
    </row>
    <row r="17" spans="1:8" ht="43.5" x14ac:dyDescent="0.4">
      <c r="A17" s="32" t="s">
        <v>91</v>
      </c>
      <c r="B17" s="33" t="s">
        <v>24</v>
      </c>
      <c r="C17" s="40" t="s">
        <v>92</v>
      </c>
      <c r="D17" s="33" t="s">
        <v>93</v>
      </c>
      <c r="E17" s="41" t="s">
        <v>94</v>
      </c>
      <c r="F17" s="33">
        <v>100</v>
      </c>
      <c r="G17" s="33" t="s">
        <v>95</v>
      </c>
      <c r="H17" s="34" t="s">
        <v>90</v>
      </c>
    </row>
    <row r="18" spans="1:8" ht="58" x14ac:dyDescent="0.4">
      <c r="A18" s="32" t="s">
        <v>96</v>
      </c>
      <c r="B18" s="33" t="s">
        <v>24</v>
      </c>
      <c r="C18" s="33">
        <v>2017</v>
      </c>
      <c r="D18" s="33" t="s">
        <v>97</v>
      </c>
      <c r="E18" s="33" t="s">
        <v>98</v>
      </c>
      <c r="F18" s="33">
        <v>100</v>
      </c>
      <c r="G18" s="33" t="s">
        <v>99</v>
      </c>
      <c r="H18" s="34" t="s">
        <v>90</v>
      </c>
    </row>
    <row r="19" spans="1:8" ht="29" x14ac:dyDescent="0.4">
      <c r="A19" s="48" t="s">
        <v>100</v>
      </c>
      <c r="B19" s="49" t="s">
        <v>24</v>
      </c>
      <c r="C19" s="49"/>
      <c r="D19" s="49" t="s">
        <v>101</v>
      </c>
      <c r="E19" s="49" t="s">
        <v>42</v>
      </c>
      <c r="F19" s="58" t="s">
        <v>102</v>
      </c>
      <c r="G19" s="49" t="s">
        <v>103</v>
      </c>
      <c r="H19" s="54" t="s">
        <v>104</v>
      </c>
    </row>
    <row r="20" spans="1:8" ht="29" x14ac:dyDescent="0.4">
      <c r="A20" s="59" t="s">
        <v>105</v>
      </c>
      <c r="B20" s="60" t="s">
        <v>2</v>
      </c>
      <c r="C20" s="60">
        <v>2014</v>
      </c>
      <c r="D20" s="60" t="s">
        <v>106</v>
      </c>
      <c r="E20" s="60" t="s">
        <v>42</v>
      </c>
      <c r="F20" s="61">
        <v>200</v>
      </c>
      <c r="G20" s="60" t="s">
        <v>107</v>
      </c>
      <c r="H20" s="62" t="s">
        <v>108</v>
      </c>
    </row>
    <row r="21" spans="1:8" ht="29" x14ac:dyDescent="0.4">
      <c r="A21" s="42" t="s">
        <v>109</v>
      </c>
      <c r="B21" s="43" t="s">
        <v>2</v>
      </c>
      <c r="C21" s="43">
        <v>2016</v>
      </c>
      <c r="D21" s="33" t="s">
        <v>110</v>
      </c>
      <c r="E21" s="43" t="s">
        <v>111</v>
      </c>
      <c r="F21" s="44" t="s">
        <v>112</v>
      </c>
      <c r="G21" s="43" t="s">
        <v>113</v>
      </c>
      <c r="H21" s="34" t="s">
        <v>114</v>
      </c>
    </row>
    <row r="22" spans="1:8" x14ac:dyDescent="0.4">
      <c r="A22" s="42" t="s">
        <v>115</v>
      </c>
      <c r="B22" s="43" t="s">
        <v>2</v>
      </c>
      <c r="C22" s="43">
        <v>2016</v>
      </c>
      <c r="D22" s="33" t="s">
        <v>116</v>
      </c>
      <c r="E22" s="43" t="s">
        <v>42</v>
      </c>
      <c r="F22" s="44" t="s">
        <v>31</v>
      </c>
      <c r="G22" s="43" t="s">
        <v>113</v>
      </c>
      <c r="H22" s="34" t="s">
        <v>114</v>
      </c>
    </row>
    <row r="23" spans="1:8" x14ac:dyDescent="0.4">
      <c r="A23" s="42" t="s">
        <v>117</v>
      </c>
      <c r="B23" s="43" t="s">
        <v>2</v>
      </c>
      <c r="C23" s="43">
        <v>2016</v>
      </c>
      <c r="D23" s="33" t="s">
        <v>106</v>
      </c>
      <c r="E23" s="43" t="s">
        <v>42</v>
      </c>
      <c r="F23" s="44" t="s">
        <v>31</v>
      </c>
      <c r="G23" s="43" t="s">
        <v>113</v>
      </c>
      <c r="H23" s="34" t="s">
        <v>114</v>
      </c>
    </row>
    <row r="24" spans="1:8" ht="29" x14ac:dyDescent="0.4">
      <c r="A24" s="32" t="s">
        <v>118</v>
      </c>
      <c r="B24" s="33" t="s">
        <v>2</v>
      </c>
      <c r="C24" s="33">
        <v>2016</v>
      </c>
      <c r="D24" s="33" t="s">
        <v>119</v>
      </c>
      <c r="E24" s="33" t="s">
        <v>42</v>
      </c>
      <c r="F24" s="40" t="s">
        <v>31</v>
      </c>
      <c r="G24" s="33" t="s">
        <v>113</v>
      </c>
      <c r="H24" s="34" t="s">
        <v>120</v>
      </c>
    </row>
    <row r="25" spans="1:8" ht="29" x14ac:dyDescent="0.4">
      <c r="A25" s="32" t="s">
        <v>121</v>
      </c>
      <c r="B25" s="33" t="s">
        <v>2</v>
      </c>
      <c r="C25" s="33">
        <v>2016</v>
      </c>
      <c r="D25" s="33" t="s">
        <v>408</v>
      </c>
      <c r="E25" s="33" t="s">
        <v>122</v>
      </c>
      <c r="F25" s="33">
        <v>50</v>
      </c>
      <c r="G25" s="33" t="s">
        <v>113</v>
      </c>
      <c r="H25" s="34" t="s">
        <v>120</v>
      </c>
    </row>
    <row r="26" spans="1:8" ht="29" x14ac:dyDescent="0.4">
      <c r="A26" s="32" t="s">
        <v>123</v>
      </c>
      <c r="B26" s="33" t="s">
        <v>2</v>
      </c>
      <c r="C26" s="40" t="s">
        <v>124</v>
      </c>
      <c r="D26" s="33" t="s">
        <v>125</v>
      </c>
      <c r="E26" s="33" t="s">
        <v>42</v>
      </c>
      <c r="F26" s="40" t="s">
        <v>126</v>
      </c>
      <c r="G26" s="33" t="s">
        <v>113</v>
      </c>
      <c r="H26" s="34" t="s">
        <v>120</v>
      </c>
    </row>
    <row r="27" spans="1:8" x14ac:dyDescent="0.4">
      <c r="A27" s="32" t="s">
        <v>127</v>
      </c>
      <c r="B27" s="33" t="s">
        <v>2</v>
      </c>
      <c r="C27" s="33">
        <v>2004</v>
      </c>
      <c r="D27" s="33" t="s">
        <v>128</v>
      </c>
      <c r="E27" s="33" t="s">
        <v>42</v>
      </c>
      <c r="F27" s="40" t="s">
        <v>31</v>
      </c>
      <c r="G27" s="33" t="s">
        <v>129</v>
      </c>
      <c r="H27" s="34" t="s">
        <v>130</v>
      </c>
    </row>
    <row r="28" spans="1:8" x14ac:dyDescent="0.4">
      <c r="A28" s="32" t="s">
        <v>131</v>
      </c>
      <c r="B28" s="33" t="s">
        <v>2</v>
      </c>
      <c r="C28" s="40" t="s">
        <v>132</v>
      </c>
      <c r="D28" s="33" t="s">
        <v>133</v>
      </c>
      <c r="E28" s="33" t="s">
        <v>42</v>
      </c>
      <c r="F28" s="40" t="s">
        <v>134</v>
      </c>
      <c r="G28" s="33" t="s">
        <v>129</v>
      </c>
      <c r="H28" s="34" t="s">
        <v>130</v>
      </c>
    </row>
    <row r="29" spans="1:8" ht="29" x14ac:dyDescent="0.4">
      <c r="A29" s="32" t="s">
        <v>135</v>
      </c>
      <c r="B29" s="33" t="s">
        <v>2</v>
      </c>
      <c r="C29" s="33">
        <v>2004</v>
      </c>
      <c r="D29" s="33" t="s">
        <v>106</v>
      </c>
      <c r="E29" s="33" t="s">
        <v>42</v>
      </c>
      <c r="F29" s="40">
        <v>200</v>
      </c>
      <c r="G29" s="33" t="s">
        <v>129</v>
      </c>
      <c r="H29" s="34" t="s">
        <v>130</v>
      </c>
    </row>
    <row r="30" spans="1:8" ht="29" x14ac:dyDescent="0.4">
      <c r="A30" s="32" t="s">
        <v>136</v>
      </c>
      <c r="B30" s="33" t="s">
        <v>2</v>
      </c>
      <c r="C30" s="33">
        <v>2016</v>
      </c>
      <c r="D30" s="33" t="s">
        <v>106</v>
      </c>
      <c r="E30" s="33" t="s">
        <v>42</v>
      </c>
      <c r="F30" s="40">
        <v>200</v>
      </c>
      <c r="G30" s="33" t="s">
        <v>137</v>
      </c>
      <c r="H30" s="34" t="s">
        <v>120</v>
      </c>
    </row>
    <row r="31" spans="1:8" ht="43.5" x14ac:dyDescent="0.4">
      <c r="A31" s="32" t="s">
        <v>138</v>
      </c>
      <c r="B31" s="33" t="s">
        <v>2</v>
      </c>
      <c r="C31" s="33">
        <v>2016</v>
      </c>
      <c r="D31" s="33" t="s">
        <v>139</v>
      </c>
      <c r="E31" s="33" t="s">
        <v>122</v>
      </c>
      <c r="F31" s="33">
        <v>200</v>
      </c>
      <c r="G31" s="33" t="s">
        <v>140</v>
      </c>
      <c r="H31" s="34" t="s">
        <v>120</v>
      </c>
    </row>
    <row r="32" spans="1:8" ht="29" x14ac:dyDescent="0.4">
      <c r="A32" s="48" t="s">
        <v>141</v>
      </c>
      <c r="B32" s="49" t="s">
        <v>2</v>
      </c>
      <c r="C32" s="49">
        <v>2014</v>
      </c>
      <c r="D32" s="49" t="s">
        <v>106</v>
      </c>
      <c r="E32" s="49" t="s">
        <v>42</v>
      </c>
      <c r="F32" s="58">
        <v>200</v>
      </c>
      <c r="G32" s="49" t="s">
        <v>142</v>
      </c>
      <c r="H32" s="54" t="s">
        <v>143</v>
      </c>
    </row>
    <row r="33" spans="1:8" ht="43.5" x14ac:dyDescent="0.4">
      <c r="A33" s="59" t="s">
        <v>144</v>
      </c>
      <c r="B33" s="60" t="s">
        <v>3</v>
      </c>
      <c r="C33" s="61" t="s">
        <v>145</v>
      </c>
      <c r="D33" s="60" t="s">
        <v>146</v>
      </c>
      <c r="E33" s="60" t="s">
        <v>94</v>
      </c>
      <c r="F33" s="61" t="s">
        <v>147</v>
      </c>
      <c r="G33" s="60" t="s">
        <v>148</v>
      </c>
      <c r="H33" s="62" t="s">
        <v>149</v>
      </c>
    </row>
    <row r="34" spans="1:8" ht="43.5" x14ac:dyDescent="0.4">
      <c r="A34" s="48" t="s">
        <v>150</v>
      </c>
      <c r="B34" s="49" t="s">
        <v>3</v>
      </c>
      <c r="C34" s="58" t="s">
        <v>151</v>
      </c>
      <c r="D34" s="49" t="s">
        <v>152</v>
      </c>
      <c r="E34" s="49" t="s">
        <v>94</v>
      </c>
      <c r="F34" s="58" t="s">
        <v>147</v>
      </c>
      <c r="G34" s="49" t="s">
        <v>148</v>
      </c>
      <c r="H34" s="54" t="s">
        <v>149</v>
      </c>
    </row>
    <row r="35" spans="1:8" ht="29" x14ac:dyDescent="0.4">
      <c r="A35" s="63" t="s">
        <v>153</v>
      </c>
      <c r="B35" s="64" t="s">
        <v>154</v>
      </c>
      <c r="C35" s="64">
        <v>2017</v>
      </c>
      <c r="D35" s="64" t="s">
        <v>155</v>
      </c>
      <c r="E35" s="64" t="s">
        <v>42</v>
      </c>
      <c r="F35" s="65" t="s">
        <v>156</v>
      </c>
      <c r="G35" s="64" t="s">
        <v>157</v>
      </c>
      <c r="H35" s="66" t="s">
        <v>158</v>
      </c>
    </row>
    <row r="36" spans="1:8" ht="29" x14ac:dyDescent="0.4">
      <c r="A36" s="59" t="s">
        <v>159</v>
      </c>
      <c r="B36" s="60" t="s">
        <v>160</v>
      </c>
      <c r="C36" s="60">
        <v>2008</v>
      </c>
      <c r="D36" s="60" t="s">
        <v>161</v>
      </c>
      <c r="E36" s="60" t="s">
        <v>162</v>
      </c>
      <c r="F36" s="60">
        <v>200</v>
      </c>
      <c r="G36" s="60" t="s">
        <v>163</v>
      </c>
      <c r="H36" s="62" t="s">
        <v>164</v>
      </c>
    </row>
    <row r="37" spans="1:8" ht="29" x14ac:dyDescent="0.4">
      <c r="A37" s="32" t="s">
        <v>165</v>
      </c>
      <c r="B37" s="33" t="s">
        <v>160</v>
      </c>
      <c r="C37" s="33">
        <v>2008</v>
      </c>
      <c r="D37" s="33" t="s">
        <v>166</v>
      </c>
      <c r="E37" s="33" t="s">
        <v>162</v>
      </c>
      <c r="F37" s="33">
        <v>200</v>
      </c>
      <c r="G37" s="33" t="s">
        <v>163</v>
      </c>
      <c r="H37" s="34" t="s">
        <v>164</v>
      </c>
    </row>
    <row r="38" spans="1:8" ht="29" x14ac:dyDescent="0.4">
      <c r="A38" s="32" t="s">
        <v>167</v>
      </c>
      <c r="B38" s="33" t="s">
        <v>160</v>
      </c>
      <c r="C38" s="33">
        <v>2008</v>
      </c>
      <c r="D38" s="33" t="s">
        <v>168</v>
      </c>
      <c r="E38" s="33" t="s">
        <v>162</v>
      </c>
      <c r="F38" s="33">
        <v>200</v>
      </c>
      <c r="G38" s="33" t="s">
        <v>163</v>
      </c>
      <c r="H38" s="34" t="s">
        <v>164</v>
      </c>
    </row>
    <row r="39" spans="1:8" ht="29" x14ac:dyDescent="0.4">
      <c r="A39" s="32" t="s">
        <v>169</v>
      </c>
      <c r="B39" s="33" t="s">
        <v>160</v>
      </c>
      <c r="C39" s="33">
        <v>2008</v>
      </c>
      <c r="D39" s="33" t="s">
        <v>170</v>
      </c>
      <c r="E39" s="33" t="s">
        <v>162</v>
      </c>
      <c r="F39" s="33">
        <v>200</v>
      </c>
      <c r="G39" s="33" t="s">
        <v>163</v>
      </c>
      <c r="H39" s="34" t="s">
        <v>164</v>
      </c>
    </row>
    <row r="40" spans="1:8" ht="29" x14ac:dyDescent="0.4">
      <c r="A40" s="32" t="s">
        <v>171</v>
      </c>
      <c r="B40" s="33" t="s">
        <v>160</v>
      </c>
      <c r="C40" s="33">
        <v>2008</v>
      </c>
      <c r="D40" s="33" t="s">
        <v>172</v>
      </c>
      <c r="E40" s="33" t="s">
        <v>162</v>
      </c>
      <c r="F40" s="33">
        <v>200</v>
      </c>
      <c r="G40" s="33" t="s">
        <v>163</v>
      </c>
      <c r="H40" s="34" t="s">
        <v>164</v>
      </c>
    </row>
    <row r="41" spans="1:8" ht="29" x14ac:dyDescent="0.4">
      <c r="A41" s="32" t="s">
        <v>173</v>
      </c>
      <c r="B41" s="33" t="s">
        <v>160</v>
      </c>
      <c r="C41" s="33">
        <v>2008</v>
      </c>
      <c r="D41" s="33" t="s">
        <v>174</v>
      </c>
      <c r="E41" s="33" t="s">
        <v>162</v>
      </c>
      <c r="F41" s="33">
        <v>200</v>
      </c>
      <c r="G41" s="33" t="s">
        <v>163</v>
      </c>
      <c r="H41" s="34" t="s">
        <v>164</v>
      </c>
    </row>
    <row r="42" spans="1:8" ht="29" x14ac:dyDescent="0.4">
      <c r="A42" s="32" t="s">
        <v>175</v>
      </c>
      <c r="B42" s="33" t="s">
        <v>160</v>
      </c>
      <c r="C42" s="33">
        <v>2008</v>
      </c>
      <c r="D42" s="33" t="s">
        <v>176</v>
      </c>
      <c r="E42" s="33" t="s">
        <v>162</v>
      </c>
      <c r="F42" s="33">
        <v>200</v>
      </c>
      <c r="G42" s="33" t="s">
        <v>163</v>
      </c>
      <c r="H42" s="34" t="s">
        <v>164</v>
      </c>
    </row>
    <row r="43" spans="1:8" ht="29" x14ac:dyDescent="0.4">
      <c r="A43" s="32" t="s">
        <v>177</v>
      </c>
      <c r="B43" s="33" t="s">
        <v>160</v>
      </c>
      <c r="C43" s="33">
        <v>2008</v>
      </c>
      <c r="D43" s="33" t="s">
        <v>178</v>
      </c>
      <c r="E43" s="33" t="s">
        <v>162</v>
      </c>
      <c r="F43" s="33">
        <v>200</v>
      </c>
      <c r="G43" s="33" t="s">
        <v>163</v>
      </c>
      <c r="H43" s="34" t="s">
        <v>164</v>
      </c>
    </row>
    <row r="44" spans="1:8" ht="29" x14ac:dyDescent="0.4">
      <c r="A44" s="32" t="s">
        <v>179</v>
      </c>
      <c r="B44" s="33" t="s">
        <v>160</v>
      </c>
      <c r="C44" s="33">
        <v>2008</v>
      </c>
      <c r="D44" s="33" t="s">
        <v>180</v>
      </c>
      <c r="E44" s="33" t="s">
        <v>162</v>
      </c>
      <c r="F44" s="33">
        <v>200</v>
      </c>
      <c r="G44" s="33" t="s">
        <v>163</v>
      </c>
      <c r="H44" s="34" t="s">
        <v>164</v>
      </c>
    </row>
    <row r="45" spans="1:8" ht="29" x14ac:dyDescent="0.4">
      <c r="A45" s="32" t="s">
        <v>181</v>
      </c>
      <c r="B45" s="33" t="s">
        <v>160</v>
      </c>
      <c r="C45" s="33">
        <v>2008</v>
      </c>
      <c r="D45" s="33" t="s">
        <v>182</v>
      </c>
      <c r="E45" s="33" t="s">
        <v>162</v>
      </c>
      <c r="F45" s="33">
        <v>200</v>
      </c>
      <c r="G45" s="33" t="s">
        <v>163</v>
      </c>
      <c r="H45" s="34" t="s">
        <v>164</v>
      </c>
    </row>
    <row r="46" spans="1:8" ht="29" x14ac:dyDescent="0.4">
      <c r="A46" s="32" t="s">
        <v>183</v>
      </c>
      <c r="B46" s="33" t="s">
        <v>160</v>
      </c>
      <c r="C46" s="33">
        <v>2008</v>
      </c>
      <c r="D46" s="33" t="s">
        <v>184</v>
      </c>
      <c r="E46" s="33" t="s">
        <v>162</v>
      </c>
      <c r="F46" s="33">
        <v>200</v>
      </c>
      <c r="G46" s="33" t="s">
        <v>163</v>
      </c>
      <c r="H46" s="34" t="s">
        <v>164</v>
      </c>
    </row>
    <row r="47" spans="1:8" ht="29" x14ac:dyDescent="0.4">
      <c r="A47" s="32" t="s">
        <v>185</v>
      </c>
      <c r="B47" s="33" t="s">
        <v>160</v>
      </c>
      <c r="C47" s="33">
        <v>2008</v>
      </c>
      <c r="D47" s="33" t="s">
        <v>186</v>
      </c>
      <c r="E47" s="33" t="s">
        <v>162</v>
      </c>
      <c r="F47" s="33">
        <v>200</v>
      </c>
      <c r="G47" s="33" t="s">
        <v>163</v>
      </c>
      <c r="H47" s="34" t="s">
        <v>164</v>
      </c>
    </row>
    <row r="48" spans="1:8" ht="29" x14ac:dyDescent="0.4">
      <c r="A48" s="32" t="s">
        <v>187</v>
      </c>
      <c r="B48" s="33" t="s">
        <v>160</v>
      </c>
      <c r="C48" s="33">
        <v>2008</v>
      </c>
      <c r="D48" s="33" t="s">
        <v>188</v>
      </c>
      <c r="E48" s="33" t="s">
        <v>162</v>
      </c>
      <c r="F48" s="33">
        <v>200</v>
      </c>
      <c r="G48" s="33" t="s">
        <v>163</v>
      </c>
      <c r="H48" s="34" t="s">
        <v>164</v>
      </c>
    </row>
    <row r="49" spans="1:8" ht="29" x14ac:dyDescent="0.4">
      <c r="A49" s="32" t="s">
        <v>189</v>
      </c>
      <c r="B49" s="33" t="s">
        <v>160</v>
      </c>
      <c r="C49" s="33">
        <v>2008</v>
      </c>
      <c r="D49" s="33" t="s">
        <v>190</v>
      </c>
      <c r="E49" s="33" t="s">
        <v>162</v>
      </c>
      <c r="F49" s="33">
        <v>200</v>
      </c>
      <c r="G49" s="33" t="s">
        <v>163</v>
      </c>
      <c r="H49" s="34" t="s">
        <v>164</v>
      </c>
    </row>
    <row r="50" spans="1:8" ht="29" x14ac:dyDescent="0.4">
      <c r="A50" s="32" t="s">
        <v>191</v>
      </c>
      <c r="B50" s="33" t="s">
        <v>160</v>
      </c>
      <c r="C50" s="33">
        <v>2008</v>
      </c>
      <c r="D50" s="33" t="s">
        <v>192</v>
      </c>
      <c r="E50" s="33" t="s">
        <v>162</v>
      </c>
      <c r="F50" s="33">
        <v>200</v>
      </c>
      <c r="G50" s="33" t="s">
        <v>163</v>
      </c>
      <c r="H50" s="34" t="s">
        <v>164</v>
      </c>
    </row>
    <row r="51" spans="1:8" ht="29" x14ac:dyDescent="0.4">
      <c r="A51" s="32" t="s">
        <v>193</v>
      </c>
      <c r="B51" s="33" t="s">
        <v>160</v>
      </c>
      <c r="C51" s="33">
        <v>2008</v>
      </c>
      <c r="D51" s="33" t="s">
        <v>194</v>
      </c>
      <c r="E51" s="33" t="s">
        <v>162</v>
      </c>
      <c r="F51" s="33">
        <v>200</v>
      </c>
      <c r="G51" s="33" t="s">
        <v>163</v>
      </c>
      <c r="H51" s="34" t="s">
        <v>164</v>
      </c>
    </row>
    <row r="52" spans="1:8" ht="29" x14ac:dyDescent="0.4">
      <c r="A52" s="32" t="s">
        <v>195</v>
      </c>
      <c r="B52" s="33" t="s">
        <v>160</v>
      </c>
      <c r="C52" s="33">
        <v>2008</v>
      </c>
      <c r="D52" s="33" t="s">
        <v>196</v>
      </c>
      <c r="E52" s="33" t="s">
        <v>162</v>
      </c>
      <c r="F52" s="33">
        <v>200</v>
      </c>
      <c r="G52" s="33" t="s">
        <v>163</v>
      </c>
      <c r="H52" s="34" t="s">
        <v>164</v>
      </c>
    </row>
    <row r="53" spans="1:8" x14ac:dyDescent="0.4">
      <c r="A53" s="32" t="s">
        <v>197</v>
      </c>
      <c r="B53" s="33" t="s">
        <v>160</v>
      </c>
      <c r="C53" s="40" t="s">
        <v>132</v>
      </c>
      <c r="D53" s="33" t="s">
        <v>198</v>
      </c>
      <c r="E53" s="33" t="s">
        <v>67</v>
      </c>
      <c r="F53" s="40" t="s">
        <v>31</v>
      </c>
      <c r="G53" s="33" t="s">
        <v>163</v>
      </c>
      <c r="H53" s="34" t="s">
        <v>199</v>
      </c>
    </row>
    <row r="54" spans="1:8" x14ac:dyDescent="0.4">
      <c r="A54" s="32" t="s">
        <v>200</v>
      </c>
      <c r="B54" s="33" t="s">
        <v>160</v>
      </c>
      <c r="C54" s="40" t="s">
        <v>132</v>
      </c>
      <c r="D54" s="33" t="s">
        <v>198</v>
      </c>
      <c r="E54" s="33" t="s">
        <v>67</v>
      </c>
      <c r="F54" s="40" t="s">
        <v>31</v>
      </c>
      <c r="G54" s="33" t="s">
        <v>163</v>
      </c>
      <c r="H54" s="34" t="s">
        <v>199</v>
      </c>
    </row>
    <row r="55" spans="1:8" ht="29" x14ac:dyDescent="0.4">
      <c r="A55" s="32" t="s">
        <v>201</v>
      </c>
      <c r="B55" s="33" t="s">
        <v>160</v>
      </c>
      <c r="C55" s="33">
        <v>2000</v>
      </c>
      <c r="D55" s="33" t="s">
        <v>198</v>
      </c>
      <c r="E55" s="33" t="s">
        <v>67</v>
      </c>
      <c r="F55" s="40" t="s">
        <v>147</v>
      </c>
      <c r="G55" s="33" t="s">
        <v>163</v>
      </c>
      <c r="H55" s="34" t="s">
        <v>199</v>
      </c>
    </row>
    <row r="56" spans="1:8" x14ac:dyDescent="0.4">
      <c r="A56" s="32" t="s">
        <v>202</v>
      </c>
      <c r="B56" s="33" t="s">
        <v>160</v>
      </c>
      <c r="C56" s="33">
        <v>2005</v>
      </c>
      <c r="D56" s="33" t="s">
        <v>198</v>
      </c>
      <c r="E56" s="33" t="s">
        <v>67</v>
      </c>
      <c r="F56" s="40" t="s">
        <v>134</v>
      </c>
      <c r="G56" s="33" t="s">
        <v>163</v>
      </c>
      <c r="H56" s="34" t="s">
        <v>199</v>
      </c>
    </row>
    <row r="57" spans="1:8" ht="29" x14ac:dyDescent="0.4">
      <c r="A57" s="32" t="s">
        <v>203</v>
      </c>
      <c r="B57" s="33" t="s">
        <v>160</v>
      </c>
      <c r="C57" s="33">
        <v>2005</v>
      </c>
      <c r="D57" s="33" t="s">
        <v>198</v>
      </c>
      <c r="E57" s="33" t="s">
        <v>67</v>
      </c>
      <c r="F57" s="40" t="s">
        <v>31</v>
      </c>
      <c r="G57" s="33" t="s">
        <v>163</v>
      </c>
      <c r="H57" s="34" t="s">
        <v>199</v>
      </c>
    </row>
    <row r="58" spans="1:8" ht="29" x14ac:dyDescent="0.4">
      <c r="A58" s="32" t="s">
        <v>204</v>
      </c>
      <c r="B58" s="33" t="s">
        <v>160</v>
      </c>
      <c r="C58" s="33">
        <v>2008</v>
      </c>
      <c r="D58" s="33" t="s">
        <v>198</v>
      </c>
      <c r="E58" s="33" t="s">
        <v>67</v>
      </c>
      <c r="F58" s="40" t="s">
        <v>31</v>
      </c>
      <c r="G58" s="33" t="s">
        <v>163</v>
      </c>
      <c r="H58" s="34" t="s">
        <v>199</v>
      </c>
    </row>
    <row r="59" spans="1:8" ht="29" x14ac:dyDescent="0.4">
      <c r="A59" s="32" t="s">
        <v>205</v>
      </c>
      <c r="B59" s="33" t="s">
        <v>160</v>
      </c>
      <c r="C59" s="33">
        <v>2010</v>
      </c>
      <c r="D59" s="33" t="s">
        <v>198</v>
      </c>
      <c r="E59" s="33" t="s">
        <v>67</v>
      </c>
      <c r="F59" s="40" t="s">
        <v>31</v>
      </c>
      <c r="G59" s="33" t="s">
        <v>163</v>
      </c>
      <c r="H59" s="34" t="s">
        <v>199</v>
      </c>
    </row>
    <row r="60" spans="1:8" ht="29" x14ac:dyDescent="0.4">
      <c r="A60" s="32" t="s">
        <v>206</v>
      </c>
      <c r="B60" s="33" t="s">
        <v>160</v>
      </c>
      <c r="C60" s="33">
        <v>2010</v>
      </c>
      <c r="D60" s="33" t="s">
        <v>198</v>
      </c>
      <c r="E60" s="33" t="s">
        <v>67</v>
      </c>
      <c r="F60" s="40" t="s">
        <v>31</v>
      </c>
      <c r="G60" s="33" t="s">
        <v>163</v>
      </c>
      <c r="H60" s="34" t="s">
        <v>199</v>
      </c>
    </row>
    <row r="61" spans="1:8" x14ac:dyDescent="0.4">
      <c r="A61" s="32" t="s">
        <v>207</v>
      </c>
      <c r="B61" s="33" t="s">
        <v>160</v>
      </c>
      <c r="C61" s="33">
        <v>2010</v>
      </c>
      <c r="D61" s="33" t="s">
        <v>198</v>
      </c>
      <c r="E61" s="33" t="s">
        <v>67</v>
      </c>
      <c r="F61" s="40" t="s">
        <v>31</v>
      </c>
      <c r="G61" s="33" t="s">
        <v>163</v>
      </c>
      <c r="H61" s="34" t="s">
        <v>199</v>
      </c>
    </row>
    <row r="62" spans="1:8" x14ac:dyDescent="0.4">
      <c r="A62" s="32" t="s">
        <v>208</v>
      </c>
      <c r="B62" s="33" t="s">
        <v>160</v>
      </c>
      <c r="C62" s="33">
        <v>2013</v>
      </c>
      <c r="D62" s="33" t="s">
        <v>198</v>
      </c>
      <c r="E62" s="33" t="s">
        <v>67</v>
      </c>
      <c r="F62" s="40" t="s">
        <v>31</v>
      </c>
      <c r="G62" s="33" t="s">
        <v>163</v>
      </c>
      <c r="H62" s="34" t="s">
        <v>199</v>
      </c>
    </row>
    <row r="63" spans="1:8" ht="29" x14ac:dyDescent="0.4">
      <c r="A63" s="32" t="s">
        <v>209</v>
      </c>
      <c r="B63" s="33" t="s">
        <v>160</v>
      </c>
      <c r="C63" s="33">
        <v>2015</v>
      </c>
      <c r="D63" s="33" t="s">
        <v>198</v>
      </c>
      <c r="E63" s="33" t="s">
        <v>67</v>
      </c>
      <c r="F63" s="33">
        <v>100</v>
      </c>
      <c r="G63" s="33" t="s">
        <v>163</v>
      </c>
      <c r="H63" s="34" t="s">
        <v>199</v>
      </c>
    </row>
    <row r="64" spans="1:8" ht="29" x14ac:dyDescent="0.4">
      <c r="A64" s="32" t="s">
        <v>210</v>
      </c>
      <c r="B64" s="33" t="s">
        <v>160</v>
      </c>
      <c r="C64" s="33">
        <v>2004</v>
      </c>
      <c r="D64" s="33" t="s">
        <v>198</v>
      </c>
      <c r="E64" s="33" t="s">
        <v>67</v>
      </c>
      <c r="F64" s="40">
        <v>100</v>
      </c>
      <c r="G64" s="33" t="s">
        <v>163</v>
      </c>
      <c r="H64" s="34" t="s">
        <v>199</v>
      </c>
    </row>
    <row r="65" spans="1:8" ht="29" x14ac:dyDescent="0.4">
      <c r="A65" s="32" t="s">
        <v>211</v>
      </c>
      <c r="B65" s="33" t="s">
        <v>160</v>
      </c>
      <c r="C65" s="33">
        <v>2013</v>
      </c>
      <c r="D65" s="33" t="s">
        <v>212</v>
      </c>
      <c r="E65" s="33" t="s">
        <v>213</v>
      </c>
      <c r="F65" s="33">
        <v>200</v>
      </c>
      <c r="G65" s="33" t="s">
        <v>163</v>
      </c>
      <c r="H65" s="34" t="s">
        <v>164</v>
      </c>
    </row>
    <row r="66" spans="1:8" ht="29" x14ac:dyDescent="0.4">
      <c r="A66" s="48" t="s">
        <v>214</v>
      </c>
      <c r="B66" s="49" t="s">
        <v>160</v>
      </c>
      <c r="C66" s="58" t="s">
        <v>215</v>
      </c>
      <c r="D66" s="49" t="s">
        <v>216</v>
      </c>
      <c r="E66" s="49" t="s">
        <v>42</v>
      </c>
      <c r="F66" s="58" t="s">
        <v>112</v>
      </c>
      <c r="G66" s="49" t="s">
        <v>163</v>
      </c>
      <c r="H66" s="54" t="s">
        <v>199</v>
      </c>
    </row>
    <row r="67" spans="1:8" ht="58" x14ac:dyDescent="0.4">
      <c r="A67" s="63" t="s">
        <v>217</v>
      </c>
      <c r="B67" s="64" t="s">
        <v>25</v>
      </c>
      <c r="C67" s="64">
        <v>2017</v>
      </c>
      <c r="D67" s="64" t="s">
        <v>218</v>
      </c>
      <c r="E67" s="64" t="s">
        <v>42</v>
      </c>
      <c r="F67" s="65">
        <v>50</v>
      </c>
      <c r="G67" s="64" t="s">
        <v>219</v>
      </c>
      <c r="H67" s="66" t="s">
        <v>220</v>
      </c>
    </row>
    <row r="68" spans="1:8" ht="29" x14ac:dyDescent="0.4">
      <c r="A68" s="59" t="s">
        <v>221</v>
      </c>
      <c r="B68" s="60" t="s">
        <v>7</v>
      </c>
      <c r="C68" s="60">
        <v>2016</v>
      </c>
      <c r="D68" s="60" t="s">
        <v>222</v>
      </c>
      <c r="E68" s="60" t="s">
        <v>223</v>
      </c>
      <c r="F68" s="60">
        <v>100</v>
      </c>
      <c r="G68" s="60" t="s">
        <v>224</v>
      </c>
      <c r="H68" s="62" t="s">
        <v>225</v>
      </c>
    </row>
    <row r="69" spans="1:8" ht="29" x14ac:dyDescent="0.4">
      <c r="A69" s="32" t="s">
        <v>226</v>
      </c>
      <c r="B69" s="33" t="s">
        <v>7</v>
      </c>
      <c r="C69" s="33">
        <v>2016</v>
      </c>
      <c r="D69" s="33" t="s">
        <v>227</v>
      </c>
      <c r="E69" s="33" t="s">
        <v>223</v>
      </c>
      <c r="F69" s="33">
        <v>100</v>
      </c>
      <c r="G69" s="33" t="s">
        <v>224</v>
      </c>
      <c r="H69" s="34" t="s">
        <v>225</v>
      </c>
    </row>
    <row r="70" spans="1:8" ht="29" x14ac:dyDescent="0.4">
      <c r="A70" s="48" t="s">
        <v>228</v>
      </c>
      <c r="B70" s="49" t="s">
        <v>7</v>
      </c>
      <c r="C70" s="49">
        <v>2016</v>
      </c>
      <c r="D70" s="49" t="s">
        <v>222</v>
      </c>
      <c r="E70" s="49" t="s">
        <v>42</v>
      </c>
      <c r="F70" s="49">
        <v>100</v>
      </c>
      <c r="G70" s="49" t="s">
        <v>229</v>
      </c>
      <c r="H70" s="54" t="s">
        <v>225</v>
      </c>
    </row>
    <row r="71" spans="1:8" ht="29" x14ac:dyDescent="0.4">
      <c r="A71" s="32" t="s">
        <v>230</v>
      </c>
      <c r="B71" s="43" t="s">
        <v>8</v>
      </c>
      <c r="C71" s="43">
        <v>2013</v>
      </c>
      <c r="D71" s="33" t="s">
        <v>106</v>
      </c>
      <c r="E71" s="43" t="s">
        <v>42</v>
      </c>
      <c r="F71" s="43">
        <v>100</v>
      </c>
      <c r="G71" s="43" t="s">
        <v>231</v>
      </c>
      <c r="H71" s="45" t="s">
        <v>31</v>
      </c>
    </row>
    <row r="72" spans="1:8" ht="29" x14ac:dyDescent="0.4">
      <c r="A72" s="32" t="s">
        <v>232</v>
      </c>
      <c r="B72" s="43" t="s">
        <v>8</v>
      </c>
      <c r="C72" s="43">
        <v>2013</v>
      </c>
      <c r="D72" s="33" t="s">
        <v>106</v>
      </c>
      <c r="E72" s="43" t="s">
        <v>42</v>
      </c>
      <c r="F72" s="43">
        <v>10</v>
      </c>
      <c r="G72" s="43" t="s">
        <v>231</v>
      </c>
      <c r="H72" s="45" t="s">
        <v>31</v>
      </c>
    </row>
    <row r="73" spans="1:8" ht="58" x14ac:dyDescent="0.4">
      <c r="A73" s="32" t="s">
        <v>233</v>
      </c>
      <c r="B73" s="33" t="s">
        <v>8</v>
      </c>
      <c r="C73" s="33">
        <v>2012</v>
      </c>
      <c r="D73" s="33" t="s">
        <v>234</v>
      </c>
      <c r="E73" s="33" t="s">
        <v>42</v>
      </c>
      <c r="F73" s="33">
        <v>10</v>
      </c>
      <c r="G73" s="33" t="s">
        <v>235</v>
      </c>
      <c r="H73" s="34" t="s">
        <v>236</v>
      </c>
    </row>
    <row r="74" spans="1:8" ht="58" x14ac:dyDescent="0.4">
      <c r="A74" s="32" t="s">
        <v>237</v>
      </c>
      <c r="B74" s="33" t="s">
        <v>8</v>
      </c>
      <c r="C74" s="33">
        <v>2013</v>
      </c>
      <c r="D74" s="33" t="s">
        <v>234</v>
      </c>
      <c r="E74" s="33" t="s">
        <v>238</v>
      </c>
      <c r="F74" s="33">
        <v>100</v>
      </c>
      <c r="G74" s="33" t="s">
        <v>235</v>
      </c>
      <c r="H74" s="34" t="s">
        <v>236</v>
      </c>
    </row>
    <row r="75" spans="1:8" ht="58" x14ac:dyDescent="0.4">
      <c r="A75" s="67" t="s">
        <v>239</v>
      </c>
      <c r="B75" s="68" t="s">
        <v>8</v>
      </c>
      <c r="C75" s="68">
        <v>2001</v>
      </c>
      <c r="D75" s="49" t="s">
        <v>240</v>
      </c>
      <c r="E75" s="68" t="s">
        <v>241</v>
      </c>
      <c r="F75" s="68">
        <v>50</v>
      </c>
      <c r="G75" s="68" t="s">
        <v>242</v>
      </c>
      <c r="H75" s="50" t="s">
        <v>31</v>
      </c>
    </row>
    <row r="76" spans="1:8" ht="29" x14ac:dyDescent="0.4">
      <c r="A76" s="32" t="s">
        <v>243</v>
      </c>
      <c r="B76" s="33" t="s">
        <v>9</v>
      </c>
      <c r="C76" s="33">
        <v>1998</v>
      </c>
      <c r="D76" s="33" t="s">
        <v>244</v>
      </c>
      <c r="E76" s="33" t="s">
        <v>42</v>
      </c>
      <c r="F76" s="40" t="s">
        <v>147</v>
      </c>
      <c r="G76" s="33" t="s">
        <v>245</v>
      </c>
      <c r="H76" s="34" t="s">
        <v>246</v>
      </c>
    </row>
    <row r="77" spans="1:8" ht="29" x14ac:dyDescent="0.4">
      <c r="A77" s="32" t="s">
        <v>247</v>
      </c>
      <c r="B77" s="33" t="s">
        <v>9</v>
      </c>
      <c r="C77" s="33">
        <v>2012</v>
      </c>
      <c r="D77" s="33" t="s">
        <v>248</v>
      </c>
      <c r="E77" s="33" t="s">
        <v>42</v>
      </c>
      <c r="F77" s="40" t="s">
        <v>31</v>
      </c>
      <c r="G77" s="33" t="s">
        <v>249</v>
      </c>
      <c r="H77" s="34" t="s">
        <v>246</v>
      </c>
    </row>
    <row r="78" spans="1:8" ht="29" x14ac:dyDescent="0.4">
      <c r="A78" s="32" t="s">
        <v>250</v>
      </c>
      <c r="B78" s="33" t="s">
        <v>9</v>
      </c>
      <c r="C78" s="33">
        <v>2012</v>
      </c>
      <c r="D78" s="33" t="s">
        <v>251</v>
      </c>
      <c r="E78" s="33" t="s">
        <v>42</v>
      </c>
      <c r="F78" s="40" t="s">
        <v>31</v>
      </c>
      <c r="G78" s="33" t="s">
        <v>249</v>
      </c>
      <c r="H78" s="34" t="s">
        <v>246</v>
      </c>
    </row>
    <row r="79" spans="1:8" ht="29" x14ac:dyDescent="0.4">
      <c r="A79" s="32" t="s">
        <v>252</v>
      </c>
      <c r="B79" s="33" t="s">
        <v>9</v>
      </c>
      <c r="C79" s="33">
        <v>2012</v>
      </c>
      <c r="D79" s="33" t="s">
        <v>251</v>
      </c>
      <c r="E79" s="33" t="s">
        <v>42</v>
      </c>
      <c r="F79" s="40" t="s">
        <v>31</v>
      </c>
      <c r="G79" s="33" t="s">
        <v>249</v>
      </c>
      <c r="H79" s="34" t="s">
        <v>246</v>
      </c>
    </row>
    <row r="80" spans="1:8" ht="43.5" x14ac:dyDescent="0.4">
      <c r="A80" s="32" t="s">
        <v>253</v>
      </c>
      <c r="B80" s="33" t="s">
        <v>9</v>
      </c>
      <c r="C80" s="33">
        <v>2012</v>
      </c>
      <c r="D80" s="33" t="s">
        <v>254</v>
      </c>
      <c r="E80" s="33" t="s">
        <v>42</v>
      </c>
      <c r="F80" s="40" t="s">
        <v>31</v>
      </c>
      <c r="G80" s="33" t="s">
        <v>249</v>
      </c>
      <c r="H80" s="34" t="s">
        <v>246</v>
      </c>
    </row>
    <row r="81" spans="1:8" ht="43.5" x14ac:dyDescent="0.4">
      <c r="A81" s="32" t="s">
        <v>255</v>
      </c>
      <c r="B81" s="33" t="s">
        <v>9</v>
      </c>
      <c r="C81" s="33">
        <v>2012</v>
      </c>
      <c r="D81" s="33" t="s">
        <v>256</v>
      </c>
      <c r="E81" s="33" t="s">
        <v>42</v>
      </c>
      <c r="F81" s="40" t="s">
        <v>31</v>
      </c>
      <c r="G81" s="33" t="s">
        <v>249</v>
      </c>
      <c r="H81" s="34" t="s">
        <v>246</v>
      </c>
    </row>
    <row r="82" spans="1:8" ht="29" x14ac:dyDescent="0.4">
      <c r="A82" s="32" t="s">
        <v>257</v>
      </c>
      <c r="B82" s="33" t="s">
        <v>9</v>
      </c>
      <c r="C82" s="33">
        <v>2012</v>
      </c>
      <c r="D82" s="33" t="s">
        <v>258</v>
      </c>
      <c r="E82" s="33" t="s">
        <v>42</v>
      </c>
      <c r="F82" s="40" t="s">
        <v>31</v>
      </c>
      <c r="G82" s="33" t="s">
        <v>249</v>
      </c>
      <c r="H82" s="34" t="s">
        <v>246</v>
      </c>
    </row>
    <row r="83" spans="1:8" ht="29" x14ac:dyDescent="0.4">
      <c r="A83" s="32" t="s">
        <v>259</v>
      </c>
      <c r="B83" s="33" t="s">
        <v>9</v>
      </c>
      <c r="C83" s="33">
        <v>2012</v>
      </c>
      <c r="D83" s="33" t="s">
        <v>260</v>
      </c>
      <c r="E83" s="33" t="s">
        <v>42</v>
      </c>
      <c r="F83" s="40" t="s">
        <v>31</v>
      </c>
      <c r="G83" s="33" t="s">
        <v>249</v>
      </c>
      <c r="H83" s="34" t="s">
        <v>246</v>
      </c>
    </row>
    <row r="84" spans="1:8" ht="29" x14ac:dyDescent="0.4">
      <c r="A84" s="32" t="s">
        <v>261</v>
      </c>
      <c r="B84" s="33" t="s">
        <v>9</v>
      </c>
      <c r="C84" s="33">
        <v>2012</v>
      </c>
      <c r="D84" s="33" t="s">
        <v>262</v>
      </c>
      <c r="E84" s="33" t="s">
        <v>42</v>
      </c>
      <c r="F84" s="40" t="s">
        <v>31</v>
      </c>
      <c r="G84" s="33" t="s">
        <v>249</v>
      </c>
      <c r="H84" s="34" t="s">
        <v>246</v>
      </c>
    </row>
    <row r="85" spans="1:8" ht="43.5" x14ac:dyDescent="0.4">
      <c r="A85" s="32" t="s">
        <v>263</v>
      </c>
      <c r="B85" s="33" t="s">
        <v>9</v>
      </c>
      <c r="C85" s="33">
        <v>2015</v>
      </c>
      <c r="D85" s="33" t="s">
        <v>264</v>
      </c>
      <c r="E85" s="33" t="s">
        <v>42</v>
      </c>
      <c r="F85" s="40" t="s">
        <v>147</v>
      </c>
      <c r="G85" s="33" t="s">
        <v>265</v>
      </c>
      <c r="H85" s="34" t="s">
        <v>266</v>
      </c>
    </row>
    <row r="86" spans="1:8" ht="43.5" x14ac:dyDescent="0.4">
      <c r="A86" s="32" t="s">
        <v>267</v>
      </c>
      <c r="B86" s="33" t="s">
        <v>9</v>
      </c>
      <c r="C86" s="33">
        <v>2015</v>
      </c>
      <c r="D86" s="33" t="s">
        <v>268</v>
      </c>
      <c r="E86" s="33" t="s">
        <v>269</v>
      </c>
      <c r="F86" s="40" t="s">
        <v>147</v>
      </c>
      <c r="G86" s="33" t="s">
        <v>265</v>
      </c>
      <c r="H86" s="34" t="s">
        <v>266</v>
      </c>
    </row>
    <row r="87" spans="1:8" ht="29" x14ac:dyDescent="0.4">
      <c r="A87" s="32" t="s">
        <v>270</v>
      </c>
      <c r="B87" s="33" t="s">
        <v>9</v>
      </c>
      <c r="C87" s="33">
        <v>2006</v>
      </c>
      <c r="D87" s="33" t="s">
        <v>271</v>
      </c>
      <c r="E87" s="33" t="s">
        <v>272</v>
      </c>
      <c r="F87" s="40" t="s">
        <v>273</v>
      </c>
      <c r="G87" s="33" t="s">
        <v>265</v>
      </c>
      <c r="H87" s="34" t="s">
        <v>266</v>
      </c>
    </row>
    <row r="88" spans="1:8" ht="29" x14ac:dyDescent="0.4">
      <c r="A88" s="32" t="s">
        <v>274</v>
      </c>
      <c r="B88" s="33" t="s">
        <v>9</v>
      </c>
      <c r="C88" s="33">
        <v>2014</v>
      </c>
      <c r="D88" s="33" t="s">
        <v>271</v>
      </c>
      <c r="E88" s="33" t="s">
        <v>272</v>
      </c>
      <c r="F88" s="40" t="s">
        <v>273</v>
      </c>
      <c r="G88" s="33" t="s">
        <v>265</v>
      </c>
      <c r="H88" s="34" t="s">
        <v>266</v>
      </c>
    </row>
    <row r="89" spans="1:8" ht="29" x14ac:dyDescent="0.4">
      <c r="A89" s="32" t="s">
        <v>275</v>
      </c>
      <c r="B89" s="33" t="s">
        <v>9</v>
      </c>
      <c r="C89" s="33">
        <v>2014</v>
      </c>
      <c r="D89" s="33" t="s">
        <v>271</v>
      </c>
      <c r="E89" s="33" t="s">
        <v>272</v>
      </c>
      <c r="F89" s="40" t="s">
        <v>273</v>
      </c>
      <c r="G89" s="33" t="s">
        <v>265</v>
      </c>
      <c r="H89" s="34" t="s">
        <v>266</v>
      </c>
    </row>
    <row r="90" spans="1:8" ht="29" x14ac:dyDescent="0.4">
      <c r="A90" s="32" t="s">
        <v>276</v>
      </c>
      <c r="B90" s="33" t="s">
        <v>9</v>
      </c>
      <c r="C90" s="33">
        <v>2006</v>
      </c>
      <c r="D90" s="33" t="s">
        <v>277</v>
      </c>
      <c r="E90" s="33" t="s">
        <v>272</v>
      </c>
      <c r="F90" s="40" t="s">
        <v>68</v>
      </c>
      <c r="G90" s="33" t="s">
        <v>265</v>
      </c>
      <c r="H90" s="34" t="s">
        <v>266</v>
      </c>
    </row>
    <row r="91" spans="1:8" ht="29" x14ac:dyDescent="0.4">
      <c r="A91" s="32" t="s">
        <v>278</v>
      </c>
      <c r="B91" s="33" t="s">
        <v>9</v>
      </c>
      <c r="C91" s="33">
        <v>2014</v>
      </c>
      <c r="D91" s="33" t="s">
        <v>277</v>
      </c>
      <c r="E91" s="33" t="s">
        <v>272</v>
      </c>
      <c r="F91" s="40" t="s">
        <v>68</v>
      </c>
      <c r="G91" s="33" t="s">
        <v>265</v>
      </c>
      <c r="H91" s="34" t="s">
        <v>266</v>
      </c>
    </row>
    <row r="92" spans="1:8" ht="29" x14ac:dyDescent="0.4">
      <c r="A92" s="32" t="s">
        <v>279</v>
      </c>
      <c r="B92" s="33" t="s">
        <v>9</v>
      </c>
      <c r="C92" s="33">
        <v>2006</v>
      </c>
      <c r="D92" s="33" t="s">
        <v>280</v>
      </c>
      <c r="E92" s="33" t="s">
        <v>272</v>
      </c>
      <c r="F92" s="40" t="s">
        <v>281</v>
      </c>
      <c r="G92" s="33" t="s">
        <v>265</v>
      </c>
      <c r="H92" s="34" t="s">
        <v>266</v>
      </c>
    </row>
    <row r="93" spans="1:8" ht="29" x14ac:dyDescent="0.4">
      <c r="A93" s="32" t="s">
        <v>282</v>
      </c>
      <c r="B93" s="33" t="s">
        <v>9</v>
      </c>
      <c r="C93" s="33">
        <v>2014</v>
      </c>
      <c r="D93" s="33" t="s">
        <v>280</v>
      </c>
      <c r="E93" s="33" t="s">
        <v>272</v>
      </c>
      <c r="F93" s="40" t="s">
        <v>281</v>
      </c>
      <c r="G93" s="33" t="s">
        <v>265</v>
      </c>
      <c r="H93" s="34" t="s">
        <v>266</v>
      </c>
    </row>
    <row r="94" spans="1:8" ht="29" x14ac:dyDescent="0.4">
      <c r="A94" s="32" t="s">
        <v>283</v>
      </c>
      <c r="B94" s="33" t="s">
        <v>9</v>
      </c>
      <c r="C94" s="33">
        <v>2015</v>
      </c>
      <c r="D94" s="33" t="s">
        <v>284</v>
      </c>
      <c r="E94" s="41" t="s">
        <v>42</v>
      </c>
      <c r="F94" s="40" t="s">
        <v>31</v>
      </c>
      <c r="G94" s="33" t="s">
        <v>285</v>
      </c>
      <c r="H94" s="34" t="s">
        <v>286</v>
      </c>
    </row>
    <row r="95" spans="1:8" ht="29" x14ac:dyDescent="0.4">
      <c r="A95" s="32" t="s">
        <v>287</v>
      </c>
      <c r="B95" s="33" t="s">
        <v>9</v>
      </c>
      <c r="C95" s="33">
        <v>2006</v>
      </c>
      <c r="D95" s="33" t="s">
        <v>288</v>
      </c>
      <c r="E95" s="33" t="s">
        <v>42</v>
      </c>
      <c r="F95" s="40" t="s">
        <v>31</v>
      </c>
      <c r="G95" s="33" t="s">
        <v>289</v>
      </c>
      <c r="H95" s="34" t="s">
        <v>290</v>
      </c>
    </row>
    <row r="96" spans="1:8" ht="29" x14ac:dyDescent="0.4">
      <c r="A96" s="48" t="s">
        <v>291</v>
      </c>
      <c r="B96" s="49" t="s">
        <v>9</v>
      </c>
      <c r="C96" s="49">
        <v>2006</v>
      </c>
      <c r="D96" s="49" t="s">
        <v>292</v>
      </c>
      <c r="E96" s="49" t="s">
        <v>42</v>
      </c>
      <c r="F96" s="49">
        <v>100</v>
      </c>
      <c r="G96" s="49" t="s">
        <v>289</v>
      </c>
      <c r="H96" s="54" t="s">
        <v>293</v>
      </c>
    </row>
    <row r="97" spans="1:8" x14ac:dyDescent="0.4">
      <c r="A97" s="63" t="s">
        <v>294</v>
      </c>
      <c r="B97" s="64" t="s">
        <v>10</v>
      </c>
      <c r="C97" s="64">
        <v>2016</v>
      </c>
      <c r="D97" s="64" t="s">
        <v>295</v>
      </c>
      <c r="E97" s="64" t="s">
        <v>42</v>
      </c>
      <c r="F97" s="65" t="s">
        <v>31</v>
      </c>
      <c r="G97" s="64" t="s">
        <v>296</v>
      </c>
      <c r="H97" s="66" t="s">
        <v>297</v>
      </c>
    </row>
    <row r="98" spans="1:8" ht="29" x14ac:dyDescent="0.4">
      <c r="A98" s="32" t="s">
        <v>298</v>
      </c>
      <c r="B98" s="33" t="s">
        <v>11</v>
      </c>
      <c r="C98" s="40" t="s">
        <v>215</v>
      </c>
      <c r="D98" s="33" t="s">
        <v>299</v>
      </c>
      <c r="E98" s="33" t="s">
        <v>42</v>
      </c>
      <c r="F98" s="40" t="s">
        <v>31</v>
      </c>
      <c r="G98" s="33" t="s">
        <v>300</v>
      </c>
      <c r="H98" s="34" t="s">
        <v>301</v>
      </c>
    </row>
    <row r="99" spans="1:8" ht="29" x14ac:dyDescent="0.4">
      <c r="A99" s="32" t="s">
        <v>302</v>
      </c>
      <c r="B99" s="33" t="s">
        <v>11</v>
      </c>
      <c r="C99" s="40" t="s">
        <v>132</v>
      </c>
      <c r="D99" s="33" t="s">
        <v>303</v>
      </c>
      <c r="E99" s="33" t="s">
        <v>42</v>
      </c>
      <c r="F99" s="40" t="s">
        <v>31</v>
      </c>
      <c r="G99" s="33" t="s">
        <v>300</v>
      </c>
      <c r="H99" s="34" t="s">
        <v>301</v>
      </c>
    </row>
    <row r="100" spans="1:8" ht="29" x14ac:dyDescent="0.4">
      <c r="A100" s="32" t="s">
        <v>304</v>
      </c>
      <c r="B100" s="33" t="s">
        <v>11</v>
      </c>
      <c r="C100" s="33">
        <v>2014</v>
      </c>
      <c r="D100" s="33" t="s">
        <v>305</v>
      </c>
      <c r="E100" s="33" t="s">
        <v>306</v>
      </c>
      <c r="F100" s="33">
        <v>100</v>
      </c>
      <c r="G100" s="33" t="s">
        <v>307</v>
      </c>
      <c r="H100" s="45" t="s">
        <v>31</v>
      </c>
    </row>
    <row r="101" spans="1:8" ht="29" x14ac:dyDescent="0.4">
      <c r="A101" s="32" t="s">
        <v>308</v>
      </c>
      <c r="B101" s="33" t="s">
        <v>11</v>
      </c>
      <c r="C101" s="33">
        <v>2014</v>
      </c>
      <c r="D101" s="33" t="s">
        <v>305</v>
      </c>
      <c r="E101" s="33" t="s">
        <v>309</v>
      </c>
      <c r="F101" s="33">
        <v>200</v>
      </c>
      <c r="G101" s="33" t="s">
        <v>307</v>
      </c>
      <c r="H101" s="45" t="s">
        <v>31</v>
      </c>
    </row>
    <row r="102" spans="1:8" ht="29" x14ac:dyDescent="0.4">
      <c r="A102" s="32" t="s">
        <v>310</v>
      </c>
      <c r="B102" s="33" t="s">
        <v>11</v>
      </c>
      <c r="C102" s="33">
        <v>2014</v>
      </c>
      <c r="D102" s="33" t="s">
        <v>305</v>
      </c>
      <c r="E102" s="33" t="s">
        <v>311</v>
      </c>
      <c r="F102" s="33">
        <v>200</v>
      </c>
      <c r="G102" s="33" t="s">
        <v>307</v>
      </c>
      <c r="H102" s="45" t="s">
        <v>31</v>
      </c>
    </row>
    <row r="103" spans="1:8" ht="29" x14ac:dyDescent="0.4">
      <c r="A103" s="32" t="s">
        <v>312</v>
      </c>
      <c r="B103" s="33" t="s">
        <v>11</v>
      </c>
      <c r="C103" s="33">
        <v>2014</v>
      </c>
      <c r="D103" s="33" t="s">
        <v>305</v>
      </c>
      <c r="E103" s="33" t="s">
        <v>313</v>
      </c>
      <c r="F103" s="33">
        <v>500</v>
      </c>
      <c r="G103" s="33" t="s">
        <v>307</v>
      </c>
      <c r="H103" s="45" t="s">
        <v>31</v>
      </c>
    </row>
    <row r="104" spans="1:8" ht="29" x14ac:dyDescent="0.4">
      <c r="A104" s="48" t="s">
        <v>314</v>
      </c>
      <c r="B104" s="49" t="s">
        <v>11</v>
      </c>
      <c r="C104" s="49">
        <v>2014</v>
      </c>
      <c r="D104" s="49" t="s">
        <v>305</v>
      </c>
      <c r="E104" s="49" t="s">
        <v>315</v>
      </c>
      <c r="F104" s="49">
        <v>500</v>
      </c>
      <c r="G104" s="49" t="s">
        <v>307</v>
      </c>
      <c r="H104" s="50" t="s">
        <v>31</v>
      </c>
    </row>
    <row r="105" spans="1:8" ht="29" x14ac:dyDescent="0.4">
      <c r="A105" s="32" t="s">
        <v>316</v>
      </c>
      <c r="B105" s="33" t="s">
        <v>12</v>
      </c>
      <c r="C105" s="40">
        <v>2014</v>
      </c>
      <c r="D105" s="33" t="s">
        <v>284</v>
      </c>
      <c r="E105" s="33" t="s">
        <v>42</v>
      </c>
      <c r="F105" s="40" t="s">
        <v>31</v>
      </c>
      <c r="G105" s="33" t="s">
        <v>317</v>
      </c>
      <c r="H105" s="34" t="s">
        <v>225</v>
      </c>
    </row>
    <row r="106" spans="1:8" ht="29" x14ac:dyDescent="0.4">
      <c r="A106" s="32" t="s">
        <v>318</v>
      </c>
      <c r="B106" s="33" t="s">
        <v>12</v>
      </c>
      <c r="C106" s="33">
        <v>2010</v>
      </c>
      <c r="D106" s="33" t="s">
        <v>319</v>
      </c>
      <c r="E106" s="33" t="s">
        <v>67</v>
      </c>
      <c r="F106" s="40" t="s">
        <v>31</v>
      </c>
      <c r="G106" s="33" t="s">
        <v>317</v>
      </c>
      <c r="H106" s="46" t="s">
        <v>31</v>
      </c>
    </row>
    <row r="107" spans="1:8" ht="29" x14ac:dyDescent="0.4">
      <c r="A107" s="32" t="s">
        <v>320</v>
      </c>
      <c r="B107" s="33" t="s">
        <v>12</v>
      </c>
      <c r="C107" s="33">
        <v>1985</v>
      </c>
      <c r="D107" s="33" t="s">
        <v>319</v>
      </c>
      <c r="E107" s="33" t="s">
        <v>67</v>
      </c>
      <c r="F107" s="40" t="s">
        <v>31</v>
      </c>
      <c r="G107" s="33" t="s">
        <v>317</v>
      </c>
      <c r="H107" s="46" t="s">
        <v>31</v>
      </c>
    </row>
    <row r="108" spans="1:8" ht="29" x14ac:dyDescent="0.4">
      <c r="A108" s="32" t="s">
        <v>321</v>
      </c>
      <c r="B108" s="33" t="s">
        <v>12</v>
      </c>
      <c r="C108" s="33">
        <v>1976</v>
      </c>
      <c r="D108" s="33" t="s">
        <v>319</v>
      </c>
      <c r="E108" s="33" t="s">
        <v>67</v>
      </c>
      <c r="F108" s="40" t="s">
        <v>31</v>
      </c>
      <c r="G108" s="33" t="s">
        <v>317</v>
      </c>
      <c r="H108" s="46" t="s">
        <v>31</v>
      </c>
    </row>
    <row r="109" spans="1:8" ht="29" x14ac:dyDescent="0.4">
      <c r="A109" s="32" t="s">
        <v>322</v>
      </c>
      <c r="B109" s="33" t="s">
        <v>12</v>
      </c>
      <c r="C109" s="33">
        <v>2011</v>
      </c>
      <c r="D109" s="33" t="s">
        <v>319</v>
      </c>
      <c r="E109" s="33" t="s">
        <v>67</v>
      </c>
      <c r="F109" s="40" t="s">
        <v>31</v>
      </c>
      <c r="G109" s="33" t="s">
        <v>317</v>
      </c>
      <c r="H109" s="46" t="s">
        <v>31</v>
      </c>
    </row>
    <row r="110" spans="1:8" ht="43.5" x14ac:dyDescent="0.4">
      <c r="A110" s="32" t="s">
        <v>323</v>
      </c>
      <c r="B110" s="33" t="s">
        <v>12</v>
      </c>
      <c r="C110" s="33">
        <v>1980</v>
      </c>
      <c r="D110" s="33" t="s">
        <v>319</v>
      </c>
      <c r="E110" s="33" t="s">
        <v>67</v>
      </c>
      <c r="F110" s="40" t="s">
        <v>31</v>
      </c>
      <c r="G110" s="33" t="s">
        <v>317</v>
      </c>
      <c r="H110" s="46" t="s">
        <v>31</v>
      </c>
    </row>
    <row r="111" spans="1:8" ht="43.5" x14ac:dyDescent="0.4">
      <c r="A111" s="32" t="s">
        <v>324</v>
      </c>
      <c r="B111" s="33" t="s">
        <v>12</v>
      </c>
      <c r="C111" s="33">
        <v>1982</v>
      </c>
      <c r="D111" s="33" t="s">
        <v>319</v>
      </c>
      <c r="E111" s="33" t="s">
        <v>67</v>
      </c>
      <c r="F111" s="40" t="s">
        <v>31</v>
      </c>
      <c r="G111" s="33" t="s">
        <v>317</v>
      </c>
      <c r="H111" s="46" t="s">
        <v>31</v>
      </c>
    </row>
    <row r="112" spans="1:8" x14ac:dyDescent="0.4">
      <c r="A112" s="32" t="s">
        <v>325</v>
      </c>
      <c r="B112" s="33" t="s">
        <v>12</v>
      </c>
      <c r="C112" s="33">
        <v>1974</v>
      </c>
      <c r="D112" s="33" t="s">
        <v>319</v>
      </c>
      <c r="E112" s="33" t="s">
        <v>67</v>
      </c>
      <c r="F112" s="40" t="s">
        <v>31</v>
      </c>
      <c r="G112" s="33" t="s">
        <v>317</v>
      </c>
      <c r="H112" s="46" t="s">
        <v>31</v>
      </c>
    </row>
    <row r="113" spans="1:8" x14ac:dyDescent="0.4">
      <c r="A113" s="32" t="s">
        <v>326</v>
      </c>
      <c r="B113" s="33" t="s">
        <v>12</v>
      </c>
      <c r="C113" s="33">
        <v>1986</v>
      </c>
      <c r="D113" s="33" t="s">
        <v>319</v>
      </c>
      <c r="E113" s="33" t="s">
        <v>67</v>
      </c>
      <c r="F113" s="40" t="s">
        <v>31</v>
      </c>
      <c r="G113" s="33" t="s">
        <v>317</v>
      </c>
      <c r="H113" s="46" t="s">
        <v>31</v>
      </c>
    </row>
    <row r="114" spans="1:8" ht="29" x14ac:dyDescent="0.4">
      <c r="A114" s="32" t="s">
        <v>327</v>
      </c>
      <c r="B114" s="33" t="s">
        <v>12</v>
      </c>
      <c r="C114" s="33">
        <v>1990</v>
      </c>
      <c r="D114" s="33" t="s">
        <v>319</v>
      </c>
      <c r="E114" s="33" t="s">
        <v>67</v>
      </c>
      <c r="F114" s="40" t="s">
        <v>31</v>
      </c>
      <c r="G114" s="33" t="s">
        <v>317</v>
      </c>
      <c r="H114" s="46" t="s">
        <v>31</v>
      </c>
    </row>
    <row r="115" spans="1:8" x14ac:dyDescent="0.4">
      <c r="A115" s="32" t="s">
        <v>328</v>
      </c>
      <c r="B115" s="33" t="s">
        <v>12</v>
      </c>
      <c r="C115" s="33">
        <v>1983</v>
      </c>
      <c r="D115" s="33" t="s">
        <v>319</v>
      </c>
      <c r="E115" s="33" t="s">
        <v>67</v>
      </c>
      <c r="F115" s="40" t="s">
        <v>31</v>
      </c>
      <c r="G115" s="33" t="s">
        <v>317</v>
      </c>
      <c r="H115" s="46" t="s">
        <v>31</v>
      </c>
    </row>
    <row r="116" spans="1:8" x14ac:dyDescent="0.4">
      <c r="A116" s="32" t="s">
        <v>329</v>
      </c>
      <c r="B116" s="33" t="s">
        <v>12</v>
      </c>
      <c r="C116" s="33">
        <v>1981</v>
      </c>
      <c r="D116" s="33" t="s">
        <v>319</v>
      </c>
      <c r="E116" s="33" t="s">
        <v>67</v>
      </c>
      <c r="F116" s="40" t="s">
        <v>31</v>
      </c>
      <c r="G116" s="33" t="s">
        <v>317</v>
      </c>
      <c r="H116" s="46" t="s">
        <v>31</v>
      </c>
    </row>
    <row r="117" spans="1:8" ht="29" x14ac:dyDescent="0.4">
      <c r="A117" s="32" t="s">
        <v>330</v>
      </c>
      <c r="B117" s="33" t="s">
        <v>12</v>
      </c>
      <c r="C117" s="33">
        <v>1986</v>
      </c>
      <c r="D117" s="33" t="s">
        <v>319</v>
      </c>
      <c r="E117" s="33" t="s">
        <v>67</v>
      </c>
      <c r="F117" s="40" t="s">
        <v>31</v>
      </c>
      <c r="G117" s="33" t="s">
        <v>317</v>
      </c>
      <c r="H117" s="46" t="s">
        <v>31</v>
      </c>
    </row>
    <row r="118" spans="1:8" x14ac:dyDescent="0.4">
      <c r="A118" s="32" t="s">
        <v>331</v>
      </c>
      <c r="B118" s="33" t="s">
        <v>12</v>
      </c>
      <c r="C118" s="33">
        <v>1980</v>
      </c>
      <c r="D118" s="33" t="s">
        <v>319</v>
      </c>
      <c r="E118" s="33" t="s">
        <v>67</v>
      </c>
      <c r="F118" s="40" t="s">
        <v>31</v>
      </c>
      <c r="G118" s="33" t="s">
        <v>317</v>
      </c>
      <c r="H118" s="46" t="s">
        <v>31</v>
      </c>
    </row>
    <row r="119" spans="1:8" x14ac:dyDescent="0.4">
      <c r="A119" s="32" t="s">
        <v>332</v>
      </c>
      <c r="B119" s="33" t="s">
        <v>12</v>
      </c>
      <c r="C119" s="33">
        <v>1982</v>
      </c>
      <c r="D119" s="33" t="s">
        <v>319</v>
      </c>
      <c r="E119" s="33" t="s">
        <v>67</v>
      </c>
      <c r="F119" s="40" t="s">
        <v>31</v>
      </c>
      <c r="G119" s="33" t="s">
        <v>317</v>
      </c>
      <c r="H119" s="46" t="s">
        <v>31</v>
      </c>
    </row>
    <row r="120" spans="1:8" ht="29" x14ac:dyDescent="0.4">
      <c r="A120" s="32" t="s">
        <v>333</v>
      </c>
      <c r="B120" s="33" t="s">
        <v>12</v>
      </c>
      <c r="C120" s="33">
        <v>1980</v>
      </c>
      <c r="D120" s="33" t="s">
        <v>319</v>
      </c>
      <c r="E120" s="33" t="s">
        <v>67</v>
      </c>
      <c r="F120" s="40" t="s">
        <v>31</v>
      </c>
      <c r="G120" s="33" t="s">
        <v>317</v>
      </c>
      <c r="H120" s="46" t="s">
        <v>31</v>
      </c>
    </row>
    <row r="121" spans="1:8" x14ac:dyDescent="0.4">
      <c r="A121" s="32" t="s">
        <v>334</v>
      </c>
      <c r="B121" s="33" t="s">
        <v>12</v>
      </c>
      <c r="C121" s="33">
        <v>1983</v>
      </c>
      <c r="D121" s="33" t="s">
        <v>319</v>
      </c>
      <c r="E121" s="33" t="s">
        <v>67</v>
      </c>
      <c r="F121" s="40" t="s">
        <v>31</v>
      </c>
      <c r="G121" s="33" t="s">
        <v>317</v>
      </c>
      <c r="H121" s="46" t="s">
        <v>31</v>
      </c>
    </row>
    <row r="122" spans="1:8" ht="29" x14ac:dyDescent="0.4">
      <c r="A122" s="32" t="s">
        <v>335</v>
      </c>
      <c r="B122" s="33" t="s">
        <v>12</v>
      </c>
      <c r="C122" s="33">
        <v>1974</v>
      </c>
      <c r="D122" s="33" t="s">
        <v>319</v>
      </c>
      <c r="E122" s="33" t="s">
        <v>67</v>
      </c>
      <c r="F122" s="40" t="s">
        <v>31</v>
      </c>
      <c r="G122" s="33" t="s">
        <v>317</v>
      </c>
      <c r="H122" s="46" t="s">
        <v>31</v>
      </c>
    </row>
    <row r="123" spans="1:8" x14ac:dyDescent="0.4">
      <c r="A123" s="32" t="s">
        <v>336</v>
      </c>
      <c r="B123" s="33" t="s">
        <v>12</v>
      </c>
      <c r="C123" s="33">
        <v>1983</v>
      </c>
      <c r="D123" s="33" t="s">
        <v>319</v>
      </c>
      <c r="E123" s="33" t="s">
        <v>67</v>
      </c>
      <c r="F123" s="40" t="s">
        <v>31</v>
      </c>
      <c r="G123" s="33" t="s">
        <v>317</v>
      </c>
      <c r="H123" s="46" t="s">
        <v>31</v>
      </c>
    </row>
    <row r="124" spans="1:8" ht="29" x14ac:dyDescent="0.4">
      <c r="A124" s="32" t="s">
        <v>337</v>
      </c>
      <c r="B124" s="33" t="s">
        <v>12</v>
      </c>
      <c r="C124" s="33">
        <v>1983</v>
      </c>
      <c r="D124" s="33" t="s">
        <v>319</v>
      </c>
      <c r="E124" s="33" t="s">
        <v>67</v>
      </c>
      <c r="F124" s="40" t="s">
        <v>31</v>
      </c>
      <c r="G124" s="33" t="s">
        <v>317</v>
      </c>
      <c r="H124" s="46" t="s">
        <v>31</v>
      </c>
    </row>
    <row r="125" spans="1:8" ht="29" x14ac:dyDescent="0.4">
      <c r="A125" s="32" t="s">
        <v>338</v>
      </c>
      <c r="B125" s="33" t="s">
        <v>12</v>
      </c>
      <c r="C125" s="33">
        <v>1986</v>
      </c>
      <c r="D125" s="33" t="s">
        <v>319</v>
      </c>
      <c r="E125" s="33" t="s">
        <v>67</v>
      </c>
      <c r="F125" s="40" t="s">
        <v>31</v>
      </c>
      <c r="G125" s="33" t="s">
        <v>317</v>
      </c>
      <c r="H125" s="46" t="s">
        <v>31</v>
      </c>
    </row>
    <row r="126" spans="1:8" ht="29" x14ac:dyDescent="0.4">
      <c r="A126" s="32" t="s">
        <v>339</v>
      </c>
      <c r="B126" s="33" t="s">
        <v>12</v>
      </c>
      <c r="C126" s="33">
        <v>1997</v>
      </c>
      <c r="D126" s="33" t="s">
        <v>319</v>
      </c>
      <c r="E126" s="33" t="s">
        <v>67</v>
      </c>
      <c r="F126" s="40" t="s">
        <v>31</v>
      </c>
      <c r="G126" s="33" t="s">
        <v>317</v>
      </c>
      <c r="H126" s="46" t="s">
        <v>31</v>
      </c>
    </row>
    <row r="127" spans="1:8" ht="43.5" x14ac:dyDescent="0.4">
      <c r="A127" s="32" t="s">
        <v>340</v>
      </c>
      <c r="B127" s="33" t="s">
        <v>12</v>
      </c>
      <c r="C127" s="33">
        <v>2011</v>
      </c>
      <c r="D127" s="33" t="s">
        <v>341</v>
      </c>
      <c r="E127" s="33" t="s">
        <v>342</v>
      </c>
      <c r="F127" s="33">
        <v>200</v>
      </c>
      <c r="G127" s="33" t="s">
        <v>317</v>
      </c>
      <c r="H127" s="34" t="s">
        <v>343</v>
      </c>
    </row>
    <row r="128" spans="1:8" ht="43.5" x14ac:dyDescent="0.4">
      <c r="A128" s="32" t="s">
        <v>344</v>
      </c>
      <c r="B128" s="33" t="s">
        <v>12</v>
      </c>
      <c r="C128" s="33">
        <v>2011</v>
      </c>
      <c r="D128" s="33" t="s">
        <v>345</v>
      </c>
      <c r="E128" s="33" t="s">
        <v>342</v>
      </c>
      <c r="F128" s="33">
        <v>200</v>
      </c>
      <c r="G128" s="33" t="s">
        <v>317</v>
      </c>
      <c r="H128" s="34" t="s">
        <v>343</v>
      </c>
    </row>
    <row r="129" spans="1:8" ht="43.5" x14ac:dyDescent="0.4">
      <c r="A129" s="32" t="s">
        <v>346</v>
      </c>
      <c r="B129" s="33" t="s">
        <v>12</v>
      </c>
      <c r="C129" s="33">
        <v>2011</v>
      </c>
      <c r="D129" s="33" t="s">
        <v>341</v>
      </c>
      <c r="E129" s="33" t="s">
        <v>342</v>
      </c>
      <c r="F129" s="33">
        <v>100</v>
      </c>
      <c r="G129" s="33" t="s">
        <v>317</v>
      </c>
      <c r="H129" s="34" t="s">
        <v>343</v>
      </c>
    </row>
    <row r="130" spans="1:8" ht="43.5" x14ac:dyDescent="0.4">
      <c r="A130" s="32" t="s">
        <v>347</v>
      </c>
      <c r="B130" s="33" t="s">
        <v>12</v>
      </c>
      <c r="C130" s="33">
        <v>2011</v>
      </c>
      <c r="D130" s="33" t="s">
        <v>345</v>
      </c>
      <c r="E130" s="33" t="s">
        <v>342</v>
      </c>
      <c r="F130" s="33">
        <v>100</v>
      </c>
      <c r="G130" s="33" t="s">
        <v>317</v>
      </c>
      <c r="H130" s="34" t="s">
        <v>343</v>
      </c>
    </row>
    <row r="131" spans="1:8" ht="43.5" x14ac:dyDescent="0.4">
      <c r="A131" s="32" t="s">
        <v>348</v>
      </c>
      <c r="B131" s="33" t="s">
        <v>12</v>
      </c>
      <c r="C131" s="33">
        <v>2011</v>
      </c>
      <c r="D131" s="33" t="s">
        <v>341</v>
      </c>
      <c r="E131" s="33" t="s">
        <v>342</v>
      </c>
      <c r="F131" s="33">
        <v>50</v>
      </c>
      <c r="G131" s="33" t="s">
        <v>317</v>
      </c>
      <c r="H131" s="34" t="s">
        <v>343</v>
      </c>
    </row>
    <row r="132" spans="1:8" ht="43.5" x14ac:dyDescent="0.4">
      <c r="A132" s="32" t="s">
        <v>349</v>
      </c>
      <c r="B132" s="33" t="s">
        <v>12</v>
      </c>
      <c r="C132" s="33">
        <v>2011</v>
      </c>
      <c r="D132" s="33" t="s">
        <v>345</v>
      </c>
      <c r="E132" s="33" t="s">
        <v>342</v>
      </c>
      <c r="F132" s="33">
        <v>50</v>
      </c>
      <c r="G132" s="33" t="s">
        <v>317</v>
      </c>
      <c r="H132" s="34" t="s">
        <v>343</v>
      </c>
    </row>
    <row r="133" spans="1:8" ht="43.5" x14ac:dyDescent="0.4">
      <c r="A133" s="32" t="s">
        <v>350</v>
      </c>
      <c r="B133" s="33" t="s">
        <v>12</v>
      </c>
      <c r="C133" s="33">
        <v>2011</v>
      </c>
      <c r="D133" s="33" t="s">
        <v>341</v>
      </c>
      <c r="E133" s="33" t="s">
        <v>342</v>
      </c>
      <c r="F133" s="33">
        <v>20</v>
      </c>
      <c r="G133" s="33" t="s">
        <v>317</v>
      </c>
      <c r="H133" s="34" t="s">
        <v>343</v>
      </c>
    </row>
    <row r="134" spans="1:8" ht="43.5" x14ac:dyDescent="0.4">
      <c r="A134" s="32" t="s">
        <v>351</v>
      </c>
      <c r="B134" s="33" t="s">
        <v>12</v>
      </c>
      <c r="C134" s="33">
        <v>2018</v>
      </c>
      <c r="D134" s="33" t="s">
        <v>345</v>
      </c>
      <c r="E134" s="33" t="s">
        <v>342</v>
      </c>
      <c r="F134" s="33">
        <v>20</v>
      </c>
      <c r="G134" s="33" t="s">
        <v>317</v>
      </c>
      <c r="H134" s="34" t="s">
        <v>343</v>
      </c>
    </row>
    <row r="135" spans="1:8" ht="58" x14ac:dyDescent="0.4">
      <c r="A135" s="32" t="s">
        <v>352</v>
      </c>
      <c r="B135" s="33" t="s">
        <v>12</v>
      </c>
      <c r="C135" s="33">
        <v>2013</v>
      </c>
      <c r="D135" s="33" t="s">
        <v>353</v>
      </c>
      <c r="E135" s="33" t="s">
        <v>354</v>
      </c>
      <c r="F135" s="33">
        <v>500</v>
      </c>
      <c r="G135" s="33" t="s">
        <v>355</v>
      </c>
      <c r="H135" s="47" t="s">
        <v>356</v>
      </c>
    </row>
    <row r="136" spans="1:8" ht="58" x14ac:dyDescent="0.4">
      <c r="A136" s="32" t="s">
        <v>357</v>
      </c>
      <c r="B136" s="33" t="s">
        <v>12</v>
      </c>
      <c r="C136" s="33">
        <v>2013</v>
      </c>
      <c r="D136" s="33" t="s">
        <v>353</v>
      </c>
      <c r="E136" s="33" t="s">
        <v>358</v>
      </c>
      <c r="F136" s="33">
        <v>500</v>
      </c>
      <c r="G136" s="33" t="s">
        <v>355</v>
      </c>
      <c r="H136" s="47" t="s">
        <v>356</v>
      </c>
    </row>
    <row r="137" spans="1:8" ht="58" x14ac:dyDescent="0.4">
      <c r="A137" s="32" t="s">
        <v>359</v>
      </c>
      <c r="B137" s="33" t="s">
        <v>12</v>
      </c>
      <c r="C137" s="33">
        <v>2013</v>
      </c>
      <c r="D137" s="33" t="s">
        <v>353</v>
      </c>
      <c r="E137" s="33" t="s">
        <v>358</v>
      </c>
      <c r="F137" s="33">
        <v>500</v>
      </c>
      <c r="G137" s="33" t="s">
        <v>355</v>
      </c>
      <c r="H137" s="47" t="s">
        <v>356</v>
      </c>
    </row>
    <row r="138" spans="1:8" ht="58" x14ac:dyDescent="0.4">
      <c r="A138" s="32" t="s">
        <v>360</v>
      </c>
      <c r="B138" s="33" t="s">
        <v>12</v>
      </c>
      <c r="C138" s="33">
        <v>2013</v>
      </c>
      <c r="D138" s="33" t="s">
        <v>353</v>
      </c>
      <c r="E138" s="33" t="s">
        <v>358</v>
      </c>
      <c r="F138" s="33">
        <v>200</v>
      </c>
      <c r="G138" s="33" t="s">
        <v>355</v>
      </c>
      <c r="H138" s="47" t="s">
        <v>356</v>
      </c>
    </row>
    <row r="139" spans="1:8" ht="58" x14ac:dyDescent="0.4">
      <c r="A139" s="32" t="s">
        <v>361</v>
      </c>
      <c r="B139" s="33" t="s">
        <v>12</v>
      </c>
      <c r="C139" s="33">
        <v>2013</v>
      </c>
      <c r="D139" s="33" t="s">
        <v>353</v>
      </c>
      <c r="E139" s="33" t="s">
        <v>358</v>
      </c>
      <c r="F139" s="33">
        <v>200</v>
      </c>
      <c r="G139" s="33" t="s">
        <v>355</v>
      </c>
      <c r="H139" s="47" t="s">
        <v>356</v>
      </c>
    </row>
    <row r="140" spans="1:8" ht="58" x14ac:dyDescent="0.4">
      <c r="A140" s="32" t="s">
        <v>362</v>
      </c>
      <c r="B140" s="33" t="s">
        <v>12</v>
      </c>
      <c r="C140" s="33">
        <v>2013</v>
      </c>
      <c r="D140" s="33" t="s">
        <v>353</v>
      </c>
      <c r="E140" s="33" t="s">
        <v>358</v>
      </c>
      <c r="F140" s="33">
        <v>100</v>
      </c>
      <c r="G140" s="33" t="s">
        <v>355</v>
      </c>
      <c r="H140" s="47" t="s">
        <v>356</v>
      </c>
    </row>
    <row r="141" spans="1:8" ht="58" x14ac:dyDescent="0.4">
      <c r="A141" s="32" t="s">
        <v>363</v>
      </c>
      <c r="B141" s="33" t="s">
        <v>12</v>
      </c>
      <c r="C141" s="33">
        <v>2013</v>
      </c>
      <c r="D141" s="33" t="s">
        <v>353</v>
      </c>
      <c r="E141" s="33" t="s">
        <v>358</v>
      </c>
      <c r="F141" s="33">
        <v>100</v>
      </c>
      <c r="G141" s="33" t="s">
        <v>355</v>
      </c>
      <c r="H141" s="47" t="s">
        <v>356</v>
      </c>
    </row>
    <row r="142" spans="1:8" ht="58" x14ac:dyDescent="0.4">
      <c r="A142" s="32" t="s">
        <v>364</v>
      </c>
      <c r="B142" s="33" t="s">
        <v>12</v>
      </c>
      <c r="C142" s="33">
        <v>2013</v>
      </c>
      <c r="D142" s="33" t="s">
        <v>353</v>
      </c>
      <c r="E142" s="33" t="s">
        <v>358</v>
      </c>
      <c r="F142" s="33">
        <v>50</v>
      </c>
      <c r="G142" s="33" t="s">
        <v>355</v>
      </c>
      <c r="H142" s="47" t="s">
        <v>356</v>
      </c>
    </row>
    <row r="143" spans="1:8" ht="58" x14ac:dyDescent="0.4">
      <c r="A143" s="32" t="s">
        <v>365</v>
      </c>
      <c r="B143" s="33" t="s">
        <v>12</v>
      </c>
      <c r="C143" s="33">
        <v>2013</v>
      </c>
      <c r="D143" s="33" t="s">
        <v>353</v>
      </c>
      <c r="E143" s="33" t="s">
        <v>358</v>
      </c>
      <c r="F143" s="33">
        <v>50</v>
      </c>
      <c r="G143" s="33" t="s">
        <v>355</v>
      </c>
      <c r="H143" s="47" t="s">
        <v>356</v>
      </c>
    </row>
    <row r="144" spans="1:8" ht="58" x14ac:dyDescent="0.4">
      <c r="A144" s="32" t="s">
        <v>366</v>
      </c>
      <c r="B144" s="33" t="s">
        <v>12</v>
      </c>
      <c r="C144" s="33">
        <v>2013</v>
      </c>
      <c r="D144" s="33" t="s">
        <v>353</v>
      </c>
      <c r="E144" s="33" t="s">
        <v>358</v>
      </c>
      <c r="F144" s="33">
        <v>20</v>
      </c>
      <c r="G144" s="33" t="s">
        <v>355</v>
      </c>
      <c r="H144" s="47" t="s">
        <v>356</v>
      </c>
    </row>
    <row r="145" spans="1:8" ht="58" x14ac:dyDescent="0.4">
      <c r="A145" s="48" t="s">
        <v>367</v>
      </c>
      <c r="B145" s="49" t="s">
        <v>12</v>
      </c>
      <c r="C145" s="49">
        <v>2013</v>
      </c>
      <c r="D145" s="49" t="s">
        <v>353</v>
      </c>
      <c r="E145" s="49" t="s">
        <v>358</v>
      </c>
      <c r="F145" s="49">
        <v>20</v>
      </c>
      <c r="G145" s="49" t="s">
        <v>355</v>
      </c>
      <c r="H145" s="69" t="s">
        <v>356</v>
      </c>
    </row>
    <row r="146" spans="1:8" ht="29" x14ac:dyDescent="0.4">
      <c r="A146" s="32" t="s">
        <v>368</v>
      </c>
      <c r="B146" s="33" t="s">
        <v>13</v>
      </c>
      <c r="C146" s="33">
        <v>2012</v>
      </c>
      <c r="D146" s="33" t="s">
        <v>369</v>
      </c>
      <c r="E146" s="33" t="s">
        <v>370</v>
      </c>
      <c r="F146" s="33">
        <v>100</v>
      </c>
      <c r="G146" s="33" t="s">
        <v>371</v>
      </c>
      <c r="H146" s="34" t="s">
        <v>372</v>
      </c>
    </row>
    <row r="147" spans="1:8" ht="29" x14ac:dyDescent="0.4">
      <c r="A147" s="32" t="s">
        <v>373</v>
      </c>
      <c r="B147" s="33" t="s">
        <v>13</v>
      </c>
      <c r="C147" s="33">
        <v>2012</v>
      </c>
      <c r="D147" s="33" t="s">
        <v>374</v>
      </c>
      <c r="E147" s="33" t="s">
        <v>370</v>
      </c>
      <c r="F147" s="33">
        <v>100</v>
      </c>
      <c r="G147" s="33" t="s">
        <v>371</v>
      </c>
      <c r="H147" s="34" t="s">
        <v>372</v>
      </c>
    </row>
    <row r="148" spans="1:8" x14ac:dyDescent="0.4">
      <c r="A148" s="32" t="s">
        <v>375</v>
      </c>
      <c r="B148" s="33" t="s">
        <v>13</v>
      </c>
      <c r="C148" s="33">
        <v>2015</v>
      </c>
      <c r="D148" s="33" t="s">
        <v>376</v>
      </c>
      <c r="E148" s="33" t="s">
        <v>377</v>
      </c>
      <c r="F148" s="33">
        <v>100</v>
      </c>
      <c r="G148" s="33" t="s">
        <v>378</v>
      </c>
      <c r="H148" s="34" t="s">
        <v>379</v>
      </c>
    </row>
    <row r="149" spans="1:8" ht="29" x14ac:dyDescent="0.4">
      <c r="A149" s="32" t="s">
        <v>380</v>
      </c>
      <c r="B149" s="33" t="s">
        <v>13</v>
      </c>
      <c r="C149" s="40" t="s">
        <v>381</v>
      </c>
      <c r="D149" s="33" t="s">
        <v>382</v>
      </c>
      <c r="E149" s="33" t="s">
        <v>377</v>
      </c>
      <c r="F149" s="33">
        <v>100</v>
      </c>
      <c r="G149" s="33" t="s">
        <v>383</v>
      </c>
      <c r="H149" s="34" t="s">
        <v>379</v>
      </c>
    </row>
    <row r="150" spans="1:8" ht="43.5" x14ac:dyDescent="0.4">
      <c r="A150" s="32" t="s">
        <v>384</v>
      </c>
      <c r="B150" s="33" t="s">
        <v>13</v>
      </c>
      <c r="C150" s="40" t="s">
        <v>385</v>
      </c>
      <c r="D150" s="33" t="s">
        <v>386</v>
      </c>
      <c r="E150" s="33" t="s">
        <v>387</v>
      </c>
      <c r="F150" s="33">
        <v>100</v>
      </c>
      <c r="G150" s="33" t="s">
        <v>388</v>
      </c>
      <c r="H150" s="34" t="s">
        <v>389</v>
      </c>
    </row>
    <row r="151" spans="1:8" ht="43.5" x14ac:dyDescent="0.4">
      <c r="A151" s="32" t="s">
        <v>390</v>
      </c>
      <c r="B151" s="33" t="s">
        <v>13</v>
      </c>
      <c r="C151" s="40" t="s">
        <v>391</v>
      </c>
      <c r="D151" s="33" t="s">
        <v>284</v>
      </c>
      <c r="E151" s="41" t="s">
        <v>42</v>
      </c>
      <c r="F151" s="40" t="s">
        <v>31</v>
      </c>
      <c r="G151" s="33" t="s">
        <v>392</v>
      </c>
      <c r="H151" s="34" t="s">
        <v>393</v>
      </c>
    </row>
    <row r="152" spans="1:8" ht="29" x14ac:dyDescent="0.4">
      <c r="A152" s="48" t="s">
        <v>394</v>
      </c>
      <c r="B152" s="49" t="s">
        <v>13</v>
      </c>
      <c r="C152" s="49">
        <v>2016</v>
      </c>
      <c r="D152" s="49" t="s">
        <v>395</v>
      </c>
      <c r="E152" s="70" t="s">
        <v>42</v>
      </c>
      <c r="F152" s="49">
        <v>100</v>
      </c>
      <c r="G152" s="49" t="s">
        <v>392</v>
      </c>
      <c r="H152" s="54" t="s">
        <v>396</v>
      </c>
    </row>
    <row r="153" spans="1:8" ht="145" x14ac:dyDescent="0.4">
      <c r="A153" s="32" t="s">
        <v>397</v>
      </c>
      <c r="B153" s="33" t="s">
        <v>14</v>
      </c>
      <c r="C153" s="33">
        <v>2018</v>
      </c>
      <c r="D153" s="33" t="s">
        <v>398</v>
      </c>
      <c r="E153" s="33" t="s">
        <v>94</v>
      </c>
      <c r="F153" s="33" t="s">
        <v>399</v>
      </c>
      <c r="G153" s="33" t="s">
        <v>400</v>
      </c>
      <c r="H153" s="34" t="s">
        <v>401</v>
      </c>
    </row>
    <row r="154" spans="1:8" x14ac:dyDescent="0.4">
      <c r="A154" s="48" t="s">
        <v>402</v>
      </c>
      <c r="B154" s="49" t="s">
        <v>14</v>
      </c>
      <c r="C154" s="49">
        <v>2012</v>
      </c>
      <c r="D154" s="49" t="s">
        <v>403</v>
      </c>
      <c r="E154" s="49" t="s">
        <v>42</v>
      </c>
      <c r="F154" s="49">
        <v>100</v>
      </c>
      <c r="G154" s="49" t="s">
        <v>404</v>
      </c>
      <c r="H154" s="54" t="s">
        <v>405</v>
      </c>
    </row>
    <row r="155" spans="1:8" x14ac:dyDescent="0.4">
      <c r="A155" s="48" t="s">
        <v>406</v>
      </c>
      <c r="B155" s="49" t="s">
        <v>15</v>
      </c>
      <c r="C155" s="49">
        <v>2011</v>
      </c>
      <c r="D155" s="49" t="s">
        <v>407</v>
      </c>
      <c r="E155" s="49" t="s">
        <v>42</v>
      </c>
      <c r="F155" s="49">
        <v>100</v>
      </c>
      <c r="G155" s="49" t="s">
        <v>307</v>
      </c>
      <c r="H155" s="50" t="s">
        <v>31</v>
      </c>
    </row>
  </sheetData>
  <hyperlinks>
    <hyperlink ref="H148" r:id="rId1" xr:uid="{9331D4B0-7E62-4E3D-8B9D-62A03A11541B}"/>
    <hyperlink ref="H150" r:id="rId2" xr:uid="{C681118C-23DE-4FD3-94B7-79902587A31D}"/>
    <hyperlink ref="H146" r:id="rId3" xr:uid="{A29C55E1-664C-4571-B71A-601ED19F798E}"/>
    <hyperlink ref="H147" r:id="rId4" xr:uid="{30394D3C-A693-4101-ADD7-C7C6001FF692}"/>
    <hyperlink ref="H3" r:id="rId5" xr:uid="{4BA48BC5-5235-47FE-981A-ABEF8B0809DC}"/>
    <hyperlink ref="H17" r:id="rId6" xr:uid="{82798B86-457B-40B6-A7B0-22E538A9B0D2}"/>
    <hyperlink ref="H30:H31" r:id="rId7" display="http://arcgis.westernbay.govt.nz/arcgis/rest/services" xr:uid="{AD764BCB-CA31-4E67-BCF4-AD1305E268E3}"/>
    <hyperlink ref="H19" r:id="rId8" xr:uid="{69AA250C-CBED-4210-B219-4253B21902FA}"/>
    <hyperlink ref="H32" r:id="rId9" xr:uid="{F435E798-85F6-49C9-AF50-5FA17A75579E}"/>
    <hyperlink ref="H24" r:id="rId10" xr:uid="{4E162281-6438-4CEE-9D38-6B1CF18DFE55}"/>
    <hyperlink ref="H40:H41" r:id="rId11" display="https://gis.ecan.govt.nz/arcgis/rest/services/" xr:uid="{816581A2-1767-4CBC-AD62-C0BFF0C2ADE4}"/>
    <hyperlink ref="H30" r:id="rId12" xr:uid="{4A137AE6-FD4C-4095-8557-F5744CE461E9}"/>
    <hyperlink ref="H31" r:id="rId13" xr:uid="{57A15278-D8E8-4FCF-9539-EE0188D22D1B}"/>
    <hyperlink ref="H73" r:id="rId14" xr:uid="{2962EEE1-B895-4217-9B7A-5BEEE918B100}"/>
    <hyperlink ref="H67" r:id="rId15" xr:uid="{A66C505D-2994-4BC1-AA3B-A89BA71E56B6}"/>
    <hyperlink ref="H98" r:id="rId16" xr:uid="{6562BD4F-CAD0-4F7E-93EC-4C9502F79374}"/>
    <hyperlink ref="H99" r:id="rId17" xr:uid="{8FA30699-3364-4DD3-B266-F4A701ACEA70}"/>
    <hyperlink ref="H35" r:id="rId18" xr:uid="{70C0655F-5BC5-4722-BF4B-AA65C5DE7788}"/>
    <hyperlink ref="H68" r:id="rId19" xr:uid="{AE93EC77-0098-4A12-9E5F-5E8603EF24A3}"/>
    <hyperlink ref="H149" r:id="rId20" xr:uid="{4D2015D7-BACB-4CE3-B8A2-73FDFDC455A7}"/>
    <hyperlink ref="H74" r:id="rId21" xr:uid="{A6DB5591-F88E-44E8-BF3C-0CB7C81CD303}"/>
    <hyperlink ref="H10" r:id="rId22" xr:uid="{F9A5F2F1-BB12-4671-AA47-487D2EC1F499}"/>
    <hyperlink ref="H11" r:id="rId23" xr:uid="{C4485395-90CD-4148-BC42-7A9B40A358FA}"/>
    <hyperlink ref="H14" r:id="rId24" xr:uid="{1FA16545-6DFF-44D1-89BC-7B1AE4D8DAF4}"/>
    <hyperlink ref="H15" r:id="rId25" xr:uid="{250A067C-4278-4762-8E34-2A4EA7584846}"/>
    <hyperlink ref="H33" r:id="rId26" xr:uid="{BF858647-8E19-4B99-BB79-BB07D81DDACC}"/>
    <hyperlink ref="H36" r:id="rId27" xr:uid="{C93A3C00-E0F2-4D4D-8D66-85CFA064DA1D}"/>
    <hyperlink ref="H105" r:id="rId28" xr:uid="{3478057C-3E23-4A19-8187-200A34838513}"/>
    <hyperlink ref="H135" r:id="rId29" xr:uid="{9851A896-500F-4CC1-9C04-3110D1C586A8}"/>
    <hyperlink ref="H127" r:id="rId30" xr:uid="{8EB4663D-7860-41A4-80CB-D496F629EEEF}"/>
    <hyperlink ref="H95" r:id="rId31" xr:uid="{5B5C1E31-A79F-44CA-B6B2-BBC9363FA799}"/>
    <hyperlink ref="H76" r:id="rId32" xr:uid="{2721DE05-C538-41D2-AE07-B6C4267F525A}"/>
    <hyperlink ref="H85" r:id="rId33" xr:uid="{C120E468-8460-4B01-92E8-BCF7198FCBBA}"/>
    <hyperlink ref="H77" r:id="rId34" xr:uid="{58C1464D-10D1-4CF8-B586-C9E363F867E9}"/>
    <hyperlink ref="H94" r:id="rId35" xr:uid="{49FF1241-4624-4F4F-B935-3C1E4BFFE5C0}"/>
    <hyperlink ref="H97" r:id="rId36" xr:uid="{EBB74D95-70E1-4F3C-905E-E1FEA9E03F7C}"/>
    <hyperlink ref="H65" r:id="rId37" xr:uid="{26B6F400-E2C5-4F49-A4C7-5BF27C8B3957}"/>
    <hyperlink ref="H21" r:id="rId38" xr:uid="{2D8A9680-7F45-4786-9A69-1BC4BAF4CCF6}"/>
    <hyperlink ref="H22:H23" r:id="rId39" display="https://opendata.ccc.govt.nz/DistrictPlan/service.svc/get" xr:uid="{AE1AEFE6-DED0-46F1-AD51-54820B64C4FF}"/>
  </hyperlinks>
  <pageMargins left="0.7" right="0.7" top="0.75" bottom="0.75" header="0.3" footer="0.3"/>
  <pageSetup orientation="portrait" r:id="rId4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2F566-9BA5-4EA9-B066-44ADEFAEC8F6}">
  <dimension ref="A1:R32"/>
  <sheetViews>
    <sheetView zoomScale="90" zoomScaleNormal="90" workbookViewId="0"/>
  </sheetViews>
  <sheetFormatPr defaultRowHeight="14.5" x14ac:dyDescent="0.35"/>
  <cols>
    <col min="2" max="2" width="9.54296875" customWidth="1"/>
    <col min="3" max="3" width="9.81640625" customWidth="1"/>
    <col min="4" max="4" width="11.26953125" customWidth="1"/>
    <col min="7" max="7" width="11.7265625" customWidth="1"/>
    <col min="10" max="10" width="10.453125" bestFit="1" customWidth="1"/>
    <col min="12" max="12" width="10.1796875" customWidth="1"/>
    <col min="16" max="16" width="10.54296875" customWidth="1"/>
  </cols>
  <sheetData>
    <row r="1" spans="1:18" ht="15.5" x14ac:dyDescent="0.4">
      <c r="A1" s="71" t="s">
        <v>415</v>
      </c>
    </row>
    <row r="2" spans="1:18" s="2" customFormat="1" x14ac:dyDescent="0.4">
      <c r="A2" s="1" t="s">
        <v>0</v>
      </c>
    </row>
    <row r="3" spans="1:18" s="6" customFormat="1" ht="29" x14ac:dyDescent="0.35">
      <c r="A3" s="3"/>
      <c r="B3" s="4" t="s">
        <v>1</v>
      </c>
      <c r="C3" s="4" t="s">
        <v>24</v>
      </c>
      <c r="D3" s="4" t="s">
        <v>2</v>
      </c>
      <c r="E3" s="4" t="s">
        <v>3</v>
      </c>
      <c r="F3" s="4" t="s">
        <v>4</v>
      </c>
      <c r="G3" s="4" t="s">
        <v>5</v>
      </c>
      <c r="H3" s="4" t="s">
        <v>6</v>
      </c>
      <c r="I3" s="4" t="s">
        <v>7</v>
      </c>
      <c r="J3" s="4" t="s">
        <v>8</v>
      </c>
      <c r="K3" s="4" t="s">
        <v>9</v>
      </c>
      <c r="L3" s="4" t="s">
        <v>10</v>
      </c>
      <c r="M3" s="4" t="s">
        <v>11</v>
      </c>
      <c r="N3" s="4" t="s">
        <v>12</v>
      </c>
      <c r="O3" s="4" t="s">
        <v>13</v>
      </c>
      <c r="P3" s="4" t="s">
        <v>14</v>
      </c>
      <c r="Q3" s="5" t="s">
        <v>15</v>
      </c>
    </row>
    <row r="4" spans="1:18" s="2" customFormat="1" x14ac:dyDescent="0.4">
      <c r="A4" s="7" t="s">
        <v>16</v>
      </c>
      <c r="B4" s="8">
        <v>1629.1454274053608</v>
      </c>
      <c r="C4" s="8">
        <v>1629.1454274053608</v>
      </c>
      <c r="D4" s="8">
        <v>1629.1454274053608</v>
      </c>
      <c r="E4" s="8">
        <v>1629.1454274053608</v>
      </c>
      <c r="F4" s="8">
        <v>1629.1454274053608</v>
      </c>
      <c r="G4" s="8">
        <v>1629.1454274053608</v>
      </c>
      <c r="H4" s="8">
        <v>1629.1454274053608</v>
      </c>
      <c r="I4" s="8">
        <v>1629.1454274053608</v>
      </c>
      <c r="J4" s="8">
        <v>1629.1454274053608</v>
      </c>
      <c r="K4" s="8">
        <v>1629.1454274053608</v>
      </c>
      <c r="L4" s="8">
        <v>1629.1454274053608</v>
      </c>
      <c r="M4" s="8">
        <v>1629.1454274053608</v>
      </c>
      <c r="N4" s="8">
        <v>1629.1454274053608</v>
      </c>
      <c r="O4" s="8">
        <v>1629.1454274053608</v>
      </c>
      <c r="P4" s="8">
        <v>1629.1454274053608</v>
      </c>
      <c r="Q4" s="9">
        <v>1629.1454274053608</v>
      </c>
      <c r="R4" s="102"/>
    </row>
    <row r="5" spans="1:18" s="2" customFormat="1" x14ac:dyDescent="0.4">
      <c r="A5" s="7" t="s">
        <v>17</v>
      </c>
      <c r="B5" s="8">
        <v>2078.8637539734036</v>
      </c>
      <c r="C5" s="8">
        <v>3148.1527678296297</v>
      </c>
      <c r="D5" s="8">
        <v>2661.6276607511018</v>
      </c>
      <c r="E5" s="8">
        <v>2643.8256746857564</v>
      </c>
      <c r="F5" s="8">
        <v>2643.8256746857564</v>
      </c>
      <c r="G5" s="8">
        <v>2643.8256746857564</v>
      </c>
      <c r="H5" s="8">
        <v>1555.8219230749401</v>
      </c>
      <c r="I5" s="8">
        <v>1555.8219230749401</v>
      </c>
      <c r="J5" s="8">
        <v>2078.8637539734036</v>
      </c>
      <c r="K5" s="8">
        <v>2963.6710156735776</v>
      </c>
      <c r="L5" s="8">
        <v>2963.671015673578</v>
      </c>
      <c r="M5" s="8">
        <v>2643.8256746857564</v>
      </c>
      <c r="N5" s="8">
        <v>1555.8219230749401</v>
      </c>
      <c r="O5" s="8">
        <v>3148.1527678296297</v>
      </c>
      <c r="P5" s="8">
        <v>2643.8256746857564</v>
      </c>
      <c r="Q5" s="9">
        <v>1555.8219230749401</v>
      </c>
      <c r="R5" s="102"/>
    </row>
    <row r="6" spans="1:18" s="2" customFormat="1" x14ac:dyDescent="0.4">
      <c r="A6" s="7" t="s">
        <v>18</v>
      </c>
      <c r="B6" s="8">
        <v>767.1985310729541</v>
      </c>
      <c r="C6" s="8">
        <v>588.89319021325048</v>
      </c>
      <c r="D6" s="8">
        <v>304.2571066267891</v>
      </c>
      <c r="E6" s="8">
        <v>656.0892876094623</v>
      </c>
      <c r="F6" s="8">
        <v>495.74770527835256</v>
      </c>
      <c r="G6" s="8">
        <v>599.31201457918166</v>
      </c>
      <c r="H6" s="8">
        <v>355.28940086255551</v>
      </c>
      <c r="I6" s="8">
        <v>554.18688606011165</v>
      </c>
      <c r="J6" s="8">
        <v>812.38842212814723</v>
      </c>
      <c r="K6" s="8">
        <v>303.41984372815097</v>
      </c>
      <c r="L6" s="8">
        <v>417.08810130624727</v>
      </c>
      <c r="M6" s="8">
        <v>720.51603895591666</v>
      </c>
      <c r="N6" s="8">
        <v>355.06876998106532</v>
      </c>
      <c r="O6" s="8">
        <v>677.77117532401007</v>
      </c>
      <c r="P6" s="8">
        <v>293.52755071546289</v>
      </c>
      <c r="Q6" s="9">
        <v>378.55209540473209</v>
      </c>
      <c r="R6" s="102"/>
    </row>
    <row r="7" spans="1:18" s="2" customFormat="1" x14ac:dyDescent="0.4">
      <c r="A7" s="7" t="s">
        <v>19</v>
      </c>
      <c r="B7" s="8">
        <v>9970.4800061460628</v>
      </c>
      <c r="C7" s="8">
        <v>9840.0073728084408</v>
      </c>
      <c r="D7" s="8">
        <v>19327.377885160156</v>
      </c>
      <c r="E7" s="8">
        <v>9809.1170008860845</v>
      </c>
      <c r="F7" s="8">
        <v>10070.31228414587</v>
      </c>
      <c r="G7" s="8">
        <v>10426.865861690139</v>
      </c>
      <c r="H7" s="8">
        <v>20945.728447620306</v>
      </c>
      <c r="I7" s="8">
        <v>18884.252564029743</v>
      </c>
      <c r="J7" s="8">
        <v>9873.6567150794272</v>
      </c>
      <c r="K7" s="8">
        <v>19808.298157158872</v>
      </c>
      <c r="L7" s="8">
        <v>21223.740121233928</v>
      </c>
      <c r="M7" s="8">
        <v>9383.2211642995644</v>
      </c>
      <c r="N7" s="8">
        <v>19408.906442644038</v>
      </c>
      <c r="O7" s="8">
        <v>10020.500440479493</v>
      </c>
      <c r="P7" s="8">
        <v>9570.8778166074826</v>
      </c>
      <c r="Q7" s="9">
        <v>10724.450514820019</v>
      </c>
      <c r="R7" s="102"/>
    </row>
    <row r="8" spans="1:18" s="2" customFormat="1" x14ac:dyDescent="0.4">
      <c r="A8" s="10" t="s">
        <v>20</v>
      </c>
      <c r="B8" s="11">
        <v>273.34619222134478</v>
      </c>
      <c r="C8" s="11">
        <v>252.80219973677163</v>
      </c>
      <c r="D8" s="11">
        <v>161.87223779523876</v>
      </c>
      <c r="E8" s="11">
        <v>272.56737027466613</v>
      </c>
      <c r="F8" s="11">
        <v>274.95564331017675</v>
      </c>
      <c r="G8" s="11">
        <v>250.50335311125886</v>
      </c>
      <c r="H8" s="11">
        <v>201.74451926742745</v>
      </c>
      <c r="I8" s="11">
        <v>131.71464549369338</v>
      </c>
      <c r="J8" s="11">
        <v>272.27331217294056</v>
      </c>
      <c r="K8" s="11">
        <v>223.0068538107933</v>
      </c>
      <c r="L8" s="11">
        <v>303.18691678011373</v>
      </c>
      <c r="M8" s="11">
        <v>247.77457972119552</v>
      </c>
      <c r="N8" s="11">
        <v>184.61789831540625</v>
      </c>
      <c r="O8" s="11">
        <v>249.85972905190201</v>
      </c>
      <c r="P8" s="11">
        <v>252.3109589163798</v>
      </c>
      <c r="Q8" s="12">
        <v>324.2689012703384</v>
      </c>
      <c r="R8" s="102"/>
    </row>
    <row r="9" spans="1:18" s="2" customFormat="1" x14ac:dyDescent="0.4">
      <c r="A9" s="1"/>
      <c r="R9" s="102"/>
    </row>
    <row r="10" spans="1:18" s="2" customFormat="1" x14ac:dyDescent="0.4">
      <c r="A10" s="1"/>
      <c r="R10" s="102"/>
    </row>
    <row r="11" spans="1:18" s="2" customFormat="1" x14ac:dyDescent="0.4">
      <c r="A11" s="1" t="s">
        <v>21</v>
      </c>
      <c r="R11" s="102"/>
    </row>
    <row r="12" spans="1:18" s="6" customFormat="1" ht="29" x14ac:dyDescent="0.4">
      <c r="A12" s="3"/>
      <c r="B12" s="4" t="s">
        <v>1</v>
      </c>
      <c r="C12" s="4" t="s">
        <v>24</v>
      </c>
      <c r="D12" s="4" t="s">
        <v>2</v>
      </c>
      <c r="E12" s="4" t="s">
        <v>3</v>
      </c>
      <c r="F12" s="4" t="s">
        <v>4</v>
      </c>
      <c r="G12" s="4" t="s">
        <v>5</v>
      </c>
      <c r="H12" s="4" t="s">
        <v>6</v>
      </c>
      <c r="I12" s="4" t="s">
        <v>7</v>
      </c>
      <c r="J12" s="4" t="s">
        <v>8</v>
      </c>
      <c r="K12" s="4" t="s">
        <v>9</v>
      </c>
      <c r="L12" s="4" t="s">
        <v>10</v>
      </c>
      <c r="M12" s="4" t="s">
        <v>11</v>
      </c>
      <c r="N12" s="4" t="s">
        <v>12</v>
      </c>
      <c r="O12" s="4" t="s">
        <v>13</v>
      </c>
      <c r="P12" s="4" t="s">
        <v>14</v>
      </c>
      <c r="Q12" s="5" t="s">
        <v>15</v>
      </c>
      <c r="R12" s="102"/>
    </row>
    <row r="13" spans="1:18" s="2" customFormat="1" x14ac:dyDescent="0.4">
      <c r="A13" s="7" t="s">
        <v>16</v>
      </c>
      <c r="B13" s="8">
        <v>1469.8704337298002</v>
      </c>
      <c r="C13" s="8">
        <v>1469.8704337298002</v>
      </c>
      <c r="D13" s="8">
        <v>1469.8704337298002</v>
      </c>
      <c r="E13" s="8">
        <v>1469.8704337298002</v>
      </c>
      <c r="F13" s="8">
        <v>1469.8704337298002</v>
      </c>
      <c r="G13" s="8">
        <v>1469.8704337298002</v>
      </c>
      <c r="H13" s="8">
        <v>1469.8704337298002</v>
      </c>
      <c r="I13" s="8">
        <v>1469.8704337298002</v>
      </c>
      <c r="J13" s="8">
        <v>1469.8704337298002</v>
      </c>
      <c r="K13" s="8">
        <v>1469.8704337298002</v>
      </c>
      <c r="L13" s="8">
        <v>1469.8704337298002</v>
      </c>
      <c r="M13" s="8">
        <v>1469.8704337298002</v>
      </c>
      <c r="N13" s="8">
        <v>1469.8704337298002</v>
      </c>
      <c r="O13" s="8">
        <v>1469.8704337298002</v>
      </c>
      <c r="P13" s="8">
        <v>1469.8704337298002</v>
      </c>
      <c r="Q13" s="9">
        <v>1469.8704337298002</v>
      </c>
      <c r="R13" s="102"/>
    </row>
    <row r="14" spans="1:18" s="2" customFormat="1" x14ac:dyDescent="0.4">
      <c r="A14" s="7" t="s">
        <v>17</v>
      </c>
      <c r="B14" s="8">
        <v>1430.517029990815</v>
      </c>
      <c r="C14" s="8">
        <v>2166.3209716294964</v>
      </c>
      <c r="D14" s="8">
        <v>1831.5311375849687</v>
      </c>
      <c r="E14" s="8">
        <v>1819.2811552638757</v>
      </c>
      <c r="F14" s="8">
        <v>1819.2811552638757</v>
      </c>
      <c r="G14" s="8">
        <v>1819.2811552638757</v>
      </c>
      <c r="H14" s="8">
        <v>1070.5991445268305</v>
      </c>
      <c r="I14" s="8">
        <v>1070.5991445268305</v>
      </c>
      <c r="J14" s="8">
        <v>1430.517029990815</v>
      </c>
      <c r="K14" s="8">
        <v>2039.3745627186822</v>
      </c>
      <c r="L14" s="8">
        <v>2039.3745627186827</v>
      </c>
      <c r="M14" s="8">
        <v>1819.2811552638757</v>
      </c>
      <c r="N14" s="8">
        <v>1070.5991445268305</v>
      </c>
      <c r="O14" s="8">
        <v>2166.3209716294964</v>
      </c>
      <c r="P14" s="8">
        <v>1819.2811552638757</v>
      </c>
      <c r="Q14" s="9">
        <v>1070.5991445268305</v>
      </c>
      <c r="R14" s="102"/>
    </row>
    <row r="15" spans="1:18" s="2" customFormat="1" x14ac:dyDescent="0.4">
      <c r="A15" s="7" t="s">
        <v>18</v>
      </c>
      <c r="B15" s="8">
        <v>646.39322581060753</v>
      </c>
      <c r="C15" s="8">
        <v>496.16436093468678</v>
      </c>
      <c r="D15" s="8">
        <v>256.34790039710145</v>
      </c>
      <c r="E15" s="8">
        <v>552.77956599389825</v>
      </c>
      <c r="F15" s="8">
        <v>417.68583414116154</v>
      </c>
      <c r="G15" s="8">
        <v>504.94260700566105</v>
      </c>
      <c r="H15" s="8">
        <v>299.34450160987979</v>
      </c>
      <c r="I15" s="8">
        <v>466.92301206748175</v>
      </c>
      <c r="J15" s="8">
        <v>684.46738558818743</v>
      </c>
      <c r="K15" s="8">
        <v>255.64247534220027</v>
      </c>
      <c r="L15" s="8">
        <v>351.4121994909421</v>
      </c>
      <c r="M15" s="8">
        <v>607.06149426230945</v>
      </c>
      <c r="N15" s="8">
        <v>299.15861190672769</v>
      </c>
      <c r="O15" s="8">
        <v>571.04736080037355</v>
      </c>
      <c r="P15" s="8">
        <v>247.30785147086348</v>
      </c>
      <c r="Q15" s="9">
        <v>318.94418481721698</v>
      </c>
      <c r="R15" s="102"/>
    </row>
    <row r="16" spans="1:18" s="2" customFormat="1" x14ac:dyDescent="0.4">
      <c r="A16" s="7" t="s">
        <v>19</v>
      </c>
      <c r="B16" s="8">
        <v>8769.1326591064917</v>
      </c>
      <c r="C16" s="8">
        <v>8654.3807284657105</v>
      </c>
      <c r="D16" s="8">
        <v>16998.613960729668</v>
      </c>
      <c r="E16" s="8">
        <v>8627.2123505030359</v>
      </c>
      <c r="F16" s="8">
        <v>8856.9361037652707</v>
      </c>
      <c r="G16" s="8">
        <v>9170.5283901584389</v>
      </c>
      <c r="H16" s="8">
        <v>18421.96878039779</v>
      </c>
      <c r="I16" s="8">
        <v>16608.880996699201</v>
      </c>
      <c r="J16" s="8">
        <v>8683.9756472744411</v>
      </c>
      <c r="K16" s="8">
        <v>17421.587946035357</v>
      </c>
      <c r="L16" s="8">
        <v>18666.482710037617</v>
      </c>
      <c r="M16" s="8">
        <v>8252.6328831467854</v>
      </c>
      <c r="N16" s="8">
        <v>17070.319107888183</v>
      </c>
      <c r="O16" s="8">
        <v>8813.1261101806194</v>
      </c>
      <c r="P16" s="8">
        <v>8417.6787061600771</v>
      </c>
      <c r="Q16" s="9">
        <v>9432.2569427458275</v>
      </c>
      <c r="R16" s="102"/>
    </row>
    <row r="17" spans="1:18" s="2" customFormat="1" x14ac:dyDescent="0.4">
      <c r="A17" s="10" t="s">
        <v>20</v>
      </c>
      <c r="B17" s="11">
        <v>261.05766535274489</v>
      </c>
      <c r="C17" s="11">
        <v>241.43724674927623</v>
      </c>
      <c r="D17" s="11">
        <v>154.595124010473</v>
      </c>
      <c r="E17" s="11">
        <v>260.31385605555607</v>
      </c>
      <c r="F17" s="11">
        <v>262.59476210297026</v>
      </c>
      <c r="G17" s="11">
        <v>239.24174686620327</v>
      </c>
      <c r="H17" s="11">
        <v>192.67491077768111</v>
      </c>
      <c r="I17" s="11">
        <v>125.7932937200177</v>
      </c>
      <c r="J17" s="11">
        <v>260.03301760344266</v>
      </c>
      <c r="K17" s="11">
        <v>212.98137771886087</v>
      </c>
      <c r="L17" s="11">
        <v>289.55687297821055</v>
      </c>
      <c r="M17" s="11">
        <v>236.63564796759565</v>
      </c>
      <c r="N17" s="11">
        <v>176.31823265905712</v>
      </c>
      <c r="O17" s="11">
        <v>238.62705751225573</v>
      </c>
      <c r="P17" s="11">
        <v>240.96809010708816</v>
      </c>
      <c r="Q17" s="12">
        <v>309.69109766704111</v>
      </c>
      <c r="R17" s="102"/>
    </row>
    <row r="18" spans="1:18" s="2" customFormat="1" x14ac:dyDescent="0.4">
      <c r="A18" s="1"/>
      <c r="R18" s="102"/>
    </row>
    <row r="19" spans="1:18" s="2" customFormat="1" x14ac:dyDescent="0.4">
      <c r="A19" s="1"/>
      <c r="R19" s="102"/>
    </row>
    <row r="20" spans="1:18" s="2" customFormat="1" x14ac:dyDescent="0.4">
      <c r="A20" s="1" t="s">
        <v>22</v>
      </c>
      <c r="R20" s="102"/>
    </row>
    <row r="21" spans="1:18" s="6" customFormat="1" ht="29" x14ac:dyDescent="0.4">
      <c r="A21" s="3"/>
      <c r="B21" s="4" t="s">
        <v>1</v>
      </c>
      <c r="C21" s="4" t="s">
        <v>24</v>
      </c>
      <c r="D21" s="4" t="s">
        <v>2</v>
      </c>
      <c r="E21" s="4" t="s">
        <v>3</v>
      </c>
      <c r="F21" s="4" t="s">
        <v>4</v>
      </c>
      <c r="G21" s="4" t="s">
        <v>5</v>
      </c>
      <c r="H21" s="4" t="s">
        <v>6</v>
      </c>
      <c r="I21" s="4" t="s">
        <v>7</v>
      </c>
      <c r="J21" s="4" t="s">
        <v>8</v>
      </c>
      <c r="K21" s="4" t="s">
        <v>9</v>
      </c>
      <c r="L21" s="4" t="s">
        <v>10</v>
      </c>
      <c r="M21" s="4" t="s">
        <v>11</v>
      </c>
      <c r="N21" s="4" t="s">
        <v>12</v>
      </c>
      <c r="O21" s="4" t="s">
        <v>13</v>
      </c>
      <c r="P21" s="4" t="s">
        <v>14</v>
      </c>
      <c r="Q21" s="5" t="s">
        <v>15</v>
      </c>
      <c r="R21" s="102"/>
    </row>
    <row r="22" spans="1:18" s="2" customFormat="1" x14ac:dyDescent="0.4">
      <c r="A22" s="7" t="s">
        <v>16</v>
      </c>
      <c r="B22" s="8">
        <v>1732.0109897313475</v>
      </c>
      <c r="C22" s="8">
        <v>1732.0109897313475</v>
      </c>
      <c r="D22" s="8">
        <v>1732.0109897313475</v>
      </c>
      <c r="E22" s="8">
        <v>1732.0109897313475</v>
      </c>
      <c r="F22" s="8">
        <v>1732.0109897313475</v>
      </c>
      <c r="G22" s="8">
        <v>1732.0109897313475</v>
      </c>
      <c r="H22" s="8">
        <v>1732.0109897313475</v>
      </c>
      <c r="I22" s="8">
        <v>1732.0109897313475</v>
      </c>
      <c r="J22" s="8">
        <v>1732.0109897313475</v>
      </c>
      <c r="K22" s="8">
        <v>1732.0109897313475</v>
      </c>
      <c r="L22" s="8">
        <v>1732.0109897313475</v>
      </c>
      <c r="M22" s="8">
        <v>1732.0109897313475</v>
      </c>
      <c r="N22" s="8">
        <v>1732.0109897313475</v>
      </c>
      <c r="O22" s="8">
        <v>1732.0109897313475</v>
      </c>
      <c r="P22" s="8">
        <v>1732.0109897313475</v>
      </c>
      <c r="Q22" s="9">
        <v>1732.0109897313475</v>
      </c>
      <c r="R22" s="102"/>
    </row>
    <row r="23" spans="1:18" s="2" customFormat="1" x14ac:dyDescent="0.4">
      <c r="A23" s="7" t="s">
        <v>17</v>
      </c>
      <c r="B23" s="8">
        <v>720.01140000375369</v>
      </c>
      <c r="C23" s="8">
        <v>1090.3580753949225</v>
      </c>
      <c r="D23" s="8">
        <v>921.85082098008172</v>
      </c>
      <c r="E23" s="8">
        <v>915.68512932027113</v>
      </c>
      <c r="F23" s="8">
        <v>915.68512932027113</v>
      </c>
      <c r="G23" s="8">
        <v>915.68512932027113</v>
      </c>
      <c r="H23" s="8">
        <v>538.85663206577397</v>
      </c>
      <c r="I23" s="8">
        <v>538.85663206577397</v>
      </c>
      <c r="J23" s="8">
        <v>720.01140000375369</v>
      </c>
      <c r="K23" s="8">
        <v>1026.4630921902058</v>
      </c>
      <c r="L23" s="8">
        <v>1026.463092190206</v>
      </c>
      <c r="M23" s="8">
        <v>915.68512932027113</v>
      </c>
      <c r="N23" s="8">
        <v>538.85663206577397</v>
      </c>
      <c r="O23" s="8">
        <v>1090.3580753949225</v>
      </c>
      <c r="P23" s="8">
        <v>915.68512932027113</v>
      </c>
      <c r="Q23" s="9">
        <v>538.85663206577397</v>
      </c>
      <c r="R23" s="102"/>
    </row>
    <row r="24" spans="1:18" s="2" customFormat="1" x14ac:dyDescent="0.4">
      <c r="A24" s="7" t="s">
        <v>18</v>
      </c>
      <c r="B24" s="8">
        <v>617.1874768197963</v>
      </c>
      <c r="C24" s="8">
        <v>473.7463478661362</v>
      </c>
      <c r="D24" s="8">
        <v>244.7654268587527</v>
      </c>
      <c r="E24" s="8">
        <v>527.80352879700206</v>
      </c>
      <c r="F24" s="8">
        <v>398.81368768008667</v>
      </c>
      <c r="G24" s="8">
        <v>482.12796965162704</v>
      </c>
      <c r="H24" s="8">
        <v>285.81932834582824</v>
      </c>
      <c r="I24" s="8">
        <v>445.82620018277305</v>
      </c>
      <c r="J24" s="8">
        <v>653.5413457448451</v>
      </c>
      <c r="K24" s="8">
        <v>244.09187476641148</v>
      </c>
      <c r="L24" s="8">
        <v>335.534470454146</v>
      </c>
      <c r="M24" s="8">
        <v>579.63285652994773</v>
      </c>
      <c r="N24" s="8">
        <v>285.6418376292271</v>
      </c>
      <c r="O24" s="8">
        <v>545.245936504062</v>
      </c>
      <c r="P24" s="8">
        <v>236.13383116076949</v>
      </c>
      <c r="Q24" s="9">
        <v>304.53344622668004</v>
      </c>
      <c r="R24" s="102"/>
    </row>
    <row r="25" spans="1:18" s="2" customFormat="1" x14ac:dyDescent="0.4">
      <c r="A25" s="7" t="s">
        <v>19</v>
      </c>
      <c r="B25" s="8">
        <v>7626.5545517570599</v>
      </c>
      <c r="C25" s="8">
        <v>7526.7542758378058</v>
      </c>
      <c r="D25" s="8">
        <v>14783.771863815475</v>
      </c>
      <c r="E25" s="8">
        <v>7503.1258139739148</v>
      </c>
      <c r="F25" s="8">
        <v>7702.9176068679835</v>
      </c>
      <c r="G25" s="8">
        <v>7975.6502444229745</v>
      </c>
      <c r="H25" s="8">
        <v>16021.670023268265</v>
      </c>
      <c r="I25" s="8">
        <v>14444.819332665245</v>
      </c>
      <c r="J25" s="8">
        <v>7552.4931113103439</v>
      </c>
      <c r="K25" s="8">
        <v>15151.634262334217</v>
      </c>
      <c r="L25" s="8">
        <v>16234.324899817095</v>
      </c>
      <c r="M25" s="8">
        <v>7177.3523477926401</v>
      </c>
      <c r="N25" s="8">
        <v>14846.134156382492</v>
      </c>
      <c r="O25" s="8">
        <v>7664.8158562189628</v>
      </c>
      <c r="P25" s="8">
        <v>7320.893450622616</v>
      </c>
      <c r="Q25" s="9">
        <v>8203.2767568337822</v>
      </c>
      <c r="R25" s="102"/>
    </row>
    <row r="26" spans="1:18" s="2" customFormat="1" x14ac:dyDescent="0.4">
      <c r="A26" s="10" t="s">
        <v>20</v>
      </c>
      <c r="B26" s="11">
        <v>390.14869221682284</v>
      </c>
      <c r="C26" s="11">
        <v>360.82612607594149</v>
      </c>
      <c r="D26" s="11">
        <v>231.04123517800164</v>
      </c>
      <c r="E26" s="11">
        <v>389.03707488827274</v>
      </c>
      <c r="F26" s="11">
        <v>392.4458716009288</v>
      </c>
      <c r="G26" s="11">
        <v>357.54496822529694</v>
      </c>
      <c r="H26" s="11">
        <v>287.95118642209565</v>
      </c>
      <c r="I26" s="11">
        <v>187.99711921194327</v>
      </c>
      <c r="J26" s="11">
        <v>388.61736396092579</v>
      </c>
      <c r="K26" s="11">
        <v>318.29904657759187</v>
      </c>
      <c r="L26" s="11">
        <v>432.74054091533577</v>
      </c>
      <c r="M26" s="11">
        <v>353.6501732737463</v>
      </c>
      <c r="N26" s="11">
        <v>263.50625557369534</v>
      </c>
      <c r="O26" s="11">
        <v>356.62631966832703</v>
      </c>
      <c r="P26" s="11">
        <v>360.12497504807499</v>
      </c>
      <c r="Q26" s="12">
        <v>462.83098633678185</v>
      </c>
      <c r="R26" s="102"/>
    </row>
    <row r="27" spans="1:18" s="2" customFormat="1" x14ac:dyDescent="0.4">
      <c r="A27" s="1"/>
      <c r="R27" s="102"/>
    </row>
    <row r="28" spans="1:18" s="2" customFormat="1" x14ac:dyDescent="0.4">
      <c r="A28" s="1" t="s">
        <v>23</v>
      </c>
      <c r="R28" s="102"/>
    </row>
    <row r="29" spans="1:18" s="6" customFormat="1" ht="29" x14ac:dyDescent="0.4">
      <c r="A29" s="3"/>
      <c r="B29" s="4" t="s">
        <v>1</v>
      </c>
      <c r="C29" s="4" t="s">
        <v>24</v>
      </c>
      <c r="D29" s="4" t="s">
        <v>2</v>
      </c>
      <c r="E29" s="4" t="s">
        <v>3</v>
      </c>
      <c r="F29" s="4" t="s">
        <v>4</v>
      </c>
      <c r="G29" s="4" t="s">
        <v>5</v>
      </c>
      <c r="H29" s="4" t="s">
        <v>6</v>
      </c>
      <c r="I29" s="4" t="s">
        <v>7</v>
      </c>
      <c r="J29" s="4" t="s">
        <v>8</v>
      </c>
      <c r="K29" s="4" t="s">
        <v>9</v>
      </c>
      <c r="L29" s="4" t="s">
        <v>10</v>
      </c>
      <c r="M29" s="4" t="s">
        <v>11</v>
      </c>
      <c r="N29" s="4" t="s">
        <v>12</v>
      </c>
      <c r="O29" s="4" t="s">
        <v>13</v>
      </c>
      <c r="P29" s="4" t="s">
        <v>14</v>
      </c>
      <c r="Q29" s="5" t="s">
        <v>15</v>
      </c>
      <c r="R29" s="102"/>
    </row>
    <row r="30" spans="1:18" s="2" customFormat="1" x14ac:dyDescent="0.4">
      <c r="A30" s="7" t="s">
        <v>16</v>
      </c>
      <c r="B30" s="13">
        <v>973.5</v>
      </c>
      <c r="C30" s="13">
        <v>973.5</v>
      </c>
      <c r="D30" s="13">
        <v>973.5</v>
      </c>
      <c r="E30" s="13">
        <v>973.5</v>
      </c>
      <c r="F30" s="13">
        <v>973.5</v>
      </c>
      <c r="G30" s="13">
        <v>973.5</v>
      </c>
      <c r="H30" s="13">
        <v>973.5</v>
      </c>
      <c r="I30" s="13">
        <v>973.5</v>
      </c>
      <c r="J30" s="13">
        <v>973.5</v>
      </c>
      <c r="K30" s="13">
        <v>973.5</v>
      </c>
      <c r="L30" s="13">
        <v>973.5</v>
      </c>
      <c r="M30" s="13">
        <v>973.5</v>
      </c>
      <c r="N30" s="13">
        <v>973.5</v>
      </c>
      <c r="O30" s="13">
        <v>973.5</v>
      </c>
      <c r="P30" s="13">
        <v>973.5</v>
      </c>
      <c r="Q30" s="14">
        <v>973.5</v>
      </c>
      <c r="R30" s="102"/>
    </row>
    <row r="31" spans="1:18" s="2" customFormat="1" x14ac:dyDescent="0.4">
      <c r="A31" s="7" t="s">
        <v>18</v>
      </c>
      <c r="B31" s="13">
        <v>467.1384873105942</v>
      </c>
      <c r="C31" s="13">
        <v>358.57038683194332</v>
      </c>
      <c r="D31" s="13">
        <v>185.25870265205322</v>
      </c>
      <c r="E31" s="13">
        <v>399.48532868792148</v>
      </c>
      <c r="F31" s="13">
        <v>301.85515710979161</v>
      </c>
      <c r="G31" s="13">
        <v>364.91429086294966</v>
      </c>
      <c r="H31" s="13">
        <v>216.33168802383855</v>
      </c>
      <c r="I31" s="13">
        <v>337.43811172244239</v>
      </c>
      <c r="J31" s="13">
        <v>494.65409962508926</v>
      </c>
      <c r="K31" s="13">
        <v>184.74890276570034</v>
      </c>
      <c r="L31" s="13">
        <v>253.96021606944498</v>
      </c>
      <c r="M31" s="13">
        <v>438.71404713219152</v>
      </c>
      <c r="N31" s="13">
        <v>216.19734838154386</v>
      </c>
      <c r="O31" s="13">
        <v>412.68718429477076</v>
      </c>
      <c r="P31" s="13">
        <v>178.72559770603405</v>
      </c>
      <c r="Q31" s="14">
        <v>230.49607898533196</v>
      </c>
      <c r="R31" s="102"/>
    </row>
    <row r="32" spans="1:18" s="2" customFormat="1" x14ac:dyDescent="0.4">
      <c r="A32" s="10" t="s">
        <v>19</v>
      </c>
      <c r="B32" s="15">
        <v>5104.6377914168033</v>
      </c>
      <c r="C32" s="15">
        <v>5037.839048079436</v>
      </c>
      <c r="D32" s="15">
        <v>9895.1367938921467</v>
      </c>
      <c r="E32" s="15">
        <v>5022.0239459169952</v>
      </c>
      <c r="F32" s="15">
        <v>5155.7494348649525</v>
      </c>
      <c r="G32" s="15">
        <v>5338.2959988694338</v>
      </c>
      <c r="H32" s="15">
        <v>10723.692032536863</v>
      </c>
      <c r="I32" s="15">
        <v>9668.2676502619834</v>
      </c>
      <c r="J32" s="15">
        <v>5055.0666744431537</v>
      </c>
      <c r="K32" s="15">
        <v>10141.356012384116</v>
      </c>
      <c r="L32" s="15">
        <v>10866.027095112418</v>
      </c>
      <c r="M32" s="15">
        <v>4803.9758698658434</v>
      </c>
      <c r="N32" s="15">
        <v>9936.8773876604882</v>
      </c>
      <c r="O32" s="15">
        <v>5130.2470097577561</v>
      </c>
      <c r="P32" s="15">
        <v>4900.0514087156553</v>
      </c>
      <c r="Q32" s="16">
        <v>5490.6519401657461</v>
      </c>
      <c r="R32" s="10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AD39F-18AF-49F8-9378-E2036719CCEF}">
  <dimension ref="A1:BN18"/>
  <sheetViews>
    <sheetView zoomScale="92" zoomScaleNormal="92" workbookViewId="0"/>
  </sheetViews>
  <sheetFormatPr defaultRowHeight="14.5" x14ac:dyDescent="0.35"/>
  <cols>
    <col min="1" max="1" width="11.1796875" bestFit="1" customWidth="1"/>
    <col min="2" max="2" width="12.54296875" bestFit="1" customWidth="1"/>
    <col min="29" max="29" width="8.453125" customWidth="1"/>
  </cols>
  <sheetData>
    <row r="1" spans="1:66" ht="15.5" x14ac:dyDescent="0.4">
      <c r="A1" s="71" t="s">
        <v>416</v>
      </c>
    </row>
    <row r="2" spans="1:66" s="1" customFormat="1" x14ac:dyDescent="0.4">
      <c r="A2" s="134"/>
      <c r="B2" s="135"/>
      <c r="C2" s="129" t="s">
        <v>1</v>
      </c>
      <c r="D2" s="130"/>
      <c r="E2" s="130"/>
      <c r="F2" s="130"/>
      <c r="G2" s="129" t="s">
        <v>24</v>
      </c>
      <c r="H2" s="130"/>
      <c r="I2" s="130"/>
      <c r="J2" s="131"/>
      <c r="K2" s="129" t="s">
        <v>2</v>
      </c>
      <c r="L2" s="130"/>
      <c r="M2" s="130"/>
      <c r="N2" s="131"/>
      <c r="O2" s="129" t="s">
        <v>3</v>
      </c>
      <c r="P2" s="130"/>
      <c r="Q2" s="130"/>
      <c r="R2" s="131"/>
      <c r="S2" s="129" t="s">
        <v>4</v>
      </c>
      <c r="T2" s="130"/>
      <c r="U2" s="130"/>
      <c r="V2" s="131"/>
      <c r="W2" s="129" t="s">
        <v>5</v>
      </c>
      <c r="X2" s="130"/>
      <c r="Y2" s="130"/>
      <c r="Z2" s="131"/>
      <c r="AA2" s="129" t="s">
        <v>25</v>
      </c>
      <c r="AB2" s="130"/>
      <c r="AC2" s="130"/>
      <c r="AD2" s="131"/>
      <c r="AE2" s="129" t="s">
        <v>7</v>
      </c>
      <c r="AF2" s="130"/>
      <c r="AG2" s="130"/>
      <c r="AH2" s="131"/>
      <c r="AI2" s="129" t="s">
        <v>8</v>
      </c>
      <c r="AJ2" s="130"/>
      <c r="AK2" s="130"/>
      <c r="AL2" s="131"/>
      <c r="AM2" s="129" t="s">
        <v>9</v>
      </c>
      <c r="AN2" s="130"/>
      <c r="AO2" s="130"/>
      <c r="AP2" s="131"/>
      <c r="AQ2" s="129" t="s">
        <v>10</v>
      </c>
      <c r="AR2" s="130"/>
      <c r="AS2" s="130"/>
      <c r="AT2" s="131"/>
      <c r="AU2" s="129" t="s">
        <v>11</v>
      </c>
      <c r="AV2" s="130"/>
      <c r="AW2" s="130"/>
      <c r="AX2" s="131"/>
      <c r="AY2" s="129" t="s">
        <v>12</v>
      </c>
      <c r="AZ2" s="130"/>
      <c r="BA2" s="130"/>
      <c r="BB2" s="131"/>
      <c r="BC2" s="129" t="s">
        <v>13</v>
      </c>
      <c r="BD2" s="130"/>
      <c r="BE2" s="130"/>
      <c r="BF2" s="131"/>
      <c r="BG2" s="129" t="s">
        <v>14</v>
      </c>
      <c r="BH2" s="130"/>
      <c r="BI2" s="130"/>
      <c r="BJ2" s="131"/>
      <c r="BK2" s="129" t="s">
        <v>15</v>
      </c>
      <c r="BL2" s="130"/>
      <c r="BM2" s="130"/>
      <c r="BN2" s="131"/>
    </row>
    <row r="3" spans="1:66" s="1" customFormat="1" x14ac:dyDescent="0.4">
      <c r="A3" s="136"/>
      <c r="B3" s="137"/>
      <c r="C3" s="17" t="s">
        <v>26</v>
      </c>
      <c r="D3" s="18">
        <v>2008</v>
      </c>
      <c r="E3" s="88">
        <v>2012</v>
      </c>
      <c r="F3" s="88">
        <v>2016</v>
      </c>
      <c r="G3" s="17" t="s">
        <v>26</v>
      </c>
      <c r="H3" s="18">
        <v>2008</v>
      </c>
      <c r="I3" s="18">
        <v>2012</v>
      </c>
      <c r="J3" s="19">
        <v>2016</v>
      </c>
      <c r="K3" s="17" t="s">
        <v>26</v>
      </c>
      <c r="L3" s="18">
        <v>2008</v>
      </c>
      <c r="M3" s="18">
        <v>2012</v>
      </c>
      <c r="N3" s="19">
        <v>2016</v>
      </c>
      <c r="O3" s="17" t="s">
        <v>26</v>
      </c>
      <c r="P3" s="18">
        <v>2008</v>
      </c>
      <c r="Q3" s="18">
        <v>2012</v>
      </c>
      <c r="R3" s="19">
        <v>2016</v>
      </c>
      <c r="S3" s="17" t="s">
        <v>26</v>
      </c>
      <c r="T3" s="18">
        <v>2008</v>
      </c>
      <c r="U3" s="18">
        <v>2012</v>
      </c>
      <c r="V3" s="19">
        <v>2016</v>
      </c>
      <c r="W3" s="17" t="s">
        <v>26</v>
      </c>
      <c r="X3" s="18">
        <v>2008</v>
      </c>
      <c r="Y3" s="18">
        <v>2012</v>
      </c>
      <c r="Z3" s="19">
        <v>2016</v>
      </c>
      <c r="AA3" s="17" t="s">
        <v>26</v>
      </c>
      <c r="AB3" s="18">
        <v>2008</v>
      </c>
      <c r="AC3" s="18">
        <v>2012</v>
      </c>
      <c r="AD3" s="19">
        <v>2016</v>
      </c>
      <c r="AE3" s="17" t="s">
        <v>26</v>
      </c>
      <c r="AF3" s="18">
        <v>2008</v>
      </c>
      <c r="AG3" s="18">
        <v>2012</v>
      </c>
      <c r="AH3" s="19">
        <v>2016</v>
      </c>
      <c r="AI3" s="17" t="s">
        <v>26</v>
      </c>
      <c r="AJ3" s="18">
        <v>2008</v>
      </c>
      <c r="AK3" s="18">
        <v>2012</v>
      </c>
      <c r="AL3" s="19">
        <v>2016</v>
      </c>
      <c r="AM3" s="17" t="s">
        <v>26</v>
      </c>
      <c r="AN3" s="18">
        <v>2008</v>
      </c>
      <c r="AO3" s="18">
        <v>2012</v>
      </c>
      <c r="AP3" s="19">
        <v>2016</v>
      </c>
      <c r="AQ3" s="17" t="s">
        <v>26</v>
      </c>
      <c r="AR3" s="18">
        <v>2008</v>
      </c>
      <c r="AS3" s="18">
        <v>2012</v>
      </c>
      <c r="AT3" s="19">
        <v>2016</v>
      </c>
      <c r="AU3" s="17" t="s">
        <v>26</v>
      </c>
      <c r="AV3" s="18">
        <v>2008</v>
      </c>
      <c r="AW3" s="18">
        <v>2012</v>
      </c>
      <c r="AX3" s="19">
        <v>2016</v>
      </c>
      <c r="AY3" s="17" t="s">
        <v>26</v>
      </c>
      <c r="AZ3" s="18">
        <v>2008</v>
      </c>
      <c r="BA3" s="18">
        <v>2012</v>
      </c>
      <c r="BB3" s="19">
        <v>2016</v>
      </c>
      <c r="BC3" s="17" t="s">
        <v>26</v>
      </c>
      <c r="BD3" s="18">
        <v>2008</v>
      </c>
      <c r="BE3" s="18">
        <v>2012</v>
      </c>
      <c r="BF3" s="19">
        <v>2016</v>
      </c>
      <c r="BG3" s="17" t="s">
        <v>26</v>
      </c>
      <c r="BH3" s="18">
        <v>2008</v>
      </c>
      <c r="BI3" s="18">
        <v>2012</v>
      </c>
      <c r="BJ3" s="19">
        <v>2016</v>
      </c>
      <c r="BK3" s="17" t="s">
        <v>26</v>
      </c>
      <c r="BL3" s="18">
        <v>2008</v>
      </c>
      <c r="BM3" s="18">
        <v>2012</v>
      </c>
      <c r="BN3" s="19">
        <v>2016</v>
      </c>
    </row>
    <row r="4" spans="1:66" s="96" customFormat="1" x14ac:dyDescent="0.4">
      <c r="A4" s="138" t="s">
        <v>27</v>
      </c>
      <c r="B4" s="139"/>
      <c r="C4" s="90">
        <v>6752.2404675084399</v>
      </c>
      <c r="D4" s="91">
        <v>7443.0196572426203</v>
      </c>
      <c r="E4" s="92">
        <v>7484.7533159777404</v>
      </c>
      <c r="F4" s="93">
        <v>7645.1215391140404</v>
      </c>
      <c r="G4" s="94">
        <v>1725.249219</v>
      </c>
      <c r="H4" s="91">
        <v>1966.223236</v>
      </c>
      <c r="I4" s="91">
        <v>1969.7729204156799</v>
      </c>
      <c r="J4" s="95">
        <v>2062.2139240000001</v>
      </c>
      <c r="K4" s="90">
        <v>12669.2968930879</v>
      </c>
      <c r="L4" s="91">
        <v>13789.81846</v>
      </c>
      <c r="M4" s="91">
        <v>14450.5554260834</v>
      </c>
      <c r="N4" s="95">
        <v>14162.1989977496</v>
      </c>
      <c r="O4" s="90">
        <v>1229.563883</v>
      </c>
      <c r="P4" s="91">
        <v>1297.9258950000001</v>
      </c>
      <c r="Q4" s="91">
        <v>1325.5952360000001</v>
      </c>
      <c r="R4" s="95">
        <v>1325.5952360000001</v>
      </c>
      <c r="S4" s="90">
        <v>1363.7326</v>
      </c>
      <c r="T4" s="91">
        <v>1497.5383469999999</v>
      </c>
      <c r="U4" s="91">
        <v>1555.71112997111</v>
      </c>
      <c r="V4" s="91">
        <v>1569.957011</v>
      </c>
      <c r="W4" s="90">
        <v>1994.330395</v>
      </c>
      <c r="X4" s="91">
        <v>2066.4556819999998</v>
      </c>
      <c r="Y4" s="91">
        <v>2079.1200570000001</v>
      </c>
      <c r="Z4" s="91">
        <v>2079.1200570000001</v>
      </c>
      <c r="AA4" s="90">
        <v>242.94181</v>
      </c>
      <c r="AB4" s="91">
        <v>326.46111089999999</v>
      </c>
      <c r="AC4" s="91">
        <v>352.58034400000003</v>
      </c>
      <c r="AD4" s="91">
        <v>355.64709290000002</v>
      </c>
      <c r="AE4" s="90">
        <v>634.94266523404701</v>
      </c>
      <c r="AF4" s="91">
        <v>851.88711330000001</v>
      </c>
      <c r="AG4" s="91">
        <v>862.14835989999995</v>
      </c>
      <c r="AH4" s="91">
        <v>875.80185979999999</v>
      </c>
      <c r="AI4" s="90">
        <v>616.48667909999995</v>
      </c>
      <c r="AJ4" s="91">
        <v>745.51414560000001</v>
      </c>
      <c r="AK4" s="91">
        <v>828.23447959999999</v>
      </c>
      <c r="AL4" s="91">
        <v>828.23447963197498</v>
      </c>
      <c r="AM4" s="90">
        <v>2769.0121775122102</v>
      </c>
      <c r="AN4" s="91">
        <v>2912.6829619999999</v>
      </c>
      <c r="AO4" s="91">
        <v>2939.9372229999999</v>
      </c>
      <c r="AP4" s="91">
        <v>3022.3066079999999</v>
      </c>
      <c r="AQ4" s="90">
        <v>2056.0308610000002</v>
      </c>
      <c r="AR4" s="91">
        <v>2134.0942359999999</v>
      </c>
      <c r="AS4" s="91">
        <v>2133.964872</v>
      </c>
      <c r="AT4" s="91">
        <v>2138.8555970000002</v>
      </c>
      <c r="AU4" s="90">
        <v>274.02491750000002</v>
      </c>
      <c r="AV4" s="91">
        <v>274.38052082760697</v>
      </c>
      <c r="AW4" s="91">
        <v>275.97594120000002</v>
      </c>
      <c r="AX4" s="91">
        <v>275.97594120000002</v>
      </c>
      <c r="AY4" s="90">
        <v>1098.471495</v>
      </c>
      <c r="AZ4" s="91">
        <v>1324.1561999999999</v>
      </c>
      <c r="BA4" s="91">
        <v>1362.576808</v>
      </c>
      <c r="BB4" s="91">
        <v>1367.5967149999999</v>
      </c>
      <c r="BC4" s="90">
        <v>5480.2005769999996</v>
      </c>
      <c r="BD4" s="91">
        <v>7246.9936989999997</v>
      </c>
      <c r="BE4" s="91">
        <v>7365.0871509999997</v>
      </c>
      <c r="BF4" s="91">
        <v>7669.704052</v>
      </c>
      <c r="BG4" s="90">
        <v>4557.2486159999999</v>
      </c>
      <c r="BH4" s="91">
        <v>4688.4849899999999</v>
      </c>
      <c r="BI4" s="91">
        <v>4695.2232519999998</v>
      </c>
      <c r="BJ4" s="91">
        <v>4758.656027</v>
      </c>
      <c r="BK4" s="90">
        <v>481.71611940000003</v>
      </c>
      <c r="BL4" s="91">
        <v>535.13153360000001</v>
      </c>
      <c r="BM4" s="91">
        <v>543.19846310000003</v>
      </c>
      <c r="BN4" s="95">
        <v>548.61181339999996</v>
      </c>
    </row>
    <row r="5" spans="1:66" s="2" customFormat="1" x14ac:dyDescent="0.4">
      <c r="A5" s="136" t="s">
        <v>16</v>
      </c>
      <c r="B5" s="140"/>
      <c r="C5" s="20">
        <v>537.15574289730705</v>
      </c>
      <c r="D5" s="13">
        <v>1703.76328201253</v>
      </c>
      <c r="E5" s="89">
        <v>1706.6282812438801</v>
      </c>
      <c r="F5" s="14">
        <v>1700.30360913754</v>
      </c>
      <c r="G5" s="20">
        <v>1527.3978099999999</v>
      </c>
      <c r="H5" s="13">
        <v>1639.065413</v>
      </c>
      <c r="I5" s="13">
        <v>1639.06541325031</v>
      </c>
      <c r="J5" s="14">
        <v>1638.630418</v>
      </c>
      <c r="K5" s="20">
        <v>51572.235512376297</v>
      </c>
      <c r="L5" s="13">
        <v>52470.285779999998</v>
      </c>
      <c r="M5" s="13">
        <v>52174.630885247498</v>
      </c>
      <c r="N5" s="14">
        <v>52185.828679876402</v>
      </c>
      <c r="O5" s="20">
        <v>9185.3724010000005</v>
      </c>
      <c r="P5" s="13">
        <v>9153.034866</v>
      </c>
      <c r="Q5" s="13">
        <v>9195.7058089999991</v>
      </c>
      <c r="R5" s="14">
        <v>9198.703039</v>
      </c>
      <c r="S5" s="20">
        <v>8147.7649590000001</v>
      </c>
      <c r="T5" s="13">
        <v>9031.0803820000001</v>
      </c>
      <c r="U5" s="13">
        <v>9155.3183614148493</v>
      </c>
      <c r="V5" s="13">
        <v>9184.0066459999998</v>
      </c>
      <c r="W5" s="20">
        <v>6262.9084949999997</v>
      </c>
      <c r="X5" s="13">
        <v>6897.3123070000001</v>
      </c>
      <c r="Y5" s="13">
        <v>6897.3123070000001</v>
      </c>
      <c r="Z5" s="13">
        <v>6898.0084409999999</v>
      </c>
      <c r="AA5" s="20">
        <v>3236.528503</v>
      </c>
      <c r="AB5" s="13">
        <v>2372.4416230000002</v>
      </c>
      <c r="AC5" s="13">
        <v>2225.997977</v>
      </c>
      <c r="AD5" s="13">
        <v>2225.997977</v>
      </c>
      <c r="AE5" s="20">
        <v>2.4800605163686599E-2</v>
      </c>
      <c r="AF5" s="13">
        <v>0</v>
      </c>
      <c r="AG5" s="13">
        <v>0</v>
      </c>
      <c r="AH5" s="13">
        <v>0</v>
      </c>
      <c r="AI5" s="20">
        <v>2404.363402</v>
      </c>
      <c r="AJ5" s="13">
        <v>3258.3858089999999</v>
      </c>
      <c r="AK5" s="13">
        <v>3254.8183829999998</v>
      </c>
      <c r="AL5" s="13">
        <v>3254.8183825480701</v>
      </c>
      <c r="AM5" s="20">
        <v>782.86755986705305</v>
      </c>
      <c r="AN5" s="13">
        <v>775.34304859999997</v>
      </c>
      <c r="AO5" s="13">
        <v>794.24706779999997</v>
      </c>
      <c r="AP5" s="13">
        <v>802.03745119999996</v>
      </c>
      <c r="AQ5" s="20">
        <v>2345.139936</v>
      </c>
      <c r="AR5" s="13">
        <v>2469.6710589999998</v>
      </c>
      <c r="AS5" s="13">
        <v>2469.6710589999998</v>
      </c>
      <c r="AT5" s="13">
        <v>2463.3525380000001</v>
      </c>
      <c r="AU5" s="20">
        <v>76.017283230000004</v>
      </c>
      <c r="AV5" s="13">
        <v>89.605034799472804</v>
      </c>
      <c r="AW5" s="13">
        <v>89.605034799999999</v>
      </c>
      <c r="AX5" s="13">
        <v>89.605034799999999</v>
      </c>
      <c r="AY5" s="20">
        <v>864.61001910000005</v>
      </c>
      <c r="AZ5" s="13">
        <v>850.74027430000001</v>
      </c>
      <c r="BA5" s="13">
        <v>847.33208379999996</v>
      </c>
      <c r="BB5" s="13">
        <v>847.33208379999996</v>
      </c>
      <c r="BC5" s="20">
        <v>5741.0992159999996</v>
      </c>
      <c r="BD5" s="13">
        <v>6282.2413100000003</v>
      </c>
      <c r="BE5" s="13">
        <v>6276.7933290000001</v>
      </c>
      <c r="BF5" s="13">
        <v>6250.5</v>
      </c>
      <c r="BG5" s="20">
        <v>3000.5813830000002</v>
      </c>
      <c r="BH5" s="13">
        <v>3235.0809429999999</v>
      </c>
      <c r="BI5" s="13">
        <v>3237.4686080000001</v>
      </c>
      <c r="BJ5" s="13">
        <v>3237.4686080000001</v>
      </c>
      <c r="BK5" s="20">
        <v>14.53677588</v>
      </c>
      <c r="BL5" s="13">
        <v>14.53677588</v>
      </c>
      <c r="BM5" s="13">
        <v>14.53677588</v>
      </c>
      <c r="BN5" s="14">
        <v>14.53677588</v>
      </c>
    </row>
    <row r="6" spans="1:66" s="2" customFormat="1" x14ac:dyDescent="0.4">
      <c r="A6" s="136" t="s">
        <v>18</v>
      </c>
      <c r="B6" s="140"/>
      <c r="C6" s="20">
        <v>6849.5909002875997</v>
      </c>
      <c r="D6" s="13">
        <v>7677.1020995279459</v>
      </c>
      <c r="E6" s="13">
        <v>7574.8629856019434</v>
      </c>
      <c r="F6" s="14">
        <v>7471.4391718197066</v>
      </c>
      <c r="G6" s="20">
        <v>546.71278789999997</v>
      </c>
      <c r="H6" s="13">
        <v>523.70882927699995</v>
      </c>
      <c r="I6" s="13">
        <v>581.35309432986242</v>
      </c>
      <c r="J6" s="14">
        <v>576.27367445699997</v>
      </c>
      <c r="K6" s="20">
        <v>17290.9855757638</v>
      </c>
      <c r="L6" s="13">
        <v>19627.59415098</v>
      </c>
      <c r="M6" s="13">
        <v>18359.605101621259</v>
      </c>
      <c r="N6" s="14">
        <v>17307.37654497931</v>
      </c>
      <c r="O6" s="20">
        <v>90.204866530000004</v>
      </c>
      <c r="P6" s="13">
        <v>152.33755017199999</v>
      </c>
      <c r="Q6" s="13">
        <v>164.20744293199999</v>
      </c>
      <c r="R6" s="14">
        <v>161.69399519199999</v>
      </c>
      <c r="S6" s="20">
        <v>3099.8498979999999</v>
      </c>
      <c r="T6" s="13">
        <v>3513.0257724849998</v>
      </c>
      <c r="U6" s="13">
        <v>3535.4891297498457</v>
      </c>
      <c r="V6" s="13">
        <v>3501.8274600499999</v>
      </c>
      <c r="W6" s="20">
        <v>3106.3926700000002</v>
      </c>
      <c r="X6" s="13">
        <v>4813.1220204480005</v>
      </c>
      <c r="Y6" s="13">
        <v>4635.8373542520003</v>
      </c>
      <c r="Z6" s="13">
        <v>4314.2398380479999</v>
      </c>
      <c r="AA6" s="20">
        <v>1380.1788039999999</v>
      </c>
      <c r="AB6" s="13">
        <v>2000.3784600000004</v>
      </c>
      <c r="AC6" s="13">
        <v>1924.9910082030001</v>
      </c>
      <c r="AD6" s="13">
        <v>1878.541320003</v>
      </c>
      <c r="AE6" s="20">
        <v>614.82837505922305</v>
      </c>
      <c r="AF6" s="13">
        <v>656.39936503699994</v>
      </c>
      <c r="AG6" s="13">
        <v>655.38595218800003</v>
      </c>
      <c r="AH6" s="13">
        <v>654.18516478800007</v>
      </c>
      <c r="AI6" s="20">
        <v>5836.411145</v>
      </c>
      <c r="AJ6" s="13">
        <v>6712.0469376479996</v>
      </c>
      <c r="AK6" s="13">
        <v>6683.7516317479995</v>
      </c>
      <c r="AL6" s="13">
        <v>6628.3025562190696</v>
      </c>
      <c r="AM6" s="20">
        <v>2529.0078402140002</v>
      </c>
      <c r="AN6" s="13">
        <v>2934.7423759959997</v>
      </c>
      <c r="AO6" s="13">
        <v>2854.9439741610004</v>
      </c>
      <c r="AP6" s="13">
        <v>2790.0005822349999</v>
      </c>
      <c r="AQ6" s="20">
        <v>5134.4440080000004</v>
      </c>
      <c r="AR6" s="13">
        <v>7232.0450813999996</v>
      </c>
      <c r="AS6" s="13">
        <v>6596.4750049700006</v>
      </c>
      <c r="AT6" s="13">
        <v>6349.58341974</v>
      </c>
      <c r="AU6" s="20">
        <v>236.23980309999999</v>
      </c>
      <c r="AV6" s="13">
        <v>523.79619085015952</v>
      </c>
      <c r="AW6" s="13">
        <v>517.33193682499996</v>
      </c>
      <c r="AX6" s="13">
        <v>495.30205317499997</v>
      </c>
      <c r="AY6" s="20">
        <v>2737.4173839999999</v>
      </c>
      <c r="AZ6" s="13">
        <v>3250.7141693819999</v>
      </c>
      <c r="BA6" s="13">
        <v>3093.8501670350001</v>
      </c>
      <c r="BB6" s="13">
        <v>3210.7512921890002</v>
      </c>
      <c r="BC6" s="20">
        <v>4308.8187820000003</v>
      </c>
      <c r="BD6" s="13">
        <v>5131.7629675100006</v>
      </c>
      <c r="BE6" s="13">
        <v>4944.0586869480003</v>
      </c>
      <c r="BF6" s="13">
        <v>4729.8311384580011</v>
      </c>
      <c r="BG6" s="20">
        <v>915.87716890000002</v>
      </c>
      <c r="BH6" s="13">
        <v>1276.9177246300001</v>
      </c>
      <c r="BI6" s="13">
        <v>1284.30437112</v>
      </c>
      <c r="BJ6" s="13">
        <v>1230.1084520500001</v>
      </c>
      <c r="BK6" s="20">
        <v>6768.4829840000002</v>
      </c>
      <c r="BL6" s="13">
        <v>12223.280100620999</v>
      </c>
      <c r="BM6" s="13">
        <v>11851.408163983</v>
      </c>
      <c r="BN6" s="14">
        <v>11511.024598421001</v>
      </c>
    </row>
    <row r="7" spans="1:66" s="2" customFormat="1" x14ac:dyDescent="0.4">
      <c r="A7" s="136" t="s">
        <v>19</v>
      </c>
      <c r="B7" s="140"/>
      <c r="C7" s="20">
        <v>1481.8950870258</v>
      </c>
      <c r="D7" s="13">
        <v>7626.5545517570599</v>
      </c>
      <c r="E7" s="13">
        <v>607.59487968159306</v>
      </c>
      <c r="F7" s="14">
        <v>604.54077381200602</v>
      </c>
      <c r="G7" s="20">
        <v>1074.5194289999999</v>
      </c>
      <c r="H7" s="13">
        <v>1234.8302510000001</v>
      </c>
      <c r="I7" s="13">
        <v>1238.2893766509801</v>
      </c>
      <c r="J7" s="14">
        <v>1229.8808289999999</v>
      </c>
      <c r="K7" s="20">
        <v>1106.3275396117201</v>
      </c>
      <c r="L7" s="13">
        <v>1331.119336</v>
      </c>
      <c r="M7" s="13">
        <v>1253.4408358471901</v>
      </c>
      <c r="N7" s="14">
        <v>1253.4408358471901</v>
      </c>
      <c r="O7" s="20">
        <v>3749.3137809999998</v>
      </c>
      <c r="P7" s="13">
        <v>4555.5848669999996</v>
      </c>
      <c r="Q7" s="13">
        <v>4452.2034290000001</v>
      </c>
      <c r="R7" s="14">
        <v>4452.2034290000001</v>
      </c>
      <c r="S7" s="20">
        <v>4946.7400070000003</v>
      </c>
      <c r="T7" s="13">
        <v>5357.6919669999997</v>
      </c>
      <c r="U7" s="13">
        <v>5179.6992007246099</v>
      </c>
      <c r="V7" s="13">
        <v>30472.110919999999</v>
      </c>
      <c r="W7" s="20">
        <v>206.0989735</v>
      </c>
      <c r="X7" s="13">
        <v>235.43207179999999</v>
      </c>
      <c r="Y7" s="13">
        <v>221.09595010000001</v>
      </c>
      <c r="Z7" s="13">
        <v>221.09595010000001</v>
      </c>
      <c r="AA7" s="20">
        <v>2689.73468</v>
      </c>
      <c r="AB7" s="13">
        <v>11776.323119999999</v>
      </c>
      <c r="AC7" s="13">
        <v>12331.51619</v>
      </c>
      <c r="AD7" s="13">
        <v>12698.01492</v>
      </c>
      <c r="AE7" s="20">
        <v>28.997256951437301</v>
      </c>
      <c r="AF7" s="13">
        <v>21.748158830000001</v>
      </c>
      <c r="AG7" s="13">
        <v>16.47700013</v>
      </c>
      <c r="AH7" s="13">
        <v>11.017368790000001</v>
      </c>
      <c r="AI7" s="20">
        <v>338.38823989999997</v>
      </c>
      <c r="AJ7" s="13">
        <v>523.81674840000005</v>
      </c>
      <c r="AK7" s="13">
        <v>520.54333489999999</v>
      </c>
      <c r="AL7" s="13">
        <v>521.37347689772298</v>
      </c>
      <c r="AM7" s="20">
        <v>116.86102180757101</v>
      </c>
      <c r="AN7" s="13">
        <v>162.35287059999999</v>
      </c>
      <c r="AO7" s="13">
        <v>164.17407729999999</v>
      </c>
      <c r="AP7" s="13">
        <v>164.17407729999999</v>
      </c>
      <c r="AQ7" s="20">
        <v>2.4954357580000002</v>
      </c>
      <c r="AR7" s="13">
        <v>2.4954357580000002</v>
      </c>
      <c r="AS7" s="13">
        <v>3.3905559260000002</v>
      </c>
      <c r="AT7" s="13">
        <v>3.3905559260000002</v>
      </c>
      <c r="AU7" s="20">
        <v>3.2646511120000001</v>
      </c>
      <c r="AV7" s="13">
        <v>3.26465111176186</v>
      </c>
      <c r="AW7" s="13">
        <v>3.2646511120000001</v>
      </c>
      <c r="AX7" s="13">
        <v>3.2646511120000001</v>
      </c>
      <c r="AY7" s="20">
        <v>4211.2562399999997</v>
      </c>
      <c r="AZ7" s="13">
        <v>5053.0696509999998</v>
      </c>
      <c r="BA7" s="13">
        <v>5128.6942849999996</v>
      </c>
      <c r="BB7" s="13">
        <v>5128.6942849999996</v>
      </c>
      <c r="BC7" s="20">
        <v>565.13370850000001</v>
      </c>
      <c r="BD7" s="13">
        <v>744.85506929999997</v>
      </c>
      <c r="BE7" s="13">
        <v>714.1703569</v>
      </c>
      <c r="BF7" s="13">
        <v>709.64116609999996</v>
      </c>
      <c r="BG7" s="20">
        <v>349.068129</v>
      </c>
      <c r="BH7" s="13">
        <v>390.09569470000002</v>
      </c>
      <c r="BI7" s="13">
        <v>350.11502890000003</v>
      </c>
      <c r="BJ7" s="13">
        <v>350.11502890000003</v>
      </c>
      <c r="BK7" s="20">
        <v>7.6367396269999999</v>
      </c>
      <c r="BL7" s="13">
        <v>8.7469027579999992</v>
      </c>
      <c r="BM7" s="13">
        <v>8.7469027579999992</v>
      </c>
      <c r="BN7" s="14">
        <v>8.7469027579999992</v>
      </c>
    </row>
    <row r="8" spans="1:66" s="2" customFormat="1" x14ac:dyDescent="0.4">
      <c r="A8" s="132" t="s">
        <v>28</v>
      </c>
      <c r="B8" s="7" t="s">
        <v>29</v>
      </c>
      <c r="C8" s="20">
        <v>40109.418153455685</v>
      </c>
      <c r="D8" s="13">
        <f>D9+D10</f>
        <v>9976.4932657725767</v>
      </c>
      <c r="E8" s="13">
        <f t="shared" ref="E8:BN8" si="0">E9+E10</f>
        <v>37199.633648009622</v>
      </c>
      <c r="F8" s="13">
        <f t="shared" si="0"/>
        <v>37094.31572880457</v>
      </c>
      <c r="G8" s="20">
        <v>22968.122228</v>
      </c>
      <c r="H8" s="13">
        <f t="shared" si="0"/>
        <v>21928.333438149999</v>
      </c>
      <c r="I8" s="13">
        <f t="shared" si="0"/>
        <v>21920.791469279007</v>
      </c>
      <c r="J8" s="13">
        <f t="shared" si="0"/>
        <v>21848.569625670003</v>
      </c>
      <c r="K8" s="20">
        <v>284280.74737746804</v>
      </c>
      <c r="L8" s="13">
        <f t="shared" si="0"/>
        <v>252836.1612</v>
      </c>
      <c r="M8" s="13">
        <f t="shared" si="0"/>
        <v>253919.97885754649</v>
      </c>
      <c r="N8" s="13">
        <f t="shared" si="0"/>
        <v>254583.73489681014</v>
      </c>
      <c r="O8" s="20">
        <v>10413.531618000001</v>
      </c>
      <c r="P8" s="13">
        <f t="shared" si="0"/>
        <v>9154.2783389000015</v>
      </c>
      <c r="Q8" s="13">
        <f t="shared" si="0"/>
        <v>9201.3953786000002</v>
      </c>
      <c r="R8" s="13">
        <f t="shared" si="0"/>
        <v>9223.9178671999998</v>
      </c>
      <c r="S8" s="20">
        <v>41089.028269999995</v>
      </c>
      <c r="T8" s="13">
        <f t="shared" si="0"/>
        <v>37302.895015999995</v>
      </c>
      <c r="U8" s="13">
        <f t="shared" si="0"/>
        <v>37295.50192443026</v>
      </c>
      <c r="V8" s="13">
        <f t="shared" si="0"/>
        <v>37302.700409889003</v>
      </c>
      <c r="W8" s="20">
        <v>144778.56289999999</v>
      </c>
      <c r="X8" s="13">
        <f t="shared" si="0"/>
        <v>139842.618735</v>
      </c>
      <c r="Y8" s="13">
        <f t="shared" si="0"/>
        <v>140081.90473400001</v>
      </c>
      <c r="Z8" s="13">
        <f t="shared" si="0"/>
        <v>140458.87296921702</v>
      </c>
      <c r="AA8" s="20">
        <v>34697.604269999996</v>
      </c>
      <c r="AB8" s="13">
        <f t="shared" si="0"/>
        <v>19883.308217999998</v>
      </c>
      <c r="AC8" s="13">
        <f t="shared" si="0"/>
        <v>19498.235913</v>
      </c>
      <c r="AD8" s="13">
        <f t="shared" si="0"/>
        <v>19196.999126000002</v>
      </c>
      <c r="AE8" s="20">
        <v>1619.2138542990019</v>
      </c>
      <c r="AF8" s="13">
        <f t="shared" si="0"/>
        <v>1247.5476077000001</v>
      </c>
      <c r="AG8" s="13">
        <f t="shared" si="0"/>
        <v>1245.7256840999999</v>
      </c>
      <c r="AH8" s="13">
        <f t="shared" si="0"/>
        <v>1241.8899068999999</v>
      </c>
      <c r="AI8" s="20">
        <v>111114.10309</v>
      </c>
      <c r="AJ8" s="13">
        <f t="shared" si="0"/>
        <v>107328.80199100001</v>
      </c>
      <c r="AK8" s="13">
        <f t="shared" si="0"/>
        <v>107295.549634</v>
      </c>
      <c r="AL8" s="13">
        <f t="shared" si="0"/>
        <v>107523.59647551212</v>
      </c>
      <c r="AM8" s="20">
        <v>95652.960633557203</v>
      </c>
      <c r="AN8" s="13">
        <f t="shared" si="0"/>
        <v>83960.29376</v>
      </c>
      <c r="AO8" s="13">
        <f t="shared" si="0"/>
        <v>84448.378250000009</v>
      </c>
      <c r="AP8" s="13">
        <f t="shared" si="0"/>
        <v>84468.583535425001</v>
      </c>
      <c r="AQ8" s="20">
        <v>214432.24788000001</v>
      </c>
      <c r="AR8" s="13">
        <f t="shared" si="0"/>
        <v>201559.74494</v>
      </c>
      <c r="AS8" s="13">
        <f t="shared" si="0"/>
        <v>202740.31586999999</v>
      </c>
      <c r="AT8" s="13">
        <f t="shared" si="0"/>
        <v>203979.40124081701</v>
      </c>
      <c r="AU8" s="20">
        <v>9025.4796559999995</v>
      </c>
      <c r="AV8" s="13">
        <f t="shared" si="0"/>
        <v>8458.0793359967265</v>
      </c>
      <c r="AW8" s="13">
        <f t="shared" si="0"/>
        <v>8458.562219899999</v>
      </c>
      <c r="AX8" s="13">
        <f t="shared" si="0"/>
        <v>8472.0586818079992</v>
      </c>
      <c r="AY8" s="20">
        <v>35139.095714000003</v>
      </c>
      <c r="AZ8" s="13">
        <f t="shared" si="0"/>
        <v>32475.221913999998</v>
      </c>
      <c r="BA8" s="13">
        <f t="shared" si="0"/>
        <v>32493.8373551</v>
      </c>
      <c r="BB8" s="13">
        <f t="shared" si="0"/>
        <v>32401.115129084999</v>
      </c>
      <c r="BC8" s="20">
        <v>218728.65502999999</v>
      </c>
      <c r="BD8" s="13">
        <f t="shared" si="0"/>
        <v>213325.882136</v>
      </c>
      <c r="BE8" s="13">
        <f t="shared" si="0"/>
        <v>213243.12256400002</v>
      </c>
      <c r="BF8" s="13">
        <f t="shared" si="0"/>
        <v>213212.11750341</v>
      </c>
      <c r="BG8" s="20">
        <v>46090.939744999996</v>
      </c>
      <c r="BH8" s="13">
        <f t="shared" si="0"/>
        <v>44540.175249</v>
      </c>
      <c r="BI8" s="13">
        <f t="shared" si="0"/>
        <v>44508.207607999997</v>
      </c>
      <c r="BJ8" s="13">
        <f t="shared" si="0"/>
        <v>44478.458079361</v>
      </c>
      <c r="BK8" s="13">
        <v>85942.943800000008</v>
      </c>
      <c r="BL8" s="13">
        <f t="shared" si="0"/>
        <v>78677.299448000005</v>
      </c>
      <c r="BM8" s="13">
        <f t="shared" si="0"/>
        <v>80033.204857999997</v>
      </c>
      <c r="BN8" s="14">
        <f t="shared" si="0"/>
        <v>80892.566093899994</v>
      </c>
    </row>
    <row r="9" spans="1:66" s="2" customFormat="1" x14ac:dyDescent="0.4">
      <c r="A9" s="132"/>
      <c r="B9" s="7" t="s">
        <v>30</v>
      </c>
      <c r="C9" s="21" t="s">
        <v>31</v>
      </c>
      <c r="D9" s="13">
        <v>780.29738443364568</v>
      </c>
      <c r="E9" s="13">
        <v>26996.528883671319</v>
      </c>
      <c r="F9" s="14">
        <v>26316.292204092399</v>
      </c>
      <c r="G9" s="21" t="s">
        <v>31</v>
      </c>
      <c r="H9" s="13">
        <v>7293.4192737999992</v>
      </c>
      <c r="I9" s="13">
        <v>6976.041133398393</v>
      </c>
      <c r="J9" s="14">
        <v>6722.6197018000003</v>
      </c>
      <c r="K9" s="21" t="s">
        <v>31</v>
      </c>
      <c r="L9" s="13">
        <v>211241.39616999999</v>
      </c>
      <c r="M9" s="13">
        <v>205588.39878596878</v>
      </c>
      <c r="N9" s="14">
        <v>199107.67964427973</v>
      </c>
      <c r="O9" s="21" t="s">
        <v>31</v>
      </c>
      <c r="P9" s="13">
        <v>9053.3225011000013</v>
      </c>
      <c r="Q9" s="13">
        <v>9100.4395408</v>
      </c>
      <c r="R9" s="14">
        <v>9122.9620293999997</v>
      </c>
      <c r="S9" s="21" t="s">
        <v>31</v>
      </c>
      <c r="T9" s="13">
        <v>36112.557314999998</v>
      </c>
      <c r="U9" s="13">
        <v>36012.798969241812</v>
      </c>
      <c r="V9" s="13">
        <v>35934.924911000002</v>
      </c>
      <c r="W9" s="21" t="s">
        <v>31</v>
      </c>
      <c r="X9" s="13">
        <v>93923.150004999989</v>
      </c>
      <c r="Y9" s="13">
        <v>92232.514114000005</v>
      </c>
      <c r="Z9" s="13">
        <v>88438.301997717004</v>
      </c>
      <c r="AA9" s="21" t="s">
        <v>31</v>
      </c>
      <c r="AB9" s="13">
        <v>17245.754790999999</v>
      </c>
      <c r="AC9" s="13">
        <v>16642.423929</v>
      </c>
      <c r="AD9" s="13">
        <v>16340.888725000001</v>
      </c>
      <c r="AE9" s="21" t="s">
        <v>31</v>
      </c>
      <c r="AF9" s="13">
        <v>1079.9377269000001</v>
      </c>
      <c r="AG9" s="13">
        <v>1078.1158032999999</v>
      </c>
      <c r="AH9" s="13">
        <v>1074.2800261</v>
      </c>
      <c r="AI9" s="21" t="s">
        <v>31</v>
      </c>
      <c r="AJ9" s="13">
        <v>68885.868631000005</v>
      </c>
      <c r="AK9" s="13">
        <v>66745.958163999996</v>
      </c>
      <c r="AL9" s="13">
        <v>64054.94838864632</v>
      </c>
      <c r="AM9" s="21" t="s">
        <v>31</v>
      </c>
      <c r="AN9" s="13">
        <v>64061.022029999993</v>
      </c>
      <c r="AO9" s="13">
        <v>62225.643680000001</v>
      </c>
      <c r="AP9" s="13">
        <v>60875.024770000004</v>
      </c>
      <c r="AQ9" s="21" t="s">
        <v>31</v>
      </c>
      <c r="AR9" s="13">
        <v>164734.80251000001</v>
      </c>
      <c r="AS9" s="13">
        <v>156342.37359</v>
      </c>
      <c r="AT9" s="13">
        <v>143500.96437705102</v>
      </c>
      <c r="AU9" s="21" t="s">
        <v>31</v>
      </c>
      <c r="AV9" s="13">
        <v>5417.3737872494667</v>
      </c>
      <c r="AW9" s="13">
        <v>5351.4219438999999</v>
      </c>
      <c r="AX9" s="13">
        <v>4672.8729282599998</v>
      </c>
      <c r="AY9" s="21" t="s">
        <v>31</v>
      </c>
      <c r="AZ9" s="13">
        <v>24380.022993999999</v>
      </c>
      <c r="BA9" s="13">
        <v>24037.071885000001</v>
      </c>
      <c r="BB9" s="13">
        <v>23537.527707785001</v>
      </c>
      <c r="BC9" s="21" t="s">
        <v>31</v>
      </c>
      <c r="BD9" s="13">
        <v>93624.417535999994</v>
      </c>
      <c r="BE9" s="13">
        <v>87679.036364</v>
      </c>
      <c r="BF9" s="13">
        <v>81082.045895999996</v>
      </c>
      <c r="BG9" s="21" t="s">
        <v>31</v>
      </c>
      <c r="BH9" s="13">
        <v>33087.965668999997</v>
      </c>
      <c r="BI9" s="13">
        <v>32027.059347999999</v>
      </c>
      <c r="BJ9" s="13">
        <v>31173.034598000002</v>
      </c>
      <c r="BK9" s="21" t="s">
        <v>31</v>
      </c>
      <c r="BL9" s="13">
        <v>37513.748877999999</v>
      </c>
      <c r="BM9" s="13">
        <v>35270.746467999998</v>
      </c>
      <c r="BN9" s="14">
        <v>33845.674610999995</v>
      </c>
    </row>
    <row r="10" spans="1:66" s="2" customFormat="1" ht="15" thickBot="1" x14ac:dyDescent="0.45">
      <c r="A10" s="133"/>
      <c r="B10" s="22" t="s">
        <v>17</v>
      </c>
      <c r="C10" s="23" t="s">
        <v>31</v>
      </c>
      <c r="D10" s="24">
        <v>9196.1958813389301</v>
      </c>
      <c r="E10" s="24">
        <v>10203.104764338301</v>
      </c>
      <c r="F10" s="25">
        <v>10778.023524712171</v>
      </c>
      <c r="G10" s="23" t="s">
        <v>31</v>
      </c>
      <c r="H10" s="24">
        <v>14634.914164350001</v>
      </c>
      <c r="I10" s="24">
        <v>14944.750335880615</v>
      </c>
      <c r="J10" s="25">
        <v>15125.949923870001</v>
      </c>
      <c r="K10" s="23" t="s">
        <v>31</v>
      </c>
      <c r="L10" s="24">
        <v>41594.765030000002</v>
      </c>
      <c r="M10" s="24">
        <v>48331.580071577715</v>
      </c>
      <c r="N10" s="25">
        <v>55476.055252530416</v>
      </c>
      <c r="O10" s="23" t="s">
        <v>31</v>
      </c>
      <c r="P10" s="24">
        <v>100.9558378</v>
      </c>
      <c r="Q10" s="24">
        <v>100.9558378</v>
      </c>
      <c r="R10" s="25">
        <v>100.9558378</v>
      </c>
      <c r="S10" s="23" t="s">
        <v>31</v>
      </c>
      <c r="T10" s="24">
        <v>1190.3377009999999</v>
      </c>
      <c r="U10" s="24">
        <v>1282.70295518845</v>
      </c>
      <c r="V10" s="24">
        <v>1367.7754988889999</v>
      </c>
      <c r="W10" s="23" t="s">
        <v>31</v>
      </c>
      <c r="X10" s="24">
        <v>45919.468730000001</v>
      </c>
      <c r="Y10" s="24">
        <v>47849.390619999998</v>
      </c>
      <c r="Z10" s="24">
        <v>52020.570971500005</v>
      </c>
      <c r="AA10" s="23" t="s">
        <v>31</v>
      </c>
      <c r="AB10" s="24">
        <v>2637.5534269999998</v>
      </c>
      <c r="AC10" s="24">
        <v>2855.8119839999999</v>
      </c>
      <c r="AD10" s="24">
        <v>2856.1104009999999</v>
      </c>
      <c r="AE10" s="23" t="s">
        <v>31</v>
      </c>
      <c r="AF10" s="24">
        <v>167.60988080000001</v>
      </c>
      <c r="AG10" s="24">
        <v>167.60988080000001</v>
      </c>
      <c r="AH10" s="24">
        <v>167.60988080000001</v>
      </c>
      <c r="AI10" s="23" t="s">
        <v>31</v>
      </c>
      <c r="AJ10" s="24">
        <v>38442.933360000003</v>
      </c>
      <c r="AK10" s="24">
        <v>40549.591469999999</v>
      </c>
      <c r="AL10" s="24">
        <v>43468.648086865804</v>
      </c>
      <c r="AM10" s="23" t="s">
        <v>31</v>
      </c>
      <c r="AN10" s="24">
        <v>19899.27173</v>
      </c>
      <c r="AO10" s="24">
        <v>22222.734570000001</v>
      </c>
      <c r="AP10" s="24">
        <v>23593.558765425001</v>
      </c>
      <c r="AQ10" s="23" t="s">
        <v>31</v>
      </c>
      <c r="AR10" s="24">
        <v>36824.942430000003</v>
      </c>
      <c r="AS10" s="24">
        <v>46397.942280000003</v>
      </c>
      <c r="AT10" s="24">
        <v>60478.436863766001</v>
      </c>
      <c r="AU10" s="23" t="s">
        <v>31</v>
      </c>
      <c r="AV10" s="24">
        <v>3040.7055487472599</v>
      </c>
      <c r="AW10" s="24">
        <v>3107.1402760000001</v>
      </c>
      <c r="AX10" s="24">
        <v>3799.1857535479999</v>
      </c>
      <c r="AY10" s="23" t="s">
        <v>31</v>
      </c>
      <c r="AZ10" s="24">
        <v>8095.1989199999998</v>
      </c>
      <c r="BA10" s="24">
        <v>8456.7654700999992</v>
      </c>
      <c r="BB10" s="24">
        <v>8863.5874212999988</v>
      </c>
      <c r="BC10" s="23" t="s">
        <v>31</v>
      </c>
      <c r="BD10" s="24">
        <v>119701.46460000001</v>
      </c>
      <c r="BE10" s="24">
        <v>125564.08620000001</v>
      </c>
      <c r="BF10" s="24">
        <v>132130.07160741001</v>
      </c>
      <c r="BG10" s="23" t="s">
        <v>31</v>
      </c>
      <c r="BH10" s="24">
        <v>11452.209580000001</v>
      </c>
      <c r="BI10" s="24">
        <v>12481.14826</v>
      </c>
      <c r="BJ10" s="24">
        <v>13305.423481361</v>
      </c>
      <c r="BK10" s="23" t="s">
        <v>31</v>
      </c>
      <c r="BL10" s="24">
        <v>41163.550569999999</v>
      </c>
      <c r="BM10" s="24">
        <v>44762.45839</v>
      </c>
      <c r="BN10" s="25">
        <v>47046.891482899999</v>
      </c>
    </row>
    <row r="11" spans="1:66" s="2" customFormat="1" ht="15" thickTop="1" x14ac:dyDescent="0.4">
      <c r="A11" s="141" t="s">
        <v>413</v>
      </c>
      <c r="B11" s="142"/>
      <c r="C11" s="26">
        <f>SUM(C5:C10)</f>
        <v>48978.059883666392</v>
      </c>
      <c r="D11" s="15">
        <f>SUM(D5:D10)-D8</f>
        <v>26983.91319907011</v>
      </c>
      <c r="E11" s="15">
        <f>SUM(E5:E10)-E8</f>
        <v>47088.719794537043</v>
      </c>
      <c r="F11" s="15">
        <f>SUM(F5:F10)-F8</f>
        <v>46870.599283573822</v>
      </c>
      <c r="G11" s="26">
        <f>SUM(G5:G10)</f>
        <v>26116.752254899999</v>
      </c>
      <c r="H11" s="15">
        <f>SUM(H5:H10)-H8</f>
        <v>25325.937931426994</v>
      </c>
      <c r="I11" s="15">
        <f>SUM(I5:I10)-I8</f>
        <v>25379.49935351016</v>
      </c>
      <c r="J11" s="15">
        <f>SUM(J5:J10)-J8</f>
        <v>25293.354547127004</v>
      </c>
      <c r="K11" s="26">
        <f>SUM(K5:K10)</f>
        <v>354250.29600521986</v>
      </c>
      <c r="L11" s="15">
        <f>SUM(L5:L10)-L8</f>
        <v>326265.16046698007</v>
      </c>
      <c r="M11" s="15">
        <f>SUM(M5:M10)-M8</f>
        <v>325707.65568026248</v>
      </c>
      <c r="N11" s="15">
        <f>SUM(N5:N10)-N8</f>
        <v>325330.380957513</v>
      </c>
      <c r="O11" s="26">
        <f>SUM(O5:O10)</f>
        <v>23438.422666530001</v>
      </c>
      <c r="P11" s="15">
        <f>SUM(P5:P10)-P8</f>
        <v>23015.235622072003</v>
      </c>
      <c r="Q11" s="15">
        <f>SUM(Q5:Q10)-Q8</f>
        <v>23013.512059531997</v>
      </c>
      <c r="R11" s="15">
        <f>SUM(R5:R10)-R8</f>
        <v>23036.518330391998</v>
      </c>
      <c r="S11" s="26">
        <f>SUM(S5:S10)</f>
        <v>57283.383133999996</v>
      </c>
      <c r="T11" s="15">
        <f>SUM(T5:T10)-T8</f>
        <v>55204.693137484996</v>
      </c>
      <c r="U11" s="15">
        <f>SUM(U5:U10)-U8</f>
        <v>55166.008616319574</v>
      </c>
      <c r="V11" s="15">
        <f>SUM(V5:V10)-V8</f>
        <v>80460.64543593899</v>
      </c>
      <c r="W11" s="26">
        <f>SUM(W5:W10)</f>
        <v>154353.96303849999</v>
      </c>
      <c r="X11" s="15">
        <f>SUM(X5:X10)-X8</f>
        <v>151788.48513424801</v>
      </c>
      <c r="Y11" s="15">
        <f>SUM(Y5:Y10)-Y8</f>
        <v>151836.15034535204</v>
      </c>
      <c r="Z11" s="15">
        <f>SUM(Z5:Z10)-Z8</f>
        <v>151892.21719836502</v>
      </c>
      <c r="AA11" s="26">
        <f>SUM(AA5:AA10)</f>
        <v>42004.046256999995</v>
      </c>
      <c r="AB11" s="15">
        <f>SUM(AB5:AB10)-AB8</f>
        <v>36032.451420999998</v>
      </c>
      <c r="AC11" s="15">
        <f>SUM(AC5:AC10)-AC8</f>
        <v>35980.741088203009</v>
      </c>
      <c r="AD11" s="15">
        <f>SUM(AD5:AD10)-AD8</f>
        <v>35999.553343002997</v>
      </c>
      <c r="AE11" s="26">
        <f>SUM(AE5:AE10)</f>
        <v>2263.064286914826</v>
      </c>
      <c r="AF11" s="15">
        <f>SUM(AF5:AF10)-AF8</f>
        <v>1925.6951315670001</v>
      </c>
      <c r="AG11" s="15">
        <f>SUM(AG5:AG10)-AG8</f>
        <v>1917.5886364180001</v>
      </c>
      <c r="AH11" s="15">
        <f>SUM(AH5:AH10)-AH8</f>
        <v>1907.0924404780003</v>
      </c>
      <c r="AI11" s="26">
        <f>SUM(AI5:AI10)</f>
        <v>119693.2658769</v>
      </c>
      <c r="AJ11" s="15">
        <f>SUM(AJ5:AJ10)-AJ8</f>
        <v>117823.051486048</v>
      </c>
      <c r="AK11" s="15">
        <f>SUM(AK5:AK10)-AK8</f>
        <v>117754.66298364801</v>
      </c>
      <c r="AL11" s="15">
        <f>SUM(AL5:AL10)-AL8</f>
        <v>117928.09089117699</v>
      </c>
      <c r="AM11" s="26">
        <f>SUM(AM5:AM10)</f>
        <v>99081.697055445824</v>
      </c>
      <c r="AN11" s="15">
        <f>SUM(AN5:AN10)-AN8</f>
        <v>87832.732055196015</v>
      </c>
      <c r="AO11" s="15">
        <f>SUM(AO5:AO10)-AO8</f>
        <v>88261.743369261007</v>
      </c>
      <c r="AP11" s="15">
        <f>SUM(AP5:AP10)-AP8</f>
        <v>88224.795646159982</v>
      </c>
      <c r="AQ11" s="26">
        <f>SUM(AQ5:AQ10)</f>
        <v>221914.32725975802</v>
      </c>
      <c r="AR11" s="15">
        <f>SUM(AR5:AR10)-AR8</f>
        <v>211263.95651615801</v>
      </c>
      <c r="AS11" s="15">
        <f>SUM(AS5:AS10)-AS8</f>
        <v>211809.852489896</v>
      </c>
      <c r="AT11" s="15">
        <f>SUM(AT5:AT10)-AT8</f>
        <v>212795.72775448297</v>
      </c>
      <c r="AU11" s="26">
        <f>SUM(AU5:AU10)</f>
        <v>9341.0013934420003</v>
      </c>
      <c r="AV11" s="15">
        <f>SUM(AV5:AV10)-AV8</f>
        <v>9074.7452127581219</v>
      </c>
      <c r="AW11" s="15">
        <f>SUM(AW5:AW10)-AW8</f>
        <v>9068.7638426370031</v>
      </c>
      <c r="AX11" s="15">
        <f>SUM(AX5:AX10)-AX8</f>
        <v>9060.230420894999</v>
      </c>
      <c r="AY11" s="26">
        <f>SUM(AY5:AY10)</f>
        <v>42952.379357099999</v>
      </c>
      <c r="AZ11" s="15">
        <f>SUM(AZ5:AZ10)-AZ8</f>
        <v>41629.746008682007</v>
      </c>
      <c r="BA11" s="15">
        <f>SUM(BA5:BA10)-BA8</f>
        <v>41563.713890935003</v>
      </c>
      <c r="BB11" s="15">
        <f>SUM(BB5:BB10)-BB8</f>
        <v>41587.892790073995</v>
      </c>
      <c r="BC11" s="26">
        <f>SUM(BC5:BC10)</f>
        <v>229343.7067365</v>
      </c>
      <c r="BD11" s="15">
        <f>SUM(BD5:BD10)-BD8</f>
        <v>225484.74148281003</v>
      </c>
      <c r="BE11" s="15">
        <f>SUM(BE5:BE10)-BE8</f>
        <v>225178.14493684802</v>
      </c>
      <c r="BF11" s="15">
        <f>SUM(BF5:BF10)-BF8</f>
        <v>224902.08980796798</v>
      </c>
      <c r="BG11" s="26">
        <f>SUM(BG5:BG10)</f>
        <v>50356.466425899998</v>
      </c>
      <c r="BH11" s="15">
        <f>SUM(BH5:BH10)-BH8</f>
        <v>49442.269611329997</v>
      </c>
      <c r="BI11" s="15">
        <f>SUM(BI5:BI10)-BI8</f>
        <v>49380.09561602</v>
      </c>
      <c r="BJ11" s="15">
        <f>SUM(BJ5:BJ10)-BJ8</f>
        <v>49296.150168310989</v>
      </c>
      <c r="BK11" s="26">
        <f>SUM(BK5:BK10)</f>
        <v>92733.600299507001</v>
      </c>
      <c r="BL11" s="15">
        <f>SUM(BL5:BL10)-BL8</f>
        <v>90923.863227258989</v>
      </c>
      <c r="BM11" s="15">
        <f>SUM(BM5:BM10)-BM8</f>
        <v>91907.896700620986</v>
      </c>
      <c r="BN11" s="15">
        <f>SUM(BN5:BN10)-BN8</f>
        <v>92426.874370958991</v>
      </c>
    </row>
    <row r="13" spans="1:66" x14ac:dyDescent="0.35">
      <c r="C13" s="97"/>
      <c r="F13" s="97"/>
      <c r="AC13" s="106"/>
      <c r="AD13" s="106"/>
      <c r="AE13" s="106"/>
      <c r="AF13" s="106"/>
      <c r="AG13" s="106"/>
    </row>
    <row r="14" spans="1:66" ht="15" x14ac:dyDescent="0.4">
      <c r="AC14" s="89"/>
      <c r="AD14" s="89"/>
      <c r="AE14" s="89"/>
      <c r="AF14" s="106"/>
      <c r="AG14" s="106"/>
    </row>
    <row r="15" spans="1:66" ht="15" x14ac:dyDescent="0.4">
      <c r="AC15" s="8"/>
      <c r="AD15" s="8"/>
      <c r="AE15" s="8"/>
      <c r="AF15" s="106"/>
      <c r="AG15" s="106"/>
    </row>
    <row r="16" spans="1:66" x14ac:dyDescent="0.35">
      <c r="F16" s="74"/>
      <c r="AC16" s="107"/>
      <c r="AD16" s="107"/>
      <c r="AE16" s="107"/>
      <c r="AF16" s="106"/>
      <c r="AG16" s="106"/>
    </row>
    <row r="17" spans="29:33" x14ac:dyDescent="0.35">
      <c r="AC17" s="107"/>
      <c r="AD17" s="107"/>
      <c r="AE17" s="107"/>
      <c r="AF17" s="106"/>
      <c r="AG17" s="106"/>
    </row>
    <row r="18" spans="29:33" x14ac:dyDescent="0.35">
      <c r="AC18" s="106"/>
      <c r="AD18" s="106"/>
      <c r="AE18" s="106"/>
      <c r="AF18" s="106"/>
      <c r="AG18" s="106"/>
    </row>
  </sheetData>
  <mergeCells count="23">
    <mergeCell ref="A11:B11"/>
    <mergeCell ref="AU2:AX2"/>
    <mergeCell ref="AY2:BB2"/>
    <mergeCell ref="BC2:BF2"/>
    <mergeCell ref="BG2:BJ2"/>
    <mergeCell ref="A6:B6"/>
    <mergeCell ref="A7:B7"/>
    <mergeCell ref="BK2:BN2"/>
    <mergeCell ref="A8:A10"/>
    <mergeCell ref="W2:Z2"/>
    <mergeCell ref="AA2:AD2"/>
    <mergeCell ref="AE2:AH2"/>
    <mergeCell ref="AI2:AL2"/>
    <mergeCell ref="AM2:AP2"/>
    <mergeCell ref="AQ2:AT2"/>
    <mergeCell ref="A2:B3"/>
    <mergeCell ref="C2:F2"/>
    <mergeCell ref="G2:J2"/>
    <mergeCell ref="K2:N2"/>
    <mergeCell ref="O2:R2"/>
    <mergeCell ref="S2:V2"/>
    <mergeCell ref="A4:B4"/>
    <mergeCell ref="A5:B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42AF9-7E7F-44A4-A673-F000658D084B}">
  <dimension ref="A1:O45"/>
  <sheetViews>
    <sheetView zoomScale="90" zoomScaleNormal="90" workbookViewId="0">
      <selection activeCell="I11" sqref="I11"/>
    </sheetView>
  </sheetViews>
  <sheetFormatPr defaultRowHeight="14.5" x14ac:dyDescent="0.35"/>
  <cols>
    <col min="1" max="1" width="11.1796875" customWidth="1"/>
  </cols>
  <sheetData>
    <row r="1" spans="1:15" ht="16" thickBot="1" x14ac:dyDescent="0.45">
      <c r="A1" s="73" t="s">
        <v>417</v>
      </c>
    </row>
    <row r="2" spans="1:15" x14ac:dyDescent="0.35">
      <c r="A2" s="81"/>
      <c r="B2" s="143" t="s">
        <v>1</v>
      </c>
      <c r="C2" s="144"/>
      <c r="D2" s="144"/>
      <c r="E2" s="145"/>
      <c r="F2" s="151" t="s">
        <v>24</v>
      </c>
      <c r="G2" s="144"/>
      <c r="H2" s="144"/>
      <c r="I2" s="152"/>
      <c r="J2" s="147" t="s">
        <v>2</v>
      </c>
      <c r="K2" s="148"/>
      <c r="L2" s="148"/>
      <c r="M2" s="149"/>
    </row>
    <row r="3" spans="1:15" x14ac:dyDescent="0.35">
      <c r="A3" s="82"/>
      <c r="B3" s="85" t="s">
        <v>26</v>
      </c>
      <c r="C3" s="77">
        <v>2008</v>
      </c>
      <c r="D3" s="77">
        <v>2012</v>
      </c>
      <c r="E3" s="80">
        <v>2016</v>
      </c>
      <c r="F3" s="84" t="s">
        <v>26</v>
      </c>
      <c r="G3" s="77">
        <v>2008</v>
      </c>
      <c r="H3" s="77">
        <v>2012</v>
      </c>
      <c r="I3" s="87">
        <v>2016</v>
      </c>
      <c r="J3" s="86" t="s">
        <v>26</v>
      </c>
      <c r="K3" s="78">
        <v>2008</v>
      </c>
      <c r="L3" s="78">
        <v>2012</v>
      </c>
      <c r="M3" s="79">
        <v>2016</v>
      </c>
    </row>
    <row r="4" spans="1:15" x14ac:dyDescent="0.35">
      <c r="A4" s="82" t="s">
        <v>16</v>
      </c>
      <c r="B4" s="103">
        <v>0.52292111571052835</v>
      </c>
      <c r="C4" s="104">
        <v>2.95</v>
      </c>
      <c r="D4" s="104">
        <v>2.5099999999999998</v>
      </c>
      <c r="E4" s="105">
        <v>2.77</v>
      </c>
      <c r="F4" s="108">
        <v>1.486921768035</v>
      </c>
      <c r="G4" s="104">
        <v>2.84</v>
      </c>
      <c r="H4" s="104">
        <v>2.41</v>
      </c>
      <c r="I4" s="109">
        <v>2.67</v>
      </c>
      <c r="J4" s="110">
        <v>50.205571271298325</v>
      </c>
      <c r="K4" s="111">
        <v>90.88</v>
      </c>
      <c r="L4" s="111">
        <v>76.69</v>
      </c>
      <c r="M4" s="112">
        <v>85.02</v>
      </c>
    </row>
    <row r="5" spans="1:15" x14ac:dyDescent="0.35">
      <c r="A5" s="82" t="s">
        <v>17</v>
      </c>
      <c r="B5" s="113"/>
      <c r="C5" s="104">
        <v>6.62</v>
      </c>
      <c r="D5" s="104">
        <v>14.6</v>
      </c>
      <c r="E5" s="105">
        <v>22.41</v>
      </c>
      <c r="F5" s="114"/>
      <c r="G5" s="104">
        <v>15.96</v>
      </c>
      <c r="H5" s="104">
        <v>32.380000000000003</v>
      </c>
      <c r="I5" s="109">
        <v>47.62</v>
      </c>
      <c r="J5" s="110"/>
      <c r="K5" s="111">
        <v>38.340000000000003</v>
      </c>
      <c r="L5" s="111">
        <v>88.52</v>
      </c>
      <c r="M5" s="112">
        <v>147.66</v>
      </c>
    </row>
    <row r="6" spans="1:15" x14ac:dyDescent="0.35">
      <c r="A6" s="82" t="s">
        <v>18</v>
      </c>
      <c r="B6" s="103">
        <v>3.1997075318567605</v>
      </c>
      <c r="C6" s="104">
        <v>4.74</v>
      </c>
      <c r="D6" s="104">
        <v>4.9000000000000004</v>
      </c>
      <c r="E6" s="105" t="s">
        <v>410</v>
      </c>
      <c r="F6" s="108">
        <v>0.19603501584327318</v>
      </c>
      <c r="G6" s="104">
        <v>9.57</v>
      </c>
      <c r="H6" s="104">
        <v>0.28999999999999998</v>
      </c>
      <c r="I6" s="109">
        <v>0.34</v>
      </c>
      <c r="J6" s="110">
        <v>3.203305555341367</v>
      </c>
      <c r="K6" s="111">
        <v>4.8</v>
      </c>
      <c r="L6" s="111">
        <v>4.71</v>
      </c>
      <c r="M6" s="112">
        <v>5.27</v>
      </c>
    </row>
    <row r="7" spans="1:15" x14ac:dyDescent="0.35">
      <c r="A7" s="82" t="s">
        <v>19</v>
      </c>
      <c r="B7" s="103">
        <v>7.5645376641467914</v>
      </c>
      <c r="C7" s="104">
        <v>4.68</v>
      </c>
      <c r="D7" s="104">
        <v>5.33</v>
      </c>
      <c r="E7" s="105">
        <v>6.03</v>
      </c>
      <c r="F7" s="108">
        <v>5.4132559373362188</v>
      </c>
      <c r="G7" s="104">
        <v>2.46</v>
      </c>
      <c r="H7" s="104">
        <v>10.72</v>
      </c>
      <c r="I7" s="109">
        <v>12.1</v>
      </c>
      <c r="J7" s="110">
        <v>10.947262343308102</v>
      </c>
      <c r="K7" s="111">
        <v>19.68</v>
      </c>
      <c r="L7" s="111">
        <v>21.31</v>
      </c>
      <c r="M7" s="112">
        <v>24.23</v>
      </c>
    </row>
    <row r="8" spans="1:15" ht="15" thickBot="1" x14ac:dyDescent="0.4">
      <c r="A8" s="83" t="s">
        <v>411</v>
      </c>
      <c r="B8" s="115"/>
      <c r="C8" s="116">
        <v>10.92</v>
      </c>
      <c r="D8" s="116">
        <v>7.05</v>
      </c>
      <c r="E8" s="117">
        <v>7.19</v>
      </c>
      <c r="F8" s="118"/>
      <c r="G8" s="116">
        <v>0.17</v>
      </c>
      <c r="H8" s="116">
        <v>1.68</v>
      </c>
      <c r="I8" s="119">
        <v>1.7</v>
      </c>
      <c r="J8" s="120"/>
      <c r="K8" s="121">
        <v>48.81</v>
      </c>
      <c r="L8" s="121">
        <v>31.78</v>
      </c>
      <c r="M8" s="122">
        <v>32.229999999999997</v>
      </c>
    </row>
    <row r="9" spans="1:15" x14ac:dyDescent="0.35">
      <c r="A9" s="81"/>
      <c r="B9" s="143" t="s">
        <v>3</v>
      </c>
      <c r="C9" s="144"/>
      <c r="D9" s="144"/>
      <c r="E9" s="145"/>
      <c r="F9" s="151" t="s">
        <v>4</v>
      </c>
      <c r="G9" s="144"/>
      <c r="H9" s="144"/>
      <c r="I9" s="152"/>
      <c r="J9" s="147" t="s">
        <v>5</v>
      </c>
      <c r="K9" s="148"/>
      <c r="L9" s="148"/>
      <c r="M9" s="149"/>
    </row>
    <row r="10" spans="1:15" x14ac:dyDescent="0.35">
      <c r="A10" s="82"/>
      <c r="B10" s="85" t="s">
        <v>26</v>
      </c>
      <c r="C10" s="77">
        <v>2008</v>
      </c>
      <c r="D10" s="77">
        <v>2012</v>
      </c>
      <c r="E10" s="80">
        <v>2016</v>
      </c>
      <c r="F10" s="84" t="s">
        <v>26</v>
      </c>
      <c r="G10" s="77">
        <v>2008</v>
      </c>
      <c r="H10" s="77">
        <v>2012</v>
      </c>
      <c r="I10" s="87">
        <v>2016</v>
      </c>
      <c r="J10" s="86" t="s">
        <v>26</v>
      </c>
      <c r="K10" s="78">
        <v>2008</v>
      </c>
      <c r="L10" s="78">
        <v>2012</v>
      </c>
      <c r="M10" s="79">
        <v>2016</v>
      </c>
    </row>
    <row r="11" spans="1:15" x14ac:dyDescent="0.35">
      <c r="A11" s="82" t="s">
        <v>16</v>
      </c>
      <c r="B11" s="103">
        <v>8.9419600323735011</v>
      </c>
      <c r="C11" s="104">
        <v>15.85</v>
      </c>
      <c r="D11" s="104">
        <v>9.58</v>
      </c>
      <c r="E11" s="105">
        <v>9.58</v>
      </c>
      <c r="F11" s="108">
        <v>7.9318491875865007</v>
      </c>
      <c r="G11" s="104">
        <v>9.58</v>
      </c>
      <c r="H11" s="104">
        <v>13.46</v>
      </c>
      <c r="I11" s="109">
        <v>14.96</v>
      </c>
      <c r="J11" s="110">
        <v>6.0969414198824996</v>
      </c>
      <c r="K11" s="111">
        <v>11.95</v>
      </c>
      <c r="L11" s="111">
        <v>10.14</v>
      </c>
      <c r="M11" s="112">
        <v>11.24</v>
      </c>
    </row>
    <row r="12" spans="1:15" x14ac:dyDescent="0.35">
      <c r="A12" s="82" t="s">
        <v>17</v>
      </c>
      <c r="B12" s="113"/>
      <c r="C12" s="104">
        <v>0.09</v>
      </c>
      <c r="D12" s="100">
        <v>0.18</v>
      </c>
      <c r="E12" s="101">
        <v>0.27</v>
      </c>
      <c r="F12" s="114"/>
      <c r="G12" s="104"/>
      <c r="H12" s="104">
        <v>2.33</v>
      </c>
      <c r="I12" s="109">
        <v>3.62</v>
      </c>
      <c r="J12" s="110"/>
      <c r="K12" s="111">
        <v>42.05</v>
      </c>
      <c r="L12" s="111">
        <v>87.05</v>
      </c>
      <c r="M12" s="112">
        <v>137.53</v>
      </c>
    </row>
    <row r="13" spans="1:15" x14ac:dyDescent="0.35">
      <c r="A13" s="82" t="s">
        <v>18</v>
      </c>
      <c r="B13" s="103">
        <v>3.6035520754987144E-2</v>
      </c>
      <c r="C13" s="104">
        <v>0.08</v>
      </c>
      <c r="D13" s="104">
        <v>1.78</v>
      </c>
      <c r="E13" s="105">
        <v>1.78</v>
      </c>
      <c r="F13" s="108">
        <v>0.93570567797756143</v>
      </c>
      <c r="G13" s="104">
        <v>1.78</v>
      </c>
      <c r="H13" s="104">
        <v>1.48</v>
      </c>
      <c r="I13" s="109">
        <v>1.74</v>
      </c>
      <c r="J13" s="110">
        <v>1.1335670783149148</v>
      </c>
      <c r="K13" s="111">
        <v>2.3199999999999998</v>
      </c>
      <c r="L13" s="111">
        <v>2.34</v>
      </c>
      <c r="M13" s="112">
        <v>2.59</v>
      </c>
      <c r="O13" s="128"/>
    </row>
    <row r="14" spans="1:15" x14ac:dyDescent="0.35">
      <c r="A14" s="82" t="s">
        <v>19</v>
      </c>
      <c r="B14" s="103">
        <v>18.829143588938585</v>
      </c>
      <c r="C14" s="104">
        <v>34.181126413336621</v>
      </c>
      <c r="D14" s="104">
        <v>38.410104409620772</v>
      </c>
      <c r="E14" s="105">
        <v>43.672184346807228</v>
      </c>
      <c r="F14" s="108">
        <v>25.504151995514103</v>
      </c>
      <c r="G14" s="104">
        <v>1.73</v>
      </c>
      <c r="H14" s="104">
        <v>45.88</v>
      </c>
      <c r="I14" s="109">
        <v>52.01</v>
      </c>
      <c r="J14" s="110">
        <v>1.1002173256061476</v>
      </c>
      <c r="K14" s="111">
        <v>1.88</v>
      </c>
      <c r="L14" s="111">
        <v>2.0299999999999998</v>
      </c>
      <c r="M14" s="112">
        <v>2.31</v>
      </c>
      <c r="O14" s="128"/>
    </row>
    <row r="15" spans="1:15" ht="15" thickBot="1" x14ac:dyDescent="0.4">
      <c r="A15" s="83" t="s">
        <v>411</v>
      </c>
      <c r="B15" s="115"/>
      <c r="C15" s="116">
        <v>3.52</v>
      </c>
      <c r="D15" s="98">
        <v>2.37</v>
      </c>
      <c r="E15" s="99">
        <v>2.4900000000000002</v>
      </c>
      <c r="F15" s="118"/>
      <c r="G15" s="116"/>
      <c r="H15" s="116">
        <v>9.4600000000000009</v>
      </c>
      <c r="I15" s="119">
        <v>9.8800000000000008</v>
      </c>
      <c r="J15" s="120"/>
      <c r="K15" s="121">
        <v>33.58</v>
      </c>
      <c r="L15" s="121">
        <v>22.07</v>
      </c>
      <c r="M15" s="122">
        <v>22.15</v>
      </c>
      <c r="O15" s="128"/>
    </row>
    <row r="16" spans="1:15" x14ac:dyDescent="0.35">
      <c r="A16" s="81"/>
      <c r="B16" s="147" t="s">
        <v>25</v>
      </c>
      <c r="C16" s="148"/>
      <c r="D16" s="148"/>
      <c r="E16" s="149"/>
      <c r="F16" s="151" t="s">
        <v>7</v>
      </c>
      <c r="G16" s="144"/>
      <c r="H16" s="144"/>
      <c r="I16" s="152"/>
      <c r="J16" s="143" t="s">
        <v>8</v>
      </c>
      <c r="K16" s="144"/>
      <c r="L16" s="144"/>
      <c r="M16" s="145"/>
      <c r="O16" s="128"/>
    </row>
    <row r="17" spans="1:13" x14ac:dyDescent="0.35">
      <c r="A17" s="82"/>
      <c r="B17" s="86" t="s">
        <v>26</v>
      </c>
      <c r="C17" s="78">
        <v>2008</v>
      </c>
      <c r="D17" s="78">
        <v>2012</v>
      </c>
      <c r="E17" s="79">
        <v>2016</v>
      </c>
      <c r="F17" s="84" t="s">
        <v>26</v>
      </c>
      <c r="G17" s="77">
        <v>2008</v>
      </c>
      <c r="H17" s="77">
        <v>2012</v>
      </c>
      <c r="I17" s="87">
        <v>2016</v>
      </c>
      <c r="J17" s="85" t="s">
        <v>26</v>
      </c>
      <c r="K17" s="77">
        <v>2008</v>
      </c>
      <c r="L17" s="77">
        <v>2012</v>
      </c>
      <c r="M17" s="80">
        <v>2016</v>
      </c>
    </row>
    <row r="18" spans="1:13" x14ac:dyDescent="0.35">
      <c r="A18" s="82" t="s">
        <v>16</v>
      </c>
      <c r="B18" s="110">
        <v>3.1507604976704999</v>
      </c>
      <c r="C18" s="111">
        <v>4.1100000000000003</v>
      </c>
      <c r="D18" s="111">
        <v>3.27</v>
      </c>
      <c r="E18" s="112">
        <v>3.63</v>
      </c>
      <c r="F18" s="108">
        <v>2.4143389126848906E-5</v>
      </c>
      <c r="G18" s="104">
        <v>0.09</v>
      </c>
      <c r="H18" s="104">
        <v>0.18</v>
      </c>
      <c r="I18" s="109">
        <v>0.26</v>
      </c>
      <c r="J18" s="103">
        <v>2.3406477718469998</v>
      </c>
      <c r="K18" s="104">
        <v>5.64</v>
      </c>
      <c r="L18" s="104">
        <v>4.78</v>
      </c>
      <c r="M18" s="105">
        <v>5.3</v>
      </c>
    </row>
    <row r="19" spans="1:13" x14ac:dyDescent="0.35">
      <c r="A19" s="82" t="s">
        <v>17</v>
      </c>
      <c r="B19" s="110"/>
      <c r="C19" s="111">
        <v>1.42</v>
      </c>
      <c r="D19" s="111">
        <v>3.06</v>
      </c>
      <c r="E19" s="112">
        <v>4.4400000000000004</v>
      </c>
      <c r="F19" s="114"/>
      <c r="G19" s="104">
        <v>0</v>
      </c>
      <c r="H19" s="104">
        <v>0</v>
      </c>
      <c r="I19" s="109">
        <v>0</v>
      </c>
      <c r="J19" s="113"/>
      <c r="K19" s="104">
        <v>27.68</v>
      </c>
      <c r="L19" s="104">
        <v>58.01</v>
      </c>
      <c r="M19" s="105">
        <v>90.37</v>
      </c>
    </row>
    <row r="20" spans="1:13" x14ac:dyDescent="0.35">
      <c r="A20" s="82" t="s">
        <v>18</v>
      </c>
      <c r="B20" s="110">
        <v>0.29857641044404259</v>
      </c>
      <c r="C20" s="111">
        <v>0.56999999999999995</v>
      </c>
      <c r="D20" s="111">
        <v>0.57999999999999996</v>
      </c>
      <c r="E20" s="112">
        <v>0.67</v>
      </c>
      <c r="F20" s="108">
        <v>0.20746652591336182</v>
      </c>
      <c r="G20" s="104">
        <v>0.28999999999999998</v>
      </c>
      <c r="H20" s="104">
        <v>0.31</v>
      </c>
      <c r="I20" s="109">
        <v>0.36</v>
      </c>
      <c r="J20" s="103">
        <v>2.8870046999718113</v>
      </c>
      <c r="K20" s="104">
        <v>4.3899999999999997</v>
      </c>
      <c r="L20" s="104">
        <v>4.57</v>
      </c>
      <c r="M20" s="105">
        <v>5.38</v>
      </c>
    </row>
    <row r="21" spans="1:13" x14ac:dyDescent="0.35">
      <c r="A21" s="82" t="s">
        <v>19</v>
      </c>
      <c r="B21" s="110">
        <v>28.843886357554091</v>
      </c>
      <c r="C21" s="111">
        <v>188.68</v>
      </c>
      <c r="D21" s="111">
        <v>227.17</v>
      </c>
      <c r="E21" s="112">
        <v>265.97000000000003</v>
      </c>
      <c r="F21" s="108">
        <v>0.28035324132991563</v>
      </c>
      <c r="G21" s="104">
        <v>0.31</v>
      </c>
      <c r="H21" s="104">
        <v>0.27</v>
      </c>
      <c r="I21" s="109">
        <v>0.21</v>
      </c>
      <c r="J21" s="103">
        <v>1.710575114541965</v>
      </c>
      <c r="K21" s="104">
        <v>3.96</v>
      </c>
      <c r="L21" s="104">
        <v>4.5199999999999996</v>
      </c>
      <c r="M21" s="105">
        <v>5.15</v>
      </c>
    </row>
    <row r="22" spans="1:13" ht="15" thickBot="1" x14ac:dyDescent="0.4">
      <c r="A22" s="83" t="s">
        <v>411</v>
      </c>
      <c r="B22" s="120"/>
      <c r="C22" s="121">
        <v>4.97</v>
      </c>
      <c r="D22" s="121">
        <v>3.21</v>
      </c>
      <c r="E22" s="122">
        <v>3.3</v>
      </c>
      <c r="F22" s="118"/>
      <c r="G22" s="116">
        <v>0.2</v>
      </c>
      <c r="H22" s="116">
        <v>0.14000000000000001</v>
      </c>
      <c r="I22" s="119">
        <v>0.14000000000000001</v>
      </c>
      <c r="J22" s="115"/>
      <c r="K22" s="116">
        <v>26.77</v>
      </c>
      <c r="L22" s="116">
        <v>17.36</v>
      </c>
      <c r="M22" s="117">
        <v>17.440000000000001</v>
      </c>
    </row>
    <row r="23" spans="1:13" x14ac:dyDescent="0.35">
      <c r="A23" s="81"/>
      <c r="B23" s="147" t="s">
        <v>9</v>
      </c>
      <c r="C23" s="148"/>
      <c r="D23" s="148"/>
      <c r="E23" s="149"/>
      <c r="F23" s="151" t="s">
        <v>10</v>
      </c>
      <c r="G23" s="144"/>
      <c r="H23" s="144"/>
      <c r="I23" s="152"/>
      <c r="J23" s="143" t="s">
        <v>11</v>
      </c>
      <c r="K23" s="144"/>
      <c r="L23" s="144"/>
      <c r="M23" s="145"/>
    </row>
    <row r="24" spans="1:13" x14ac:dyDescent="0.35">
      <c r="A24" s="82"/>
      <c r="B24" s="86" t="s">
        <v>26</v>
      </c>
      <c r="C24" s="78">
        <v>2008</v>
      </c>
      <c r="D24" s="78">
        <v>2012</v>
      </c>
      <c r="E24" s="79">
        <v>2016</v>
      </c>
      <c r="F24" s="84" t="s">
        <v>26</v>
      </c>
      <c r="G24" s="77">
        <v>2008</v>
      </c>
      <c r="H24" s="77">
        <v>2012</v>
      </c>
      <c r="I24" s="87">
        <v>2016</v>
      </c>
      <c r="J24" s="85" t="s">
        <v>26</v>
      </c>
      <c r="K24" s="77">
        <v>2008</v>
      </c>
      <c r="L24" s="77">
        <v>2012</v>
      </c>
      <c r="M24" s="80">
        <v>2016</v>
      </c>
    </row>
    <row r="25" spans="1:13" x14ac:dyDescent="0.35">
      <c r="A25" s="82" t="s">
        <v>16</v>
      </c>
      <c r="B25" s="110">
        <v>0.76212156953057608</v>
      </c>
      <c r="C25" s="111">
        <v>1.34</v>
      </c>
      <c r="D25" s="111">
        <v>1.17</v>
      </c>
      <c r="E25" s="112">
        <v>1.31</v>
      </c>
      <c r="F25" s="108">
        <v>2.2829937276960002</v>
      </c>
      <c r="G25" s="104">
        <v>4.28</v>
      </c>
      <c r="H25" s="104">
        <v>3.63</v>
      </c>
      <c r="I25" s="109">
        <v>4.01</v>
      </c>
      <c r="J25" s="103">
        <v>7.4002825224405003E-2</v>
      </c>
      <c r="K25" s="104">
        <v>0.16</v>
      </c>
      <c r="L25" s="104">
        <v>0.13</v>
      </c>
      <c r="M25" s="105">
        <v>0.15</v>
      </c>
    </row>
    <row r="26" spans="1:13" x14ac:dyDescent="0.35">
      <c r="A26" s="82" t="s">
        <v>17</v>
      </c>
      <c r="B26" s="110"/>
      <c r="C26" s="111">
        <v>20.43</v>
      </c>
      <c r="D26" s="111">
        <v>45.32</v>
      </c>
      <c r="E26" s="112">
        <v>69.92</v>
      </c>
      <c r="F26" s="114"/>
      <c r="G26" s="104">
        <v>37.799999999999997</v>
      </c>
      <c r="H26" s="104">
        <v>94.62</v>
      </c>
      <c r="I26" s="109">
        <v>179.24</v>
      </c>
      <c r="J26" s="113"/>
      <c r="K26" s="104">
        <v>2.78</v>
      </c>
      <c r="L26" s="104">
        <v>5.65</v>
      </c>
      <c r="M26" s="105">
        <v>10.039999999999999</v>
      </c>
    </row>
    <row r="27" spans="1:13" x14ac:dyDescent="0.35">
      <c r="A27" s="82" t="s">
        <v>18</v>
      </c>
      <c r="B27" s="110">
        <v>0.4672314235653901</v>
      </c>
      <c r="C27" s="111">
        <v>0.72</v>
      </c>
      <c r="D27" s="111">
        <v>0.73</v>
      </c>
      <c r="E27" s="112">
        <v>0.85</v>
      </c>
      <c r="F27" s="108">
        <v>1.3039445096681472</v>
      </c>
      <c r="G27" s="104">
        <v>2.4300000000000002</v>
      </c>
      <c r="H27" s="104">
        <v>2.3199999999999998</v>
      </c>
      <c r="I27" s="109">
        <v>2.65</v>
      </c>
      <c r="J27" s="103">
        <v>0.10364172011171305</v>
      </c>
      <c r="K27" s="104">
        <v>0.3</v>
      </c>
      <c r="L27" s="104">
        <v>0.31</v>
      </c>
      <c r="M27" s="105">
        <v>0.36</v>
      </c>
    </row>
    <row r="28" spans="1:13" x14ac:dyDescent="0.35">
      <c r="A28" s="82" t="s">
        <v>19</v>
      </c>
      <c r="B28" s="110">
        <v>1.1851292261215616</v>
      </c>
      <c r="C28" s="111">
        <v>2.46</v>
      </c>
      <c r="D28" s="111">
        <v>2.86</v>
      </c>
      <c r="E28" s="112">
        <v>3.25</v>
      </c>
      <c r="F28" s="108">
        <v>2.7115472560540397E-2</v>
      </c>
      <c r="G28" s="104">
        <v>0.04</v>
      </c>
      <c r="H28" s="104">
        <v>0.06</v>
      </c>
      <c r="I28" s="109">
        <v>7.0000000000000007E-2</v>
      </c>
      <c r="J28" s="103">
        <v>1.5683305165578695E-2</v>
      </c>
      <c r="K28" s="104">
        <v>0.02</v>
      </c>
      <c r="L28" s="104">
        <v>0.03</v>
      </c>
      <c r="M28" s="105">
        <v>0.03</v>
      </c>
    </row>
    <row r="29" spans="1:13" ht="15" thickBot="1" x14ac:dyDescent="0.4">
      <c r="A29" s="83" t="s">
        <v>411</v>
      </c>
      <c r="B29" s="120"/>
      <c r="C29" s="121">
        <v>20.39</v>
      </c>
      <c r="D29" s="121">
        <v>13.25</v>
      </c>
      <c r="E29" s="122">
        <v>13.58</v>
      </c>
      <c r="F29" s="118"/>
      <c r="G29" s="116">
        <v>71.290000000000006</v>
      </c>
      <c r="H29" s="116">
        <v>45.27</v>
      </c>
      <c r="I29" s="119">
        <v>43.51</v>
      </c>
      <c r="J29" s="115"/>
      <c r="K29" s="116">
        <v>1.92</v>
      </c>
      <c r="L29" s="116">
        <v>1.27</v>
      </c>
      <c r="M29" s="117">
        <v>1.1599999999999999</v>
      </c>
    </row>
    <row r="30" spans="1:13" x14ac:dyDescent="0.35">
      <c r="A30" s="81"/>
      <c r="B30" s="147" t="s">
        <v>12</v>
      </c>
      <c r="C30" s="148"/>
      <c r="D30" s="148"/>
      <c r="E30" s="149"/>
      <c r="F30" s="151" t="s">
        <v>13</v>
      </c>
      <c r="G30" s="144"/>
      <c r="H30" s="144"/>
      <c r="I30" s="152"/>
      <c r="J30" s="143" t="s">
        <v>14</v>
      </c>
      <c r="K30" s="144"/>
      <c r="L30" s="144"/>
      <c r="M30" s="145"/>
    </row>
    <row r="31" spans="1:13" x14ac:dyDescent="0.35">
      <c r="A31" s="82"/>
      <c r="B31" s="86" t="s">
        <v>26</v>
      </c>
      <c r="C31" s="78">
        <v>2008</v>
      </c>
      <c r="D31" s="78">
        <v>2012</v>
      </c>
      <c r="E31" s="79">
        <v>2016</v>
      </c>
      <c r="F31" s="84" t="s">
        <v>26</v>
      </c>
      <c r="G31" s="77">
        <v>2008</v>
      </c>
      <c r="H31" s="77">
        <v>2012</v>
      </c>
      <c r="I31" s="87">
        <v>2016</v>
      </c>
      <c r="J31" s="85" t="s">
        <v>26</v>
      </c>
      <c r="K31" s="77">
        <v>2008</v>
      </c>
      <c r="L31" s="77">
        <v>2012</v>
      </c>
      <c r="M31" s="80">
        <v>2016</v>
      </c>
    </row>
    <row r="32" spans="1:13" x14ac:dyDescent="0.35">
      <c r="A32" s="82" t="s">
        <v>16</v>
      </c>
      <c r="B32" s="110">
        <v>0.84169785359385008</v>
      </c>
      <c r="C32" s="111">
        <v>1.47</v>
      </c>
      <c r="D32" s="111">
        <v>1.25</v>
      </c>
      <c r="E32" s="112">
        <v>1.38</v>
      </c>
      <c r="F32" s="108">
        <v>5.5889600867759999</v>
      </c>
      <c r="G32" s="104">
        <v>10.88</v>
      </c>
      <c r="H32" s="104">
        <v>9.23</v>
      </c>
      <c r="I32" s="109">
        <v>10.18</v>
      </c>
      <c r="J32" s="103">
        <v>2.9210659763505</v>
      </c>
      <c r="K32" s="104">
        <v>5.6</v>
      </c>
      <c r="L32" s="104">
        <v>4.76</v>
      </c>
      <c r="M32" s="105">
        <v>5.27</v>
      </c>
    </row>
    <row r="33" spans="1:13" x14ac:dyDescent="0.35">
      <c r="A33" s="82" t="s">
        <v>17</v>
      </c>
      <c r="B33" s="110"/>
      <c r="C33" s="111">
        <v>4.3600000000000003</v>
      </c>
      <c r="D33" s="111">
        <v>9.0500000000000007</v>
      </c>
      <c r="E33" s="112">
        <v>13.79</v>
      </c>
      <c r="F33" s="114"/>
      <c r="G33" s="104">
        <v>130.52000000000001</v>
      </c>
      <c r="H33" s="104">
        <v>272.01</v>
      </c>
      <c r="I33" s="109">
        <v>415.97</v>
      </c>
      <c r="J33" s="113"/>
      <c r="K33" s="104">
        <v>10.49</v>
      </c>
      <c r="L33" s="104">
        <v>22.71</v>
      </c>
      <c r="M33" s="105">
        <v>35.18</v>
      </c>
    </row>
    <row r="34" spans="1:13" x14ac:dyDescent="0.35">
      <c r="A34" s="82" t="s">
        <v>18</v>
      </c>
      <c r="B34" s="110">
        <v>0.59182237983434238</v>
      </c>
      <c r="C34" s="111">
        <v>0.93</v>
      </c>
      <c r="D34" s="111">
        <v>0.93</v>
      </c>
      <c r="E34" s="112">
        <v>1.1399999999999999</v>
      </c>
      <c r="F34" s="108">
        <v>1.7781942907800039</v>
      </c>
      <c r="G34" s="104">
        <v>2.8</v>
      </c>
      <c r="H34" s="104">
        <v>2.82</v>
      </c>
      <c r="I34" s="109">
        <v>3.21</v>
      </c>
      <c r="J34" s="103">
        <v>0.1636906944369628</v>
      </c>
      <c r="K34" s="104">
        <v>0.3</v>
      </c>
      <c r="L34" s="104">
        <v>0.32</v>
      </c>
      <c r="M34" s="105">
        <v>0.36</v>
      </c>
    </row>
    <row r="35" spans="1:13" x14ac:dyDescent="0.35">
      <c r="A35" s="82" t="s">
        <v>19</v>
      </c>
      <c r="B35" s="110">
        <v>41.846736904900126</v>
      </c>
      <c r="C35" s="111">
        <v>75.02</v>
      </c>
      <c r="D35" s="111">
        <v>87.55</v>
      </c>
      <c r="E35" s="112">
        <v>99.54</v>
      </c>
      <c r="F35" s="108">
        <v>2.8992755181454366</v>
      </c>
      <c r="G35" s="104">
        <v>5.71</v>
      </c>
      <c r="H35" s="104">
        <v>6.29</v>
      </c>
      <c r="I35" s="109">
        <v>7.11</v>
      </c>
      <c r="J35" s="103">
        <v>1.7104517772441881</v>
      </c>
      <c r="K35" s="104">
        <v>2.86</v>
      </c>
      <c r="L35" s="104">
        <v>2.95</v>
      </c>
      <c r="M35" s="105">
        <v>3.35</v>
      </c>
    </row>
    <row r="36" spans="1:13" ht="15" thickBot="1" x14ac:dyDescent="0.4">
      <c r="A36" s="83" t="s">
        <v>411</v>
      </c>
      <c r="B36" s="120"/>
      <c r="C36" s="121">
        <v>6.42</v>
      </c>
      <c r="D36" s="121">
        <v>4.24</v>
      </c>
      <c r="E36" s="122">
        <v>4.3499999999999996</v>
      </c>
      <c r="F36" s="118"/>
      <c r="G36" s="116">
        <v>33.39</v>
      </c>
      <c r="H36" s="116">
        <v>20.92</v>
      </c>
      <c r="I36" s="119">
        <v>20.260000000000002</v>
      </c>
      <c r="J36" s="115"/>
      <c r="K36" s="116">
        <v>11.92</v>
      </c>
      <c r="L36" s="116">
        <v>7.72</v>
      </c>
      <c r="M36" s="117">
        <v>7.87</v>
      </c>
    </row>
    <row r="37" spans="1:13" x14ac:dyDescent="0.35">
      <c r="A37" s="81"/>
      <c r="B37" s="147" t="s">
        <v>15</v>
      </c>
      <c r="C37" s="148"/>
      <c r="D37" s="148"/>
      <c r="E37" s="149"/>
      <c r="F37" s="147" t="s">
        <v>409</v>
      </c>
      <c r="G37" s="148"/>
      <c r="H37" s="148"/>
      <c r="I37" s="149"/>
      <c r="J37" s="146"/>
      <c r="K37" s="146"/>
      <c r="L37" s="146"/>
      <c r="M37" s="146"/>
    </row>
    <row r="38" spans="1:13" x14ac:dyDescent="0.35">
      <c r="A38" s="82"/>
      <c r="B38" s="86" t="s">
        <v>26</v>
      </c>
      <c r="C38" s="78">
        <v>2008</v>
      </c>
      <c r="D38" s="78">
        <v>2012</v>
      </c>
      <c r="E38" s="79">
        <v>2016</v>
      </c>
      <c r="F38" s="86" t="s">
        <v>26</v>
      </c>
      <c r="G38" s="78">
        <v>2008</v>
      </c>
      <c r="H38" s="78">
        <v>2012</v>
      </c>
      <c r="I38" s="79">
        <v>2016</v>
      </c>
      <c r="J38" s="76"/>
      <c r="K38" s="76"/>
      <c r="L38" s="76"/>
      <c r="M38" s="76"/>
    </row>
    <row r="39" spans="1:13" x14ac:dyDescent="0.35">
      <c r="A39" s="82" t="s">
        <v>16</v>
      </c>
      <c r="B39" s="110">
        <v>1.415155131918E-2</v>
      </c>
      <c r="C39" s="111">
        <v>0.03</v>
      </c>
      <c r="D39" s="111">
        <v>0.02</v>
      </c>
      <c r="E39" s="123">
        <v>0.02</v>
      </c>
      <c r="F39" s="124">
        <f>B4+F4+J4+B11+F11+J11+B18+F18+J18+B25+F25+J25+B32+F32+J32+B39</f>
        <v>93.162590798283503</v>
      </c>
      <c r="G39" s="125">
        <f>C4+G4+K4+C11+G11+K11+C18+G18+K18+C25+G25+K25+C32+G32+K32+C39</f>
        <v>167.64999999999998</v>
      </c>
      <c r="H39" s="125">
        <f>D4+H4+L4+D11+H11+L11+D18+H18+L18+D25+H25+L25+D32+H32+L32+D39</f>
        <v>143.20999999999998</v>
      </c>
      <c r="I39" s="126">
        <f>E4+I4+M4+E11+I11+M11+E18+I18+M18+E25+I25+M25+E32+I32+M32+E39</f>
        <v>157.75000000000003</v>
      </c>
      <c r="J39" s="75"/>
      <c r="K39" s="75"/>
      <c r="L39" s="75"/>
      <c r="M39" s="75"/>
    </row>
    <row r="40" spans="1:13" x14ac:dyDescent="0.35">
      <c r="A40" s="82" t="s">
        <v>17</v>
      </c>
      <c r="B40" s="110"/>
      <c r="C40" s="111">
        <v>22.18</v>
      </c>
      <c r="D40" s="111">
        <v>47.92</v>
      </c>
      <c r="E40" s="123">
        <v>73.2</v>
      </c>
      <c r="F40" s="110"/>
      <c r="G40" s="111">
        <f>C5+G5+K5+C12+G12+K12+C19+G19+K19+C26+G26+K26+C33+G33+K33+C40</f>
        <v>360.72</v>
      </c>
      <c r="H40" s="111">
        <f>D5+H5+L5+D12+H12+L12+D19+H19+L19+D26+H26+L26+D33+H33+L33+D40</f>
        <v>783.41</v>
      </c>
      <c r="I40" s="112">
        <f>E5+I5+M5+E12+I12+M12+E19+I19+M19+E26+I26+M26+E33+I33+M33+E40</f>
        <v>1251.2600000000002</v>
      </c>
      <c r="J40" s="75"/>
      <c r="K40" s="75"/>
      <c r="L40" s="75"/>
      <c r="M40" s="75"/>
    </row>
    <row r="41" spans="1:13" x14ac:dyDescent="0.35">
      <c r="A41" s="82" t="s">
        <v>18</v>
      </c>
      <c r="B41" s="110">
        <v>1.5601087884909395</v>
      </c>
      <c r="C41" s="111">
        <v>3.72</v>
      </c>
      <c r="D41" s="111">
        <v>3.78</v>
      </c>
      <c r="E41" s="123">
        <v>4.3600000000000003</v>
      </c>
      <c r="F41" s="110">
        <f t="shared" ref="F41:H42" si="0">B6+F6+J6+B13+F13+J13+B20+F20+J20+B27+F27+J27+B34+F34+J34+B41</f>
        <v>18.066037823305578</v>
      </c>
      <c r="G41" s="111">
        <f t="shared" si="0"/>
        <v>39.739999999999995</v>
      </c>
      <c r="H41" s="111">
        <f t="shared" si="0"/>
        <v>32.169999999999995</v>
      </c>
      <c r="I41" s="112">
        <v>41.5</v>
      </c>
      <c r="J41" s="75"/>
      <c r="K41" s="75"/>
      <c r="L41" s="75"/>
      <c r="M41" s="75"/>
    </row>
    <row r="42" spans="1:13" x14ac:dyDescent="0.35">
      <c r="A42" s="82" t="s">
        <v>19</v>
      </c>
      <c r="B42" s="110">
        <v>4.1930679249528181E-2</v>
      </c>
      <c r="C42" s="111">
        <v>7.0000000000000007E-2</v>
      </c>
      <c r="D42" s="111">
        <v>0.08</v>
      </c>
      <c r="E42" s="123">
        <v>0.09</v>
      </c>
      <c r="F42" s="110">
        <f t="shared" si="0"/>
        <v>147.9197064516629</v>
      </c>
      <c r="G42" s="111">
        <f t="shared" si="0"/>
        <v>343.74112641333659</v>
      </c>
      <c r="H42" s="111">
        <f t="shared" si="0"/>
        <v>455.46010440962073</v>
      </c>
      <c r="I42" s="112">
        <f>E7+I7+M7+E14+I14+M14+E21+I21+M21+E28+I28+M28+E35+I35+M35+E42</f>
        <v>525.12218434680722</v>
      </c>
      <c r="J42" s="75"/>
      <c r="K42" s="75"/>
      <c r="L42" s="75"/>
      <c r="M42" s="75"/>
    </row>
    <row r="43" spans="1:13" ht="15" thickBot="1" x14ac:dyDescent="0.4">
      <c r="A43" s="83" t="s">
        <v>411</v>
      </c>
      <c r="B43" s="120"/>
      <c r="C43" s="121">
        <v>17.36</v>
      </c>
      <c r="D43" s="121">
        <v>10.92</v>
      </c>
      <c r="E43" s="127">
        <v>10.98</v>
      </c>
      <c r="F43" s="120"/>
      <c r="G43" s="121">
        <f>C8+G8+K8+C15+G15+K15+C22+G22+K22+C29+G29+K29+C36+G36+K36+C43</f>
        <v>291.63</v>
      </c>
      <c r="H43" s="121">
        <f>D8+H8+L8+D15+H15+L15+D22+H22+L22+D29+H29+L29+D36+H36+L36+D43</f>
        <v>198.70999999999998</v>
      </c>
      <c r="I43" s="122">
        <f>E8+I8+M8+E15+I15+M15+E22+I22+M22+E29+I29+M29+E36+I36+M36+E43</f>
        <v>198.22999999999996</v>
      </c>
      <c r="J43" s="75"/>
      <c r="K43" s="75"/>
      <c r="L43" s="75"/>
      <c r="M43" s="75"/>
    </row>
    <row r="44" spans="1:13" x14ac:dyDescent="0.35">
      <c r="A44" s="150" t="s">
        <v>412</v>
      </c>
      <c r="B44" s="150"/>
      <c r="C44" s="150"/>
      <c r="D44" s="150"/>
      <c r="E44" s="150"/>
      <c r="F44" s="150"/>
      <c r="G44" s="150"/>
      <c r="H44" s="150"/>
      <c r="I44" s="150"/>
      <c r="J44" s="150"/>
      <c r="K44" s="150"/>
      <c r="L44" s="150"/>
      <c r="M44" s="150"/>
    </row>
    <row r="45" spans="1:13" x14ac:dyDescent="0.35">
      <c r="A45" s="72"/>
    </row>
  </sheetData>
  <mergeCells count="19">
    <mergeCell ref="J23:M23"/>
    <mergeCell ref="B30:E30"/>
    <mergeCell ref="F30:I30"/>
    <mergeCell ref="J30:M30"/>
    <mergeCell ref="J37:M37"/>
    <mergeCell ref="F37:I37"/>
    <mergeCell ref="A44:M44"/>
    <mergeCell ref="B2:E2"/>
    <mergeCell ref="F2:I2"/>
    <mergeCell ref="J2:M2"/>
    <mergeCell ref="B9:E9"/>
    <mergeCell ref="F9:I9"/>
    <mergeCell ref="J9:M9"/>
    <mergeCell ref="B16:E16"/>
    <mergeCell ref="F16:I16"/>
    <mergeCell ref="J16:M16"/>
    <mergeCell ref="B23:E23"/>
    <mergeCell ref="B37:E37"/>
    <mergeCell ref="F23:I2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E2A20193C6764E85E8D1B81D95BD1A" ma:contentTypeVersion="7" ma:contentTypeDescription="Create a new document." ma:contentTypeScope="" ma:versionID="a3a9b0c992e60a9117ade245f34edc1b">
  <xsd:schema xmlns:xsd="http://www.w3.org/2001/XMLSchema" xmlns:xs="http://www.w3.org/2001/XMLSchema" xmlns:p="http://schemas.microsoft.com/office/2006/metadata/properties" xmlns:ns3="c09da64d-7886-461c-95b0-4b54c9476890" targetNamespace="http://schemas.microsoft.com/office/2006/metadata/properties" ma:root="true" ma:fieldsID="38952561cc745031af22f5b9755d8313" ns3:_="">
    <xsd:import namespace="c09da64d-7886-461c-95b0-4b54c947689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9da64d-7886-461c-95b0-4b54c94768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A06663-ADA0-40FF-9475-C7706B0CF28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09da64d-7886-461c-95b0-4b54c9476890"/>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25A59E9B-9939-41BD-8F27-3BB487916E19}">
  <ds:schemaRefs>
    <ds:schemaRef ds:uri="http://schemas.microsoft.com/sharepoint/v3/contenttype/forms"/>
  </ds:schemaRefs>
</ds:datastoreItem>
</file>

<file path=customXml/itemProps3.xml><?xml version="1.0" encoding="utf-8"?>
<ds:datastoreItem xmlns:ds="http://schemas.openxmlformats.org/officeDocument/2006/customXml" ds:itemID="{C99D50A7-E4B0-4BF1-88E0-63AC0D86A9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9da64d-7886-461c-95b0-4b54c94768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 Supp Mat 1</vt:lpstr>
      <vt:lpstr>Supp Mat 2</vt:lpstr>
      <vt:lpstr>Supp Mat 3</vt:lpstr>
      <vt:lpstr>Supp Mat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Craig</dc:creator>
  <cp:lastModifiedBy>Heather Craig</cp:lastModifiedBy>
  <dcterms:created xsi:type="dcterms:W3CDTF">2021-03-10T19:24:19Z</dcterms:created>
  <dcterms:modified xsi:type="dcterms:W3CDTF">2021-11-09T00:19:43Z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0x010100C9E2A20193C6764E85E8D1B81D95BD1A</vt:lpwstr>
  </property>
</Properties>
</file>