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cou\OneDrive - Coventry University\Desktop\"/>
    </mc:Choice>
  </mc:AlternateContent>
  <xr:revisionPtr revIDLastSave="0" documentId="8_{6B94D603-9B8D-4281-917B-A706BB70BDC8}" xr6:coauthVersionLast="47" xr6:coauthVersionMax="47" xr10:uidLastSave="{00000000-0000-0000-0000-000000000000}"/>
  <bookViews>
    <workbookView xWindow="-108" yWindow="-108" windowWidth="23256" windowHeight="12576" activeTab="2" xr2:uid="{D0E2144C-58FB-694B-ABB7-DC4755FFADAE}"/>
  </bookViews>
  <sheets>
    <sheet name="TTest LEAVES" sheetId="4" r:id="rId1"/>
    <sheet name="TTestROOTS" sheetId="15" r:id="rId2"/>
    <sheet name="Sheet1" sheetId="1" r:id="rId3"/>
    <sheet name="TTest STEMS" sheetId="24" r:id="rId4"/>
    <sheet name="TTestFRUITS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79" i="1" l="1"/>
  <c r="R78" i="1"/>
  <c r="Q79" i="1"/>
  <c r="Q78" i="1"/>
  <c r="O79" i="1"/>
  <c r="O78" i="1"/>
  <c r="N79" i="1"/>
  <c r="N78" i="1"/>
  <c r="L79" i="1"/>
  <c r="L78" i="1"/>
  <c r="K79" i="1"/>
  <c r="K78" i="1"/>
  <c r="R69" i="1"/>
  <c r="R68" i="1"/>
  <c r="Q69" i="1"/>
  <c r="Q68" i="1"/>
  <c r="O69" i="1"/>
  <c r="O68" i="1"/>
  <c r="N69" i="1"/>
  <c r="N68" i="1"/>
  <c r="L69" i="1"/>
  <c r="L68" i="1"/>
  <c r="K69" i="1"/>
  <c r="K68" i="1"/>
  <c r="R58" i="1"/>
  <c r="R57" i="1"/>
  <c r="Q58" i="1"/>
  <c r="Q57" i="1"/>
  <c r="O58" i="1"/>
  <c r="O57" i="1"/>
  <c r="N58" i="1"/>
  <c r="N57" i="1"/>
  <c r="L58" i="1"/>
  <c r="L57" i="1"/>
  <c r="K58" i="1"/>
  <c r="K57" i="1"/>
  <c r="O49" i="1"/>
  <c r="O48" i="1"/>
  <c r="N49" i="1"/>
  <c r="N48" i="1"/>
  <c r="L49" i="1"/>
  <c r="L48" i="1"/>
  <c r="K49" i="1"/>
  <c r="K48" i="1"/>
  <c r="R49" i="1"/>
  <c r="R48" i="1"/>
  <c r="Q49" i="1"/>
  <c r="Q48" i="1"/>
  <c r="R40" i="1"/>
  <c r="R39" i="1"/>
  <c r="Q40" i="1"/>
  <c r="Q39" i="1"/>
  <c r="O40" i="1"/>
  <c r="O39" i="1"/>
  <c r="N40" i="1"/>
  <c r="N39" i="1"/>
  <c r="L40" i="1"/>
  <c r="L39" i="1"/>
  <c r="K40" i="1"/>
  <c r="K39" i="1"/>
  <c r="R30" i="1"/>
  <c r="R29" i="1"/>
  <c r="Q30" i="1"/>
  <c r="Q29" i="1"/>
  <c r="O30" i="1"/>
  <c r="O29" i="1"/>
  <c r="N30" i="1"/>
  <c r="N29" i="1"/>
  <c r="L30" i="1"/>
  <c r="L29" i="1"/>
  <c r="K30" i="1"/>
  <c r="K29" i="1"/>
  <c r="R20" i="1"/>
  <c r="R19" i="1"/>
  <c r="Q20" i="1"/>
  <c r="Q19" i="1"/>
  <c r="O20" i="1"/>
  <c r="O19" i="1"/>
  <c r="N20" i="1"/>
  <c r="N19" i="1"/>
  <c r="L20" i="1"/>
  <c r="L19" i="1"/>
  <c r="K20" i="1"/>
  <c r="K19" i="1"/>
  <c r="R10" i="1"/>
  <c r="R9" i="1"/>
  <c r="Q10" i="1"/>
  <c r="Q9" i="1"/>
  <c r="O10" i="1"/>
  <c r="O9" i="1"/>
  <c r="N10" i="1"/>
  <c r="N9" i="1"/>
  <c r="L10" i="1"/>
  <c r="L9" i="1"/>
  <c r="K10" i="1"/>
  <c r="K9" i="1"/>
  <c r="H78" i="1"/>
  <c r="G78" i="1"/>
  <c r="F78" i="1"/>
  <c r="E78" i="1"/>
  <c r="D78" i="1"/>
  <c r="C78" i="1"/>
  <c r="H77" i="1"/>
  <c r="G77" i="1"/>
  <c r="F77" i="1"/>
  <c r="E77" i="1"/>
  <c r="D77" i="1"/>
  <c r="C77" i="1"/>
  <c r="H68" i="1"/>
  <c r="G68" i="1"/>
  <c r="F68" i="1"/>
  <c r="E68" i="1"/>
  <c r="D68" i="1"/>
  <c r="C68" i="1"/>
  <c r="H67" i="1"/>
  <c r="G67" i="1"/>
  <c r="F67" i="1"/>
  <c r="E67" i="1"/>
  <c r="D67" i="1"/>
  <c r="C67" i="1"/>
  <c r="H57" i="1"/>
  <c r="G57" i="1"/>
  <c r="F57" i="1"/>
  <c r="E57" i="1"/>
  <c r="D57" i="1"/>
  <c r="C57" i="1"/>
  <c r="H56" i="1"/>
  <c r="G56" i="1"/>
  <c r="F56" i="1"/>
  <c r="E56" i="1"/>
  <c r="D56" i="1"/>
  <c r="C56" i="1"/>
  <c r="H49" i="1"/>
  <c r="G49" i="1"/>
  <c r="F49" i="1"/>
  <c r="E49" i="1"/>
  <c r="D49" i="1"/>
  <c r="C49" i="1"/>
  <c r="H48" i="1"/>
  <c r="G48" i="1"/>
  <c r="F48" i="1"/>
  <c r="E48" i="1"/>
  <c r="D48" i="1"/>
  <c r="C48" i="1"/>
  <c r="H40" i="1"/>
  <c r="G40" i="1"/>
  <c r="F40" i="1"/>
  <c r="E40" i="1"/>
  <c r="D40" i="1"/>
  <c r="C40" i="1"/>
  <c r="H39" i="1"/>
  <c r="G39" i="1"/>
  <c r="F39" i="1"/>
  <c r="E39" i="1"/>
  <c r="D39" i="1"/>
  <c r="C39" i="1"/>
  <c r="H31" i="1"/>
  <c r="G31" i="1"/>
  <c r="F31" i="1"/>
  <c r="E31" i="1"/>
  <c r="D31" i="1"/>
  <c r="C31" i="1"/>
  <c r="H30" i="1"/>
  <c r="G30" i="1"/>
  <c r="F30" i="1"/>
  <c r="E30" i="1"/>
  <c r="D30" i="1"/>
  <c r="C30" i="1"/>
  <c r="K2" i="1"/>
  <c r="D19" i="1"/>
  <c r="E19" i="1"/>
  <c r="F19" i="1"/>
  <c r="G19" i="1"/>
  <c r="H19" i="1"/>
  <c r="C19" i="1"/>
  <c r="D18" i="1"/>
  <c r="E18" i="1"/>
  <c r="F18" i="1"/>
  <c r="G18" i="1"/>
  <c r="H18" i="1"/>
  <c r="C18" i="1"/>
  <c r="D11" i="1"/>
  <c r="E11" i="1"/>
  <c r="F11" i="1"/>
  <c r="G11" i="1"/>
  <c r="H11" i="1"/>
  <c r="C11" i="1"/>
  <c r="D10" i="1"/>
  <c r="E10" i="1"/>
  <c r="F10" i="1"/>
  <c r="G10" i="1"/>
  <c r="H10" i="1"/>
  <c r="C10" i="1"/>
  <c r="K11" i="1" l="1"/>
  <c r="Q11" i="1"/>
  <c r="N21" i="1"/>
  <c r="K31" i="1"/>
  <c r="N31" i="1"/>
  <c r="Q31" i="1"/>
  <c r="K41" i="1"/>
  <c r="N41" i="1"/>
  <c r="Q41" i="1"/>
  <c r="Q50" i="1"/>
  <c r="K50" i="1"/>
  <c r="N50" i="1"/>
  <c r="K59" i="1"/>
  <c r="N59" i="1"/>
  <c r="Q59" i="1"/>
  <c r="K70" i="1"/>
  <c r="N70" i="1"/>
  <c r="Q70" i="1"/>
  <c r="K80" i="1"/>
  <c r="G12" i="1"/>
  <c r="L11" i="1"/>
  <c r="R11" i="1"/>
  <c r="O31" i="1"/>
  <c r="L41" i="1"/>
  <c r="R41" i="1"/>
  <c r="L50" i="1"/>
  <c r="L59" i="1"/>
  <c r="R59" i="1"/>
  <c r="O70" i="1"/>
  <c r="R70" i="1"/>
  <c r="O80" i="1"/>
  <c r="Q80" i="1"/>
  <c r="N80" i="1"/>
  <c r="O21" i="1"/>
  <c r="L31" i="1"/>
  <c r="R31" i="1"/>
  <c r="O41" i="1"/>
  <c r="R50" i="1"/>
  <c r="O50" i="1"/>
  <c r="O59" i="1"/>
  <c r="L70" i="1"/>
  <c r="L80" i="1"/>
  <c r="R80" i="1"/>
  <c r="N11" i="1"/>
  <c r="K21" i="1"/>
  <c r="Q21" i="1"/>
  <c r="O11" i="1"/>
  <c r="L21" i="1"/>
  <c r="R21" i="1"/>
  <c r="G69" i="1"/>
  <c r="H69" i="1"/>
  <c r="C69" i="1"/>
  <c r="D69" i="1"/>
  <c r="C79" i="1"/>
  <c r="D79" i="1"/>
  <c r="E79" i="1"/>
  <c r="F79" i="1"/>
  <c r="E69" i="1"/>
  <c r="G79" i="1"/>
  <c r="F69" i="1"/>
  <c r="H79" i="1"/>
  <c r="E50" i="1"/>
  <c r="G50" i="1"/>
  <c r="E58" i="1"/>
  <c r="H50" i="1"/>
  <c r="C50" i="1"/>
  <c r="C58" i="1"/>
  <c r="D58" i="1"/>
  <c r="D50" i="1"/>
  <c r="F58" i="1"/>
  <c r="G58" i="1"/>
  <c r="F50" i="1"/>
  <c r="H58" i="1"/>
  <c r="E32" i="1"/>
  <c r="E41" i="1"/>
  <c r="F41" i="1"/>
  <c r="C32" i="1"/>
  <c r="C12" i="1"/>
  <c r="E20" i="1"/>
  <c r="C41" i="1"/>
  <c r="H12" i="1"/>
  <c r="D20" i="1"/>
  <c r="H32" i="1"/>
  <c r="D41" i="1"/>
  <c r="F32" i="1"/>
  <c r="G41" i="1"/>
  <c r="D32" i="1"/>
  <c r="H20" i="1"/>
  <c r="G32" i="1"/>
  <c r="H41" i="1"/>
  <c r="D12" i="1"/>
  <c r="G20" i="1"/>
  <c r="F20" i="1"/>
  <c r="F12" i="1"/>
  <c r="E12" i="1"/>
  <c r="C20" i="1"/>
</calcChain>
</file>

<file path=xl/sharedStrings.xml><?xml version="1.0" encoding="utf-8"?>
<sst xmlns="http://schemas.openxmlformats.org/spreadsheetml/2006/main" count="639" uniqueCount="92">
  <si>
    <t>Na</t>
  </si>
  <si>
    <t xml:space="preserve">Mg </t>
  </si>
  <si>
    <t>B</t>
  </si>
  <si>
    <t>P</t>
  </si>
  <si>
    <t>K</t>
  </si>
  <si>
    <t>Ca</t>
  </si>
  <si>
    <t>TR2a</t>
  </si>
  <si>
    <t>TT2a</t>
  </si>
  <si>
    <t xml:space="preserve">TR5a </t>
  </si>
  <si>
    <t>TT5a</t>
  </si>
  <si>
    <t>TR6a</t>
  </si>
  <si>
    <t>TT6a</t>
  </si>
  <si>
    <t>Roof Mean</t>
  </si>
  <si>
    <t>Roof SD</t>
  </si>
  <si>
    <t>Tap Mean</t>
  </si>
  <si>
    <t>Tap SD</t>
  </si>
  <si>
    <t>Root n</t>
  </si>
  <si>
    <t>SE</t>
  </si>
  <si>
    <t>Roof SE</t>
  </si>
  <si>
    <t>Tap SE</t>
  </si>
  <si>
    <t>n=3</t>
  </si>
  <si>
    <t>DATA ON FRUITS</t>
  </si>
  <si>
    <t>Roofwater</t>
  </si>
  <si>
    <t>Tapwater</t>
  </si>
  <si>
    <t>All Data for Tomato Experiment</t>
  </si>
  <si>
    <t>DATA ON ROOTS</t>
  </si>
  <si>
    <t>DATA ON LEAVES</t>
  </si>
  <si>
    <t>DATA ON STEMS</t>
  </si>
  <si>
    <t>Mean</t>
  </si>
  <si>
    <t>SD</t>
  </si>
  <si>
    <t>Na Leaves</t>
  </si>
  <si>
    <t>NaLeaves</t>
  </si>
  <si>
    <t>Mg Leaves</t>
  </si>
  <si>
    <t>B Leaves</t>
  </si>
  <si>
    <t>P Leaves</t>
  </si>
  <si>
    <t>K Leaves</t>
  </si>
  <si>
    <t>Ca Leaves</t>
  </si>
  <si>
    <t>Na Fruits</t>
  </si>
  <si>
    <t>Mg Fruits</t>
  </si>
  <si>
    <t>B Fruits</t>
  </si>
  <si>
    <t>P Fruits</t>
  </si>
  <si>
    <t>K Fruits</t>
  </si>
  <si>
    <t>Ca Fruits</t>
  </si>
  <si>
    <t>Na Roots</t>
  </si>
  <si>
    <t>Mg Roots</t>
  </si>
  <si>
    <t>B Roots</t>
  </si>
  <si>
    <t>P Roots</t>
  </si>
  <si>
    <t>K Roots</t>
  </si>
  <si>
    <t>Ca Roots</t>
  </si>
  <si>
    <t>Na Stems</t>
  </si>
  <si>
    <t>Mg Stems</t>
  </si>
  <si>
    <t>B Stems</t>
  </si>
  <si>
    <t>P Stems</t>
  </si>
  <si>
    <t>K Stems</t>
  </si>
  <si>
    <t>Ca Stems</t>
  </si>
  <si>
    <t>t-Test: Two-Sample Assuming Equal Variances</t>
  </si>
  <si>
    <t>Variable 1</t>
  </si>
  <si>
    <t>Variable 2</t>
  </si>
  <si>
    <t>Variance</t>
  </si>
  <si>
    <t>Observations</t>
  </si>
  <si>
    <t>Pooled Variance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</si>
  <si>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</si>
  <si>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</si>
  <si>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</si>
  <si>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</si>
  <si>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</si>
  <si>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</si>
  <si>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</si>
  <si>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LEAVES SODIUM</t>
  </si>
  <si>
    <t xml:space="preserve">LEAVES MAGNESIUM </t>
  </si>
  <si>
    <t>LEAVES BORON</t>
  </si>
  <si>
    <t>LEAVES POTASSIUM</t>
  </si>
  <si>
    <t>LEAVES PHOSPHORUS</t>
  </si>
  <si>
    <t>FRUIT MAGNESIUM</t>
  </si>
  <si>
    <t>FRUIT SODIUM</t>
  </si>
  <si>
    <t>FRUITS BORON</t>
  </si>
  <si>
    <t>FRUITS PHOSPHORUS</t>
  </si>
  <si>
    <t>POTASSIUM FRUITS</t>
  </si>
  <si>
    <t>LEAVES CALCIUM</t>
  </si>
  <si>
    <t>CALCIUM FRUITS</t>
  </si>
  <si>
    <t>ROOTS SODIUM</t>
  </si>
  <si>
    <t>ROOTS MAGNESIUM</t>
  </si>
  <si>
    <t>ROOTS PHOSPHORUS</t>
  </si>
  <si>
    <t>ROOTS BORON</t>
  </si>
  <si>
    <t>ROOTS POTASSIUM</t>
  </si>
  <si>
    <t>ROOTS CALCIUM</t>
  </si>
  <si>
    <t>STEMS SODIUM</t>
  </si>
  <si>
    <t>STEMS MAGNESIUM</t>
  </si>
  <si>
    <t>STEMS BORON</t>
  </si>
  <si>
    <t>STEMS PHOSPHORUS</t>
  </si>
  <si>
    <t>STEMS POTASSIUM</t>
  </si>
  <si>
    <t>STEMS CALCIUM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</si>
</sst>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2" borderId="0" xfId="0" applyFill="1"/>
    <xf numFmtId="164" fontId="0" fillId="2" borderId="1" xfId="0" applyNumberFormat="1" applyFill="1" applyBorder="1"/>
    <xf numFmtId="0" fontId="1" fillId="0" borderId="0" xfId="0" applyFont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2" xfId="0" applyBorder="1"/>
    <xf numFmtId="0" fontId="2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8301A-FE43-43DD-B13E-6D0EF4F80048}">
  <dimension ref="A1:C89"/>
  <sheetViews>
    <sheetView topLeftCell="A64" workbookViewId="0">
      <selection activeCell="E67" sqref="E67"/>
    </sheetView>
  </sheetViews>
  <sheetFormatPr defaultRowHeight="15.6" x14ac:dyDescent="0.3"/>
  <cols>
    <col min="1" max="1" width="21.3984375" customWidth="1"/>
    <col min="2" max="2" width="16.296875" customWidth="1"/>
    <col min="3" max="3" width="20.59765625" customWidth="1"/>
  </cols>
  <sheetData>
    <row r="1" spans="1:3" x14ac:dyDescent="0.3">
      <c r="A1" t="s">
        <v>55</v>
      </c>
    </row>
    <row r="2" spans="1:3" ht="16.2" thickBot="1" x14ac:dyDescent="0.35">
      <c r="A2" t="s">
        <v>68</v>
      </c>
    </row>
    <row r="3" spans="1:3" x14ac:dyDescent="0.3">
      <c r="A3" s="11"/>
      <c r="B3" s="11" t="s">
        <v>56</v>
      </c>
      <c r="C3" s="11" t="s">
        <v>57</v>
      </c>
    </row>
    <row r="4" spans="1:3" x14ac:dyDescent="0.3">
      <c r="A4" t="s">
        <v>28</v>
      </c>
      <c r="B4">
        <v>1.3566666666666667</v>
      </c>
      <c r="C4">
        <v>1.5141666666666669</v>
      </c>
    </row>
    <row r="5" spans="1:3" x14ac:dyDescent="0.3">
      <c r="A5" t="s">
        <v>58</v>
      </c>
      <c r="B5">
        <v>1.0421373333333328</v>
      </c>
      <c r="C5">
        <v>1.547776028255222</v>
      </c>
    </row>
    <row r="6" spans="1:3" x14ac:dyDescent="0.3">
      <c r="A6" t="s">
        <v>59</v>
      </c>
      <c r="B6">
        <v>3</v>
      </c>
      <c r="C6">
        <v>3</v>
      </c>
    </row>
    <row r="7" spans="1:3" x14ac:dyDescent="0.3">
      <c r="A7" t="s">
        <v>60</v>
      </c>
      <c r="B7">
        <v>1.2949566807942774</v>
      </c>
    </row>
    <row r="8" spans="1:3" x14ac:dyDescent="0.3">
      <c r="A8" t="s">
        <v>61</v>
      </c>
      <c r="B8">
        <v>0</v>
      </c>
    </row>
    <row r="9" spans="1:3" x14ac:dyDescent="0.3">
      <c r="A9" t="s">
        <v>62</v>
      </c>
      <c r="B9">
        <v>4</v>
      </c>
    </row>
    <row r="10" spans="1:3" x14ac:dyDescent="0.3">
      <c r="A10" t="s">
        <v>63</v>
      </c>
      <c r="B10">
        <v>-0.16951126598260766</v>
      </c>
    </row>
    <row r="11" spans="1:3" x14ac:dyDescent="0.3">
      <c r="A11" t="s">
        <v>64</v>
      </c>
      <c r="B11">
        <v>0.43681095420253047</v>
      </c>
    </row>
    <row r="12" spans="1:3" x14ac:dyDescent="0.3">
      <c r="A12" t="s">
        <v>65</v>
      </c>
      <c r="B12">
        <v>2.1318467863266499</v>
      </c>
    </row>
    <row r="13" spans="1:3" x14ac:dyDescent="0.3">
      <c r="A13" t="s">
        <v>66</v>
      </c>
      <c r="B13">
        <v>0.87362190840506093</v>
      </c>
    </row>
    <row r="14" spans="1:3" ht="16.2" thickBot="1" x14ac:dyDescent="0.35">
      <c r="A14" s="10" t="s">
        <v>67</v>
      </c>
      <c r="B14" s="10">
        <v>2.7764451051977934</v>
      </c>
      <c r="C14" s="10"/>
    </row>
    <row r="16" spans="1:3" x14ac:dyDescent="0.3">
      <c r="A16" t="s">
        <v>55</v>
      </c>
    </row>
    <row r="17" spans="1:3" ht="16.2" thickBot="1" x14ac:dyDescent="0.35">
      <c r="A17" t="s">
        <v>69</v>
      </c>
    </row>
    <row r="18" spans="1:3" x14ac:dyDescent="0.3">
      <c r="A18" s="11"/>
      <c r="B18" s="11" t="s">
        <v>56</v>
      </c>
      <c r="C18" s="11" t="s">
        <v>57</v>
      </c>
    </row>
    <row r="19" spans="1:3" x14ac:dyDescent="0.3">
      <c r="A19" t="s">
        <v>28</v>
      </c>
      <c r="B19">
        <v>37.723888886666664</v>
      </c>
      <c r="C19">
        <v>38.676666666666669</v>
      </c>
    </row>
    <row r="20" spans="1:3" x14ac:dyDescent="0.3">
      <c r="A20" t="s">
        <v>58</v>
      </c>
      <c r="B20">
        <v>43.987834284329438</v>
      </c>
      <c r="C20">
        <v>18.437033333333339</v>
      </c>
    </row>
    <row r="21" spans="1:3" x14ac:dyDescent="0.3">
      <c r="A21" t="s">
        <v>59</v>
      </c>
      <c r="B21">
        <v>3</v>
      </c>
      <c r="C21">
        <v>3</v>
      </c>
    </row>
    <row r="22" spans="1:3" x14ac:dyDescent="0.3">
      <c r="A22" t="s">
        <v>60</v>
      </c>
      <c r="B22">
        <v>31.212433808831388</v>
      </c>
    </row>
    <row r="23" spans="1:3" x14ac:dyDescent="0.3">
      <c r="A23" t="s">
        <v>61</v>
      </c>
      <c r="B23">
        <v>0</v>
      </c>
    </row>
    <row r="24" spans="1:3" x14ac:dyDescent="0.3">
      <c r="A24" t="s">
        <v>62</v>
      </c>
      <c r="B24">
        <v>4</v>
      </c>
    </row>
    <row r="25" spans="1:3" x14ac:dyDescent="0.3">
      <c r="A25" t="s">
        <v>63</v>
      </c>
      <c r="B25">
        <v>-0.2088687331543263</v>
      </c>
    </row>
    <row r="26" spans="1:3" x14ac:dyDescent="0.3">
      <c r="A26" t="s">
        <v>64</v>
      </c>
      <c r="B26">
        <v>0.4223780526121399</v>
      </c>
    </row>
    <row r="27" spans="1:3" x14ac:dyDescent="0.3">
      <c r="A27" t="s">
        <v>65</v>
      </c>
      <c r="B27">
        <v>2.1318467863266499</v>
      </c>
    </row>
    <row r="28" spans="1:3" x14ac:dyDescent="0.3">
      <c r="A28" t="s">
        <v>66</v>
      </c>
      <c r="B28">
        <v>0.8447561052242798</v>
      </c>
    </row>
    <row r="29" spans="1:3" ht="16.2" thickBot="1" x14ac:dyDescent="0.35">
      <c r="A29" s="10" t="s">
        <v>67</v>
      </c>
      <c r="B29" s="10">
        <v>2.7764451051977934</v>
      </c>
      <c r="C29" s="10"/>
    </row>
    <row r="31" spans="1:3" x14ac:dyDescent="0.3">
      <c r="A31" t="s">
        <v>55</v>
      </c>
    </row>
    <row r="32" spans="1:3" ht="16.2" thickBot="1" x14ac:dyDescent="0.35">
      <c r="A32" t="s">
        <v>70</v>
      </c>
    </row>
    <row r="33" spans="1:3" x14ac:dyDescent="0.3">
      <c r="A33" s="11"/>
      <c r="B33" s="11" t="s">
        <v>56</v>
      </c>
      <c r="C33" s="11" t="s">
        <v>57</v>
      </c>
    </row>
    <row r="34" spans="1:3" x14ac:dyDescent="0.3">
      <c r="A34" t="s">
        <v>28</v>
      </c>
      <c r="B34">
        <v>0.620777778</v>
      </c>
      <c r="C34">
        <v>0.7313888890000001</v>
      </c>
    </row>
    <row r="35" spans="1:3" x14ac:dyDescent="0.3">
      <c r="A35" t="s">
        <v>58</v>
      </c>
      <c r="B35">
        <v>6.6529036940962905E-2</v>
      </c>
      <c r="C35">
        <v>1.7154537194629621E-3</v>
      </c>
    </row>
    <row r="36" spans="1:3" x14ac:dyDescent="0.3">
      <c r="A36" t="s">
        <v>59</v>
      </c>
      <c r="B36">
        <v>3</v>
      </c>
      <c r="C36">
        <v>3</v>
      </c>
    </row>
    <row r="37" spans="1:3" x14ac:dyDescent="0.3">
      <c r="A37" t="s">
        <v>60</v>
      </c>
      <c r="B37">
        <v>3.4122245330212936E-2</v>
      </c>
    </row>
    <row r="38" spans="1:3" x14ac:dyDescent="0.3">
      <c r="A38" t="s">
        <v>61</v>
      </c>
      <c r="B38">
        <v>0</v>
      </c>
    </row>
    <row r="39" spans="1:3" x14ac:dyDescent="0.3">
      <c r="A39" t="s">
        <v>62</v>
      </c>
      <c r="B39">
        <v>4</v>
      </c>
    </row>
    <row r="40" spans="1:3" x14ac:dyDescent="0.3">
      <c r="A40" t="s">
        <v>63</v>
      </c>
      <c r="B40">
        <v>-0.73337412567179505</v>
      </c>
    </row>
    <row r="41" spans="1:3" x14ac:dyDescent="0.3">
      <c r="A41" t="s">
        <v>64</v>
      </c>
      <c r="B41">
        <v>0.25199736699045056</v>
      </c>
    </row>
    <row r="42" spans="1:3" x14ac:dyDescent="0.3">
      <c r="A42" t="s">
        <v>65</v>
      </c>
      <c r="B42">
        <v>2.1318467863266499</v>
      </c>
    </row>
    <row r="43" spans="1:3" x14ac:dyDescent="0.3">
      <c r="A43" t="s">
        <v>66</v>
      </c>
      <c r="B43">
        <v>0.50399473398090111</v>
      </c>
    </row>
    <row r="44" spans="1:3" ht="16.2" thickBot="1" x14ac:dyDescent="0.35">
      <c r="A44" s="10" t="s">
        <v>67</v>
      </c>
      <c r="B44" s="10">
        <v>2.7764451051977934</v>
      </c>
      <c r="C44" s="10"/>
    </row>
    <row r="46" spans="1:3" x14ac:dyDescent="0.3">
      <c r="A46" t="s">
        <v>55</v>
      </c>
    </row>
    <row r="47" spans="1:3" ht="16.2" thickBot="1" x14ac:dyDescent="0.35">
      <c r="A47" t="s">
        <v>72</v>
      </c>
    </row>
    <row r="48" spans="1:3" x14ac:dyDescent="0.3">
      <c r="A48" s="11"/>
      <c r="B48" s="11" t="s">
        <v>56</v>
      </c>
      <c r="C48" s="11" t="s">
        <v>57</v>
      </c>
    </row>
    <row r="49" spans="1:3" x14ac:dyDescent="0.3">
      <c r="A49" t="s">
        <v>28</v>
      </c>
      <c r="B49">
        <v>36.414444443333331</v>
      </c>
      <c r="C49">
        <v>30.945555553333335</v>
      </c>
    </row>
    <row r="50" spans="1:3" x14ac:dyDescent="0.3">
      <c r="A50" t="s">
        <v>58</v>
      </c>
      <c r="B50">
        <v>18.120459271429638</v>
      </c>
      <c r="C50">
        <v>18.263914811129553</v>
      </c>
    </row>
    <row r="51" spans="1:3" x14ac:dyDescent="0.3">
      <c r="A51" t="s">
        <v>59</v>
      </c>
      <c r="B51">
        <v>3</v>
      </c>
      <c r="C51">
        <v>3</v>
      </c>
    </row>
    <row r="52" spans="1:3" x14ac:dyDescent="0.3">
      <c r="A52" t="s">
        <v>60</v>
      </c>
      <c r="B52">
        <v>18.192187041279595</v>
      </c>
    </row>
    <row r="53" spans="1:3" x14ac:dyDescent="0.3">
      <c r="A53" t="s">
        <v>61</v>
      </c>
      <c r="B53">
        <v>0</v>
      </c>
    </row>
    <row r="54" spans="1:3" x14ac:dyDescent="0.3">
      <c r="A54" t="s">
        <v>62</v>
      </c>
      <c r="B54">
        <v>4</v>
      </c>
    </row>
    <row r="55" spans="1:3" x14ac:dyDescent="0.3">
      <c r="A55" t="s">
        <v>63</v>
      </c>
      <c r="B55">
        <v>1.5703710242983728</v>
      </c>
    </row>
    <row r="56" spans="1:3" x14ac:dyDescent="0.3">
      <c r="A56" t="s">
        <v>64</v>
      </c>
      <c r="B56">
        <v>9.5709283033135167E-2</v>
      </c>
    </row>
    <row r="57" spans="1:3" x14ac:dyDescent="0.3">
      <c r="A57" t="s">
        <v>65</v>
      </c>
      <c r="B57">
        <v>2.1318467863266499</v>
      </c>
    </row>
    <row r="58" spans="1:3" x14ac:dyDescent="0.3">
      <c r="A58" t="s">
        <v>66</v>
      </c>
      <c r="B58">
        <v>0.19141856606627033</v>
      </c>
    </row>
    <row r="59" spans="1:3" ht="16.2" thickBot="1" x14ac:dyDescent="0.35">
      <c r="A59" s="10" t="s">
        <v>67</v>
      </c>
      <c r="B59" s="10">
        <v>2.7764451051977934</v>
      </c>
      <c r="C59" s="10"/>
    </row>
    <row r="61" spans="1:3" x14ac:dyDescent="0.3">
      <c r="A61" t="s">
        <v>55</v>
      </c>
    </row>
    <row r="62" spans="1:3" ht="16.2" thickBot="1" x14ac:dyDescent="0.35">
      <c r="A62" t="s">
        <v>71</v>
      </c>
    </row>
    <row r="63" spans="1:3" x14ac:dyDescent="0.3">
      <c r="A63" s="11"/>
      <c r="B63" s="11" t="s">
        <v>56</v>
      </c>
      <c r="C63" s="11" t="s">
        <v>57</v>
      </c>
    </row>
    <row r="64" spans="1:3" x14ac:dyDescent="0.3">
      <c r="A64" t="s">
        <v>28</v>
      </c>
      <c r="B64">
        <v>249.5277778</v>
      </c>
      <c r="C64">
        <v>140.84444443333334</v>
      </c>
    </row>
    <row r="65" spans="1:3" x14ac:dyDescent="0.3">
      <c r="A65" t="s">
        <v>58</v>
      </c>
      <c r="B65">
        <v>4367.5462015496159</v>
      </c>
      <c r="C65">
        <v>6.6159259129629513</v>
      </c>
    </row>
    <row r="66" spans="1:3" x14ac:dyDescent="0.3">
      <c r="A66" t="s">
        <v>59</v>
      </c>
      <c r="B66">
        <v>3</v>
      </c>
      <c r="C66">
        <v>3</v>
      </c>
    </row>
    <row r="67" spans="1:3" x14ac:dyDescent="0.3">
      <c r="A67" t="s">
        <v>60</v>
      </c>
      <c r="B67">
        <v>2187.0810637312893</v>
      </c>
    </row>
    <row r="68" spans="1:3" x14ac:dyDescent="0.3">
      <c r="A68" t="s">
        <v>61</v>
      </c>
      <c r="B68">
        <v>0</v>
      </c>
    </row>
    <row r="69" spans="1:3" x14ac:dyDescent="0.3">
      <c r="A69" t="s">
        <v>62</v>
      </c>
      <c r="B69">
        <v>4</v>
      </c>
    </row>
    <row r="70" spans="1:3" x14ac:dyDescent="0.3">
      <c r="A70" t="s">
        <v>63</v>
      </c>
      <c r="B70">
        <v>2.8462702882907545</v>
      </c>
    </row>
    <row r="71" spans="1:3" x14ac:dyDescent="0.3">
      <c r="A71" t="s">
        <v>64</v>
      </c>
      <c r="B71">
        <v>2.3285566506395915E-2</v>
      </c>
    </row>
    <row r="72" spans="1:3" x14ac:dyDescent="0.3">
      <c r="A72" t="s">
        <v>65</v>
      </c>
      <c r="B72">
        <v>2.1318467863266499</v>
      </c>
    </row>
    <row r="73" spans="1:3" x14ac:dyDescent="0.3">
      <c r="A73" t="s">
        <v>66</v>
      </c>
      <c r="B73">
        <v>4.6571133012791831E-2</v>
      </c>
    </row>
    <row r="74" spans="1:3" ht="16.2" thickBot="1" x14ac:dyDescent="0.35">
      <c r="A74" s="10" t="s">
        <v>67</v>
      </c>
      <c r="B74" s="10">
        <v>2.7764451051977934</v>
      </c>
      <c r="C74" s="10"/>
    </row>
    <row r="76" spans="1:3" x14ac:dyDescent="0.3">
      <c r="A76" t="s">
        <v>55</v>
      </c>
    </row>
    <row r="77" spans="1:3" ht="16.2" thickBot="1" x14ac:dyDescent="0.35"/>
    <row r="78" spans="1:3" x14ac:dyDescent="0.3">
      <c r="A78" s="11" t="s">
        <v>78</v>
      </c>
      <c r="B78" s="11" t="s">
        <v>56</v>
      </c>
      <c r="C78" s="11" t="s">
        <v>57</v>
      </c>
    </row>
    <row r="79" spans="1:3" x14ac:dyDescent="0.3">
      <c r="A79" t="s">
        <v>28</v>
      </c>
      <c r="B79">
        <v>284.93333333333334</v>
      </c>
      <c r="C79">
        <v>479.41666666666669</v>
      </c>
    </row>
    <row r="80" spans="1:3" x14ac:dyDescent="0.3">
      <c r="A80" t="s">
        <v>58</v>
      </c>
      <c r="B80">
        <v>2216.4233333333104</v>
      </c>
      <c r="C80">
        <v>3075.1952740822244</v>
      </c>
    </row>
    <row r="81" spans="1:3" x14ac:dyDescent="0.3">
      <c r="A81" t="s">
        <v>59</v>
      </c>
      <c r="B81">
        <v>3</v>
      </c>
      <c r="C81">
        <v>3</v>
      </c>
    </row>
    <row r="82" spans="1:3" x14ac:dyDescent="0.3">
      <c r="A82" t="s">
        <v>60</v>
      </c>
      <c r="B82">
        <v>2645.8093037077674</v>
      </c>
    </row>
    <row r="83" spans="1:3" x14ac:dyDescent="0.3">
      <c r="A83" t="s">
        <v>61</v>
      </c>
      <c r="B83">
        <v>0</v>
      </c>
    </row>
    <row r="84" spans="1:3" x14ac:dyDescent="0.3">
      <c r="A84" t="s">
        <v>62</v>
      </c>
      <c r="B84">
        <v>4</v>
      </c>
    </row>
    <row r="85" spans="1:3" x14ac:dyDescent="0.3">
      <c r="A85" t="s">
        <v>63</v>
      </c>
      <c r="B85">
        <v>-4.6307224258329605</v>
      </c>
    </row>
    <row r="86" spans="1:3" x14ac:dyDescent="0.3">
      <c r="A86" t="s">
        <v>64</v>
      </c>
      <c r="B86">
        <v>4.9009519712061933E-3</v>
      </c>
    </row>
    <row r="87" spans="1:3" x14ac:dyDescent="0.3">
      <c r="A87" t="s">
        <v>65</v>
      </c>
      <c r="B87">
        <v>2.1318467863266499</v>
      </c>
    </row>
    <row r="88" spans="1:3" x14ac:dyDescent="0.3">
      <c r="A88" t="s">
        <v>66</v>
      </c>
      <c r="B88">
        <v>9.8019039424123867E-3</v>
      </c>
    </row>
    <row r="89" spans="1:3" ht="16.2" thickBot="1" x14ac:dyDescent="0.35">
      <c r="A89" s="10" t="s">
        <v>67</v>
      </c>
      <c r="B89" s="10">
        <v>2.7764451051977934</v>
      </c>
      <c r="C89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72654-5CE4-4A4F-BFBA-978DB65526AC}">
  <dimension ref="A1:C89"/>
  <sheetViews>
    <sheetView workbookViewId="0">
      <selection activeCell="A91" sqref="A91"/>
    </sheetView>
  </sheetViews>
  <sheetFormatPr defaultRowHeight="15.6" x14ac:dyDescent="0.3"/>
  <cols>
    <col min="1" max="1" width="16.8984375" customWidth="1"/>
    <col min="2" max="2" width="14.59765625" customWidth="1"/>
    <col min="3" max="3" width="14.09765625" customWidth="1"/>
  </cols>
  <sheetData>
    <row r="1" spans="1:3" x14ac:dyDescent="0.3">
      <c r="A1" t="s">
        <v>55</v>
      </c>
    </row>
    <row r="2" spans="1:3" ht="16.2" thickBot="1" x14ac:dyDescent="0.35">
      <c r="A2" t="s">
        <v>80</v>
      </c>
    </row>
    <row r="3" spans="1:3" x14ac:dyDescent="0.3">
      <c r="A3" s="11"/>
      <c r="B3" s="11" t="s">
        <v>56</v>
      </c>
      <c r="C3" s="11" t="s">
        <v>57</v>
      </c>
    </row>
    <row r="4" spans="1:3" x14ac:dyDescent="0.3">
      <c r="A4" t="s">
        <v>28</v>
      </c>
      <c r="B4">
        <v>4.5983333333333336</v>
      </c>
      <c r="C4">
        <v>21.236333333333334</v>
      </c>
    </row>
    <row r="5" spans="1:3" x14ac:dyDescent="0.3">
      <c r="A5" t="s">
        <v>58</v>
      </c>
      <c r="B5">
        <v>9.6735083333333343</v>
      </c>
      <c r="C5">
        <v>292.89928033333331</v>
      </c>
    </row>
    <row r="6" spans="1:3" x14ac:dyDescent="0.3">
      <c r="A6" t="s">
        <v>59</v>
      </c>
      <c r="B6">
        <v>3</v>
      </c>
      <c r="C6">
        <v>3</v>
      </c>
    </row>
    <row r="7" spans="1:3" x14ac:dyDescent="0.3">
      <c r="A7" t="s">
        <v>60</v>
      </c>
      <c r="B7">
        <v>151.28639433333333</v>
      </c>
    </row>
    <row r="8" spans="1:3" x14ac:dyDescent="0.3">
      <c r="A8" t="s">
        <v>61</v>
      </c>
      <c r="B8">
        <v>0</v>
      </c>
    </row>
    <row r="9" spans="1:3" x14ac:dyDescent="0.3">
      <c r="A9" t="s">
        <v>62</v>
      </c>
      <c r="B9">
        <v>4</v>
      </c>
    </row>
    <row r="10" spans="1:3" x14ac:dyDescent="0.3">
      <c r="A10" t="s">
        <v>63</v>
      </c>
      <c r="B10">
        <v>-1.6567112194172067</v>
      </c>
    </row>
    <row r="11" spans="1:3" x14ac:dyDescent="0.3">
      <c r="A11" t="s">
        <v>64</v>
      </c>
      <c r="B11">
        <v>8.6459404277045016E-2</v>
      </c>
    </row>
    <row r="12" spans="1:3" x14ac:dyDescent="0.3">
      <c r="A12" t="s">
        <v>65</v>
      </c>
      <c r="B12">
        <v>2.1318467863266499</v>
      </c>
    </row>
    <row r="13" spans="1:3" x14ac:dyDescent="0.3">
      <c r="A13" t="s">
        <v>66</v>
      </c>
      <c r="B13">
        <v>0.17291880855409003</v>
      </c>
    </row>
    <row r="14" spans="1:3" ht="16.2" thickBot="1" x14ac:dyDescent="0.35">
      <c r="A14" s="10" t="s">
        <v>67</v>
      </c>
      <c r="B14" s="10">
        <v>2.7764451051977934</v>
      </c>
      <c r="C14" s="10"/>
    </row>
    <row r="16" spans="1:3" x14ac:dyDescent="0.3">
      <c r="A16" t="s">
        <v>55</v>
      </c>
    </row>
    <row r="17" spans="1:3" ht="16.2" thickBot="1" x14ac:dyDescent="0.35">
      <c r="A17" t="s">
        <v>81</v>
      </c>
    </row>
    <row r="18" spans="1:3" x14ac:dyDescent="0.3">
      <c r="A18" s="11"/>
      <c r="B18" s="11" t="s">
        <v>56</v>
      </c>
      <c r="C18" s="11" t="s">
        <v>57</v>
      </c>
    </row>
    <row r="19" spans="1:3" x14ac:dyDescent="0.3">
      <c r="A19" t="s">
        <v>28</v>
      </c>
      <c r="B19">
        <v>21.653333333333332</v>
      </c>
      <c r="C19">
        <v>31.056666666666668</v>
      </c>
    </row>
    <row r="20" spans="1:3" x14ac:dyDescent="0.3">
      <c r="A20" t="s">
        <v>58</v>
      </c>
      <c r="B20">
        <v>100.9066333333335</v>
      </c>
      <c r="C20">
        <v>80.582433333333256</v>
      </c>
    </row>
    <row r="21" spans="1:3" x14ac:dyDescent="0.3">
      <c r="A21" t="s">
        <v>59</v>
      </c>
      <c r="B21">
        <v>3</v>
      </c>
      <c r="C21">
        <v>3</v>
      </c>
    </row>
    <row r="22" spans="1:3" x14ac:dyDescent="0.3">
      <c r="A22" t="s">
        <v>60</v>
      </c>
      <c r="B22">
        <v>90.744533333333379</v>
      </c>
    </row>
    <row r="23" spans="1:3" x14ac:dyDescent="0.3">
      <c r="A23" t="s">
        <v>61</v>
      </c>
      <c r="B23">
        <v>0</v>
      </c>
    </row>
    <row r="24" spans="1:3" x14ac:dyDescent="0.3">
      <c r="A24" t="s">
        <v>62</v>
      </c>
      <c r="B24">
        <v>4</v>
      </c>
    </row>
    <row r="25" spans="1:3" x14ac:dyDescent="0.3">
      <c r="A25" t="s">
        <v>63</v>
      </c>
      <c r="B25">
        <v>-1.2089747351593196</v>
      </c>
    </row>
    <row r="26" spans="1:3" x14ac:dyDescent="0.3">
      <c r="A26" t="s">
        <v>64</v>
      </c>
      <c r="B26">
        <v>0.14662311142195847</v>
      </c>
    </row>
    <row r="27" spans="1:3" x14ac:dyDescent="0.3">
      <c r="A27" t="s">
        <v>65</v>
      </c>
      <c r="B27">
        <v>2.1318467863266499</v>
      </c>
    </row>
    <row r="28" spans="1:3" x14ac:dyDescent="0.3">
      <c r="A28" t="s">
        <v>66</v>
      </c>
      <c r="B28">
        <v>0.29324622284391694</v>
      </c>
    </row>
    <row r="29" spans="1:3" ht="16.2" thickBot="1" x14ac:dyDescent="0.35">
      <c r="A29" s="10" t="s">
        <v>67</v>
      </c>
      <c r="B29" s="10">
        <v>2.7764451051977934</v>
      </c>
      <c r="C29" s="10"/>
    </row>
    <row r="31" spans="1:3" x14ac:dyDescent="0.3">
      <c r="A31" t="s">
        <v>55</v>
      </c>
    </row>
    <row r="32" spans="1:3" ht="16.2" thickBot="1" x14ac:dyDescent="0.35">
      <c r="A32" t="s">
        <v>83</v>
      </c>
    </row>
    <row r="33" spans="1:3" x14ac:dyDescent="0.3">
      <c r="A33" s="11"/>
      <c r="B33" s="11" t="s">
        <v>56</v>
      </c>
      <c r="C33" s="11" t="s">
        <v>57</v>
      </c>
    </row>
    <row r="34" spans="1:3" x14ac:dyDescent="0.3">
      <c r="A34" t="s">
        <v>28</v>
      </c>
      <c r="B34">
        <v>2.8999999999999998E-2</v>
      </c>
      <c r="C34">
        <v>5.566666666666667E-2</v>
      </c>
    </row>
    <row r="35" spans="1:3" x14ac:dyDescent="0.3">
      <c r="A35" t="s">
        <v>58</v>
      </c>
      <c r="B35">
        <v>1.7200000000000028E-4</v>
      </c>
      <c r="C35">
        <v>3.4333333333333319E-5</v>
      </c>
    </row>
    <row r="36" spans="1:3" x14ac:dyDescent="0.3">
      <c r="A36" t="s">
        <v>59</v>
      </c>
      <c r="B36">
        <v>3</v>
      </c>
      <c r="C36">
        <v>3</v>
      </c>
    </row>
    <row r="37" spans="1:3" x14ac:dyDescent="0.3">
      <c r="A37" t="s">
        <v>60</v>
      </c>
      <c r="B37">
        <v>1.031666666666668E-4</v>
      </c>
    </row>
    <row r="38" spans="1:3" x14ac:dyDescent="0.3">
      <c r="A38" t="s">
        <v>61</v>
      </c>
      <c r="B38">
        <v>0</v>
      </c>
    </row>
    <row r="39" spans="1:3" x14ac:dyDescent="0.3">
      <c r="A39" t="s">
        <v>62</v>
      </c>
      <c r="B39">
        <v>4</v>
      </c>
    </row>
    <row r="40" spans="1:3" x14ac:dyDescent="0.3">
      <c r="A40" t="s">
        <v>63</v>
      </c>
      <c r="B40">
        <v>-3.2154714842325616</v>
      </c>
    </row>
    <row r="41" spans="1:3" x14ac:dyDescent="0.3">
      <c r="A41" t="s">
        <v>64</v>
      </c>
      <c r="B41">
        <v>1.6209874024361477E-2</v>
      </c>
    </row>
    <row r="42" spans="1:3" x14ac:dyDescent="0.3">
      <c r="A42" t="s">
        <v>65</v>
      </c>
      <c r="B42">
        <v>2.1318467863266499</v>
      </c>
    </row>
    <row r="43" spans="1:3" x14ac:dyDescent="0.3">
      <c r="A43" t="s">
        <v>66</v>
      </c>
      <c r="B43">
        <v>3.2419748048722954E-2</v>
      </c>
    </row>
    <row r="44" spans="1:3" ht="16.2" thickBot="1" x14ac:dyDescent="0.35">
      <c r="A44" s="10" t="s">
        <v>67</v>
      </c>
      <c r="B44" s="10">
        <v>2.7764451051977934</v>
      </c>
      <c r="C44" s="10"/>
    </row>
    <row r="46" spans="1:3" x14ac:dyDescent="0.3">
      <c r="A46" t="s">
        <v>55</v>
      </c>
    </row>
    <row r="47" spans="1:3" ht="16.2" thickBot="1" x14ac:dyDescent="0.35">
      <c r="A47" t="s">
        <v>82</v>
      </c>
    </row>
    <row r="48" spans="1:3" x14ac:dyDescent="0.3">
      <c r="A48" s="11"/>
      <c r="B48" s="11" t="s">
        <v>56</v>
      </c>
      <c r="C48" s="11" t="s">
        <v>57</v>
      </c>
    </row>
    <row r="49" spans="1:3" x14ac:dyDescent="0.3">
      <c r="A49" t="s">
        <v>28</v>
      </c>
      <c r="B49">
        <v>16.971666666666668</v>
      </c>
      <c r="C49">
        <v>20.39</v>
      </c>
    </row>
    <row r="50" spans="1:3" x14ac:dyDescent="0.3">
      <c r="A50" t="s">
        <v>58</v>
      </c>
      <c r="B50">
        <v>118.92280833333342</v>
      </c>
      <c r="C50">
        <v>35.706699999999955</v>
      </c>
    </row>
    <row r="51" spans="1:3" x14ac:dyDescent="0.3">
      <c r="A51" t="s">
        <v>59</v>
      </c>
      <c r="B51">
        <v>3</v>
      </c>
      <c r="C51">
        <v>3</v>
      </c>
    </row>
    <row r="52" spans="1:3" x14ac:dyDescent="0.3">
      <c r="A52" t="s">
        <v>60</v>
      </c>
      <c r="B52">
        <v>77.314754166666688</v>
      </c>
    </row>
    <row r="53" spans="1:3" x14ac:dyDescent="0.3">
      <c r="A53" t="s">
        <v>61</v>
      </c>
      <c r="B53">
        <v>0</v>
      </c>
    </row>
    <row r="54" spans="1:3" x14ac:dyDescent="0.3">
      <c r="A54" t="s">
        <v>62</v>
      </c>
      <c r="B54">
        <v>4</v>
      </c>
    </row>
    <row r="55" spans="1:3" x14ac:dyDescent="0.3">
      <c r="A55" t="s">
        <v>63</v>
      </c>
      <c r="B55">
        <v>-0.47613362172531021</v>
      </c>
    </row>
    <row r="56" spans="1:3" x14ac:dyDescent="0.3">
      <c r="A56" t="s">
        <v>64</v>
      </c>
      <c r="B56">
        <v>0.32940967825109535</v>
      </c>
    </row>
    <row r="57" spans="1:3" x14ac:dyDescent="0.3">
      <c r="A57" t="s">
        <v>65</v>
      </c>
      <c r="B57">
        <v>2.1318467863266499</v>
      </c>
    </row>
    <row r="58" spans="1:3" x14ac:dyDescent="0.3">
      <c r="A58" t="s">
        <v>66</v>
      </c>
      <c r="B58">
        <v>0.6588193565021907</v>
      </c>
    </row>
    <row r="59" spans="1:3" ht="16.2" thickBot="1" x14ac:dyDescent="0.35">
      <c r="A59" s="10" t="s">
        <v>67</v>
      </c>
      <c r="B59" s="10">
        <v>2.7764451051977934</v>
      </c>
      <c r="C59" s="10"/>
    </row>
    <row r="61" spans="1:3" x14ac:dyDescent="0.3">
      <c r="A61" t="s">
        <v>55</v>
      </c>
    </row>
    <row r="62" spans="1:3" ht="16.2" thickBot="1" x14ac:dyDescent="0.35">
      <c r="A62" t="s">
        <v>84</v>
      </c>
    </row>
    <row r="63" spans="1:3" x14ac:dyDescent="0.3">
      <c r="A63" s="11"/>
      <c r="B63" s="11" t="s">
        <v>56</v>
      </c>
      <c r="C63" s="11" t="s">
        <v>57</v>
      </c>
    </row>
    <row r="64" spans="1:3" x14ac:dyDescent="0.3">
      <c r="A64" t="s">
        <v>28</v>
      </c>
      <c r="B64">
        <v>148.16333333333336</v>
      </c>
      <c r="C64">
        <v>104.38</v>
      </c>
    </row>
    <row r="65" spans="1:3" x14ac:dyDescent="0.3">
      <c r="A65" t="s">
        <v>58</v>
      </c>
      <c r="B65">
        <v>10008.909033333322</v>
      </c>
      <c r="C65">
        <v>1749.3988000000027</v>
      </c>
    </row>
    <row r="66" spans="1:3" x14ac:dyDescent="0.3">
      <c r="A66" t="s">
        <v>59</v>
      </c>
      <c r="B66">
        <v>3</v>
      </c>
      <c r="C66">
        <v>3</v>
      </c>
    </row>
    <row r="67" spans="1:3" x14ac:dyDescent="0.3">
      <c r="A67" t="s">
        <v>60</v>
      </c>
      <c r="B67">
        <v>5879.1539166666626</v>
      </c>
    </row>
    <row r="68" spans="1:3" x14ac:dyDescent="0.3">
      <c r="A68" t="s">
        <v>61</v>
      </c>
      <c r="B68">
        <v>0</v>
      </c>
    </row>
    <row r="69" spans="1:3" x14ac:dyDescent="0.3">
      <c r="A69" t="s">
        <v>62</v>
      </c>
      <c r="B69">
        <v>4</v>
      </c>
    </row>
    <row r="70" spans="1:3" x14ac:dyDescent="0.3">
      <c r="A70" t="s">
        <v>63</v>
      </c>
      <c r="B70">
        <v>0.69935395753940865</v>
      </c>
    </row>
    <row r="71" spans="1:3" x14ac:dyDescent="0.3">
      <c r="A71" t="s">
        <v>64</v>
      </c>
      <c r="B71">
        <v>0.26143160752235217</v>
      </c>
    </row>
    <row r="72" spans="1:3" x14ac:dyDescent="0.3">
      <c r="A72" t="s">
        <v>65</v>
      </c>
      <c r="B72">
        <v>2.1318467863266499</v>
      </c>
    </row>
    <row r="73" spans="1:3" x14ac:dyDescent="0.3">
      <c r="A73" t="s">
        <v>66</v>
      </c>
      <c r="B73">
        <v>0.52286321504470434</v>
      </c>
    </row>
    <row r="74" spans="1:3" ht="16.2" thickBot="1" x14ac:dyDescent="0.35">
      <c r="A74" s="10" t="s">
        <v>67</v>
      </c>
      <c r="B74" s="10">
        <v>2.7764451051977934</v>
      </c>
      <c r="C74" s="10"/>
    </row>
    <row r="76" spans="1:3" x14ac:dyDescent="0.3">
      <c r="A76" t="s">
        <v>55</v>
      </c>
    </row>
    <row r="77" spans="1:3" ht="16.2" thickBot="1" x14ac:dyDescent="0.35">
      <c r="A77" t="s">
        <v>85</v>
      </c>
    </row>
    <row r="78" spans="1:3" x14ac:dyDescent="0.3">
      <c r="A78" s="11"/>
      <c r="B78" s="11" t="s">
        <v>56</v>
      </c>
      <c r="C78" s="11" t="s">
        <v>57</v>
      </c>
    </row>
    <row r="79" spans="1:3" x14ac:dyDescent="0.3">
      <c r="A79" t="s">
        <v>28</v>
      </c>
      <c r="B79">
        <v>76.766666666666666</v>
      </c>
      <c r="C79">
        <v>90.626666666666665</v>
      </c>
    </row>
    <row r="80" spans="1:3" x14ac:dyDescent="0.3">
      <c r="A80" t="s">
        <v>58</v>
      </c>
      <c r="B80">
        <v>1617.789233333333</v>
      </c>
      <c r="C80">
        <v>799.03093333333345</v>
      </c>
    </row>
    <row r="81" spans="1:3" x14ac:dyDescent="0.3">
      <c r="A81" t="s">
        <v>59</v>
      </c>
      <c r="B81">
        <v>3</v>
      </c>
      <c r="C81">
        <v>3</v>
      </c>
    </row>
    <row r="82" spans="1:3" x14ac:dyDescent="0.3">
      <c r="A82" t="s">
        <v>60</v>
      </c>
      <c r="B82">
        <v>1208.4100833333332</v>
      </c>
    </row>
    <row r="83" spans="1:3" x14ac:dyDescent="0.3">
      <c r="A83" t="s">
        <v>61</v>
      </c>
      <c r="B83">
        <v>0</v>
      </c>
    </row>
    <row r="84" spans="1:3" x14ac:dyDescent="0.3">
      <c r="A84" t="s">
        <v>62</v>
      </c>
      <c r="B84">
        <v>4</v>
      </c>
    </row>
    <row r="85" spans="1:3" x14ac:dyDescent="0.3">
      <c r="A85" t="s">
        <v>63</v>
      </c>
      <c r="B85">
        <v>-0.48831682652581021</v>
      </c>
    </row>
    <row r="86" spans="1:3" x14ac:dyDescent="0.3">
      <c r="A86" t="s">
        <v>64</v>
      </c>
      <c r="B86">
        <v>0.32544290057019565</v>
      </c>
    </row>
    <row r="87" spans="1:3" x14ac:dyDescent="0.3">
      <c r="A87" t="s">
        <v>65</v>
      </c>
      <c r="B87">
        <v>2.1318467863266499</v>
      </c>
    </row>
    <row r="88" spans="1:3" x14ac:dyDescent="0.3">
      <c r="A88" t="s">
        <v>66</v>
      </c>
      <c r="B88">
        <v>0.6508858011403913</v>
      </c>
    </row>
    <row r="89" spans="1:3" ht="16.2" thickBot="1" x14ac:dyDescent="0.35">
      <c r="A89" s="10" t="s">
        <v>67</v>
      </c>
      <c r="B89" s="10">
        <v>2.7764451051977934</v>
      </c>
      <c r="C89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59872-7C85-9A42-A397-08BD1775E42C}">
  <dimension ref="B1:R80"/>
  <sheetViews>
    <sheetView tabSelected="1" workbookViewId="0">
      <selection activeCell="J8" sqref="J8"/>
    </sheetView>
  </sheetViews>
  <sheetFormatPr defaultColWidth="11" defaultRowHeight="15.6" x14ac:dyDescent="0.3"/>
  <sheetData>
    <row r="1" spans="2:18" x14ac:dyDescent="0.3">
      <c r="B1" t="s">
        <v>24</v>
      </c>
      <c r="J1" t="s">
        <v>20</v>
      </c>
      <c r="M1" s="9"/>
      <c r="P1" s="9"/>
    </row>
    <row r="2" spans="2:18" x14ac:dyDescent="0.3">
      <c r="J2" t="s">
        <v>16</v>
      </c>
      <c r="K2">
        <f>3^0.5</f>
        <v>1.7320508075688772</v>
      </c>
      <c r="M2" s="9"/>
      <c r="P2" s="9"/>
    </row>
    <row r="3" spans="2:18" x14ac:dyDescent="0.3">
      <c r="M3" s="9"/>
      <c r="P3" s="9"/>
    </row>
    <row r="4" spans="2:18" x14ac:dyDescent="0.3">
      <c r="K4" s="1" t="s">
        <v>30</v>
      </c>
      <c r="L4" s="1" t="s">
        <v>31</v>
      </c>
      <c r="M4" s="9"/>
      <c r="N4" s="1" t="s">
        <v>32</v>
      </c>
      <c r="O4" s="1" t="s">
        <v>32</v>
      </c>
      <c r="P4" s="9"/>
      <c r="Q4" s="1" t="s">
        <v>33</v>
      </c>
      <c r="R4" s="1" t="s">
        <v>33</v>
      </c>
    </row>
    <row r="5" spans="2:18" x14ac:dyDescent="0.3">
      <c r="B5" s="5" t="s">
        <v>26</v>
      </c>
      <c r="K5" s="2" t="s">
        <v>22</v>
      </c>
      <c r="L5" s="2" t="s">
        <v>23</v>
      </c>
      <c r="M5" s="9"/>
      <c r="N5" s="2" t="s">
        <v>22</v>
      </c>
      <c r="O5" s="2" t="s">
        <v>23</v>
      </c>
      <c r="P5" s="9"/>
      <c r="Q5" s="2" t="s">
        <v>22</v>
      </c>
      <c r="R5" s="2" t="s">
        <v>23</v>
      </c>
    </row>
    <row r="6" spans="2:18" x14ac:dyDescent="0.3">
      <c r="B6" s="2" t="s">
        <v>22</v>
      </c>
      <c r="C6" s="2" t="s">
        <v>0</v>
      </c>
      <c r="D6" s="2" t="s">
        <v>1</v>
      </c>
      <c r="E6" s="2" t="s">
        <v>2</v>
      </c>
      <c r="F6" s="2" t="s">
        <v>3</v>
      </c>
      <c r="G6" s="2" t="s">
        <v>4</v>
      </c>
      <c r="H6" s="2" t="s">
        <v>5</v>
      </c>
      <c r="J6" s="9"/>
      <c r="K6" s="2">
        <v>0.67200000000000004</v>
      </c>
      <c r="L6" s="2">
        <v>2.8176666670000001</v>
      </c>
      <c r="M6" s="9"/>
      <c r="N6" s="2">
        <v>32.713333329999998</v>
      </c>
      <c r="O6" s="2">
        <v>35.24</v>
      </c>
      <c r="P6" s="9"/>
      <c r="Q6" s="2">
        <v>0.41166666699999999</v>
      </c>
      <c r="R6" s="2">
        <v>0.71399999999999997</v>
      </c>
    </row>
    <row r="7" spans="2:18" x14ac:dyDescent="0.3">
      <c r="B7" s="2" t="s">
        <v>6</v>
      </c>
      <c r="C7" s="2">
        <v>0.67200000000000004</v>
      </c>
      <c r="D7" s="2">
        <v>32.713333329999998</v>
      </c>
      <c r="E7" s="2">
        <v>0.41166666699999999</v>
      </c>
      <c r="F7" s="2">
        <v>41.09</v>
      </c>
      <c r="G7" s="2">
        <v>252.3666667</v>
      </c>
      <c r="H7" s="2">
        <v>244.9</v>
      </c>
      <c r="J7" s="9"/>
      <c r="K7" s="2">
        <v>0.86799999999999999</v>
      </c>
      <c r="L7" s="2">
        <v>1.3853333329999999</v>
      </c>
      <c r="M7" s="9"/>
      <c r="N7" s="2">
        <v>35.213333329999998</v>
      </c>
      <c r="O7" s="2">
        <v>43.49</v>
      </c>
      <c r="P7" s="9"/>
      <c r="Q7" s="2">
        <v>0.54166666699999999</v>
      </c>
      <c r="R7" s="2">
        <v>0.77866666699999998</v>
      </c>
    </row>
    <row r="8" spans="2:18" x14ac:dyDescent="0.3">
      <c r="B8" s="2" t="s">
        <v>8</v>
      </c>
      <c r="C8" s="2">
        <v>0.86799999999999999</v>
      </c>
      <c r="D8" s="2">
        <v>35.213333329999998</v>
      </c>
      <c r="E8" s="2">
        <v>0.54166666699999999</v>
      </c>
      <c r="F8" s="2">
        <v>32.763333330000002</v>
      </c>
      <c r="G8" s="2">
        <v>182.06666670000001</v>
      </c>
      <c r="H8" s="2">
        <v>336.8</v>
      </c>
      <c r="J8" s="9"/>
      <c r="K8" s="2">
        <v>2.5299999999999998</v>
      </c>
      <c r="L8" s="2">
        <v>0.33950000000000002</v>
      </c>
      <c r="M8" s="9"/>
      <c r="N8" s="2">
        <v>45.244999999999997</v>
      </c>
      <c r="O8" s="2">
        <v>37.299999999999997</v>
      </c>
      <c r="P8" s="9"/>
      <c r="Q8" s="2">
        <v>0.90900000000000003</v>
      </c>
      <c r="R8" s="2">
        <v>0.70150000000000001</v>
      </c>
    </row>
    <row r="9" spans="2:18" x14ac:dyDescent="0.3">
      <c r="B9" s="2" t="s">
        <v>10</v>
      </c>
      <c r="C9" s="2">
        <v>2.5299999999999998</v>
      </c>
      <c r="D9" s="2">
        <v>45.244999999999997</v>
      </c>
      <c r="E9" s="2">
        <v>0.90900000000000003</v>
      </c>
      <c r="F9" s="2">
        <v>35.39</v>
      </c>
      <c r="G9" s="2">
        <v>314.14999999999998</v>
      </c>
      <c r="H9" s="2">
        <v>273.10000000000002</v>
      </c>
      <c r="J9" s="9" t="s">
        <v>28</v>
      </c>
      <c r="K9" s="4">
        <f>AVERAGE(K6:K8)</f>
        <v>1.3566666666666667</v>
      </c>
      <c r="L9" s="4">
        <f>AVERAGE(L6:L8)</f>
        <v>1.5141666666666669</v>
      </c>
      <c r="M9" s="9" t="s">
        <v>28</v>
      </c>
      <c r="N9" s="4">
        <f t="shared" ref="N9:O9" si="0">AVERAGE(N6:N8)</f>
        <v>37.723888886666664</v>
      </c>
      <c r="O9" s="4">
        <f t="shared" si="0"/>
        <v>38.676666666666669</v>
      </c>
      <c r="P9" s="9" t="s">
        <v>28</v>
      </c>
      <c r="Q9" s="4">
        <f t="shared" ref="Q9:R9" si="1">AVERAGE(Q6:Q8)</f>
        <v>0.620777778</v>
      </c>
      <c r="R9" s="4">
        <f t="shared" si="1"/>
        <v>0.7313888890000001</v>
      </c>
    </row>
    <row r="10" spans="2:18" x14ac:dyDescent="0.3">
      <c r="B10" s="2" t="s">
        <v>12</v>
      </c>
      <c r="C10" s="4">
        <f>AVERAGE(C7:C9)</f>
        <v>1.3566666666666667</v>
      </c>
      <c r="D10" s="4">
        <f t="shared" ref="D10:H10" si="2">AVERAGE(D7:D9)</f>
        <v>37.723888886666664</v>
      </c>
      <c r="E10" s="4">
        <f t="shared" si="2"/>
        <v>0.620777778</v>
      </c>
      <c r="F10" s="4">
        <f t="shared" si="2"/>
        <v>36.414444443333331</v>
      </c>
      <c r="G10" s="4">
        <f t="shared" si="2"/>
        <v>249.5277778</v>
      </c>
      <c r="H10" s="4">
        <f t="shared" si="2"/>
        <v>284.93333333333334</v>
      </c>
      <c r="J10" s="9" t="s">
        <v>29</v>
      </c>
      <c r="K10" s="4">
        <f>_xlfn.STDEV.S(K6:K8)</f>
        <v>1.0208512787538313</v>
      </c>
      <c r="L10" s="4">
        <f>_xlfn.STDEV.S(L6:L8)</f>
        <v>1.24409647063852</v>
      </c>
      <c r="M10" s="9" t="s">
        <v>29</v>
      </c>
      <c r="N10" s="4">
        <f t="shared" ref="N10:O10" si="3">_xlfn.STDEV.S(N6:N8)</f>
        <v>6.6323324919917459</v>
      </c>
      <c r="O10" s="4">
        <f t="shared" si="3"/>
        <v>4.2938366682179865</v>
      </c>
      <c r="P10" s="9" t="s">
        <v>29</v>
      </c>
      <c r="Q10" s="4">
        <f t="shared" ref="Q10:R10" si="4">_xlfn.STDEV.S(Q6:Q8)</f>
        <v>0.25793223323377579</v>
      </c>
      <c r="R10" s="4">
        <f t="shared" si="4"/>
        <v>4.1418036161350792E-2</v>
      </c>
    </row>
    <row r="11" spans="2:18" x14ac:dyDescent="0.3">
      <c r="B11" s="2" t="s">
        <v>13</v>
      </c>
      <c r="C11" s="4">
        <f>_xlfn.STDEV.S(C7:C9)</f>
        <v>1.0208512787538313</v>
      </c>
      <c r="D11" s="4">
        <f t="shared" ref="D11:H11" si="5">_xlfn.STDEV.S(D7:D9)</f>
        <v>6.6323324919917459</v>
      </c>
      <c r="E11" s="4">
        <f t="shared" si="5"/>
        <v>0.25793223323377579</v>
      </c>
      <c r="F11" s="4">
        <f t="shared" si="5"/>
        <v>4.2568132765520312</v>
      </c>
      <c r="G11" s="4">
        <f t="shared" si="5"/>
        <v>66.087413336804275</v>
      </c>
      <c r="H11" s="4">
        <f t="shared" si="5"/>
        <v>47.078905396507579</v>
      </c>
      <c r="J11" s="9" t="s">
        <v>17</v>
      </c>
      <c r="K11" s="2">
        <f>K10/$K$2</f>
        <v>0.58938876059109824</v>
      </c>
      <c r="L11" s="2">
        <f>L10/$K$2</f>
        <v>0.71827943222101287</v>
      </c>
      <c r="M11" s="9" t="s">
        <v>17</v>
      </c>
      <c r="N11" s="2">
        <f>N10/$K$2</f>
        <v>3.8291789496065363</v>
      </c>
      <c r="O11" s="2">
        <f>O10/$K$2</f>
        <v>2.4790477562519406</v>
      </c>
      <c r="P11" s="9" t="s">
        <v>17</v>
      </c>
      <c r="Q11" s="2">
        <f>Q10/$K$2</f>
        <v>0.14891724429020178</v>
      </c>
      <c r="R11" s="2">
        <f>R10/$K$2</f>
        <v>2.3912714327061536E-2</v>
      </c>
    </row>
    <row r="12" spans="2:18" x14ac:dyDescent="0.3">
      <c r="B12" s="2" t="s">
        <v>18</v>
      </c>
      <c r="C12" s="2">
        <f t="shared" ref="C12:H12" si="6">C11/$K$2</f>
        <v>0.58938876059109824</v>
      </c>
      <c r="D12" s="2">
        <f t="shared" si="6"/>
        <v>3.8291789496065363</v>
      </c>
      <c r="E12" s="2">
        <f t="shared" si="6"/>
        <v>0.14891724429020178</v>
      </c>
      <c r="F12" s="2">
        <f t="shared" si="6"/>
        <v>2.4576722911072881</v>
      </c>
      <c r="G12" s="2">
        <f t="shared" si="6"/>
        <v>38.155585880050012</v>
      </c>
      <c r="H12" s="2">
        <f t="shared" si="6"/>
        <v>27.181018703826577</v>
      </c>
      <c r="J12" s="9"/>
      <c r="M12" s="9"/>
      <c r="P12" s="9"/>
    </row>
    <row r="13" spans="2:18" x14ac:dyDescent="0.3">
      <c r="B13" s="3"/>
      <c r="C13" s="3"/>
      <c r="D13" s="3"/>
      <c r="E13" s="3"/>
      <c r="F13" s="3"/>
      <c r="G13" s="3"/>
      <c r="H13" s="3"/>
      <c r="J13" s="9"/>
      <c r="M13" s="9"/>
      <c r="P13" s="9"/>
    </row>
    <row r="14" spans="2:18" x14ac:dyDescent="0.3">
      <c r="B14" s="2" t="s">
        <v>23</v>
      </c>
      <c r="C14" s="2" t="s">
        <v>0</v>
      </c>
      <c r="D14" s="2" t="s">
        <v>1</v>
      </c>
      <c r="E14" s="2" t="s">
        <v>2</v>
      </c>
      <c r="F14" s="2" t="s">
        <v>3</v>
      </c>
      <c r="G14" s="2" t="s">
        <v>4</v>
      </c>
      <c r="H14" s="2" t="s">
        <v>5</v>
      </c>
      <c r="J14" s="9"/>
      <c r="K14" s="1" t="s">
        <v>34</v>
      </c>
      <c r="L14" s="1" t="s">
        <v>34</v>
      </c>
      <c r="M14" s="9"/>
      <c r="N14" s="1" t="s">
        <v>35</v>
      </c>
      <c r="O14" s="1" t="s">
        <v>35</v>
      </c>
      <c r="P14" s="9"/>
      <c r="Q14" s="1" t="s">
        <v>36</v>
      </c>
      <c r="R14" s="1" t="s">
        <v>36</v>
      </c>
    </row>
    <row r="15" spans="2:18" x14ac:dyDescent="0.3">
      <c r="B15" s="2" t="s">
        <v>11</v>
      </c>
      <c r="C15" s="2">
        <v>2.8176666670000001</v>
      </c>
      <c r="D15" s="2">
        <v>35.24</v>
      </c>
      <c r="E15" s="2">
        <v>0.71399999999999997</v>
      </c>
      <c r="F15" s="2">
        <v>27.333333329999999</v>
      </c>
      <c r="G15" s="2">
        <v>143.19999999999999</v>
      </c>
      <c r="H15" s="2">
        <v>424.8666667</v>
      </c>
      <c r="J15" s="9"/>
      <c r="K15" s="2" t="s">
        <v>22</v>
      </c>
      <c r="L15" s="2" t="s">
        <v>23</v>
      </c>
      <c r="M15" s="9"/>
      <c r="N15" s="2" t="s">
        <v>22</v>
      </c>
      <c r="O15" s="2" t="s">
        <v>23</v>
      </c>
      <c r="P15" s="9"/>
      <c r="Q15" s="2" t="s">
        <v>22</v>
      </c>
      <c r="R15" s="2" t="s">
        <v>23</v>
      </c>
    </row>
    <row r="16" spans="2:18" x14ac:dyDescent="0.3">
      <c r="B16" s="2" t="s">
        <v>7</v>
      </c>
      <c r="C16" s="2">
        <v>1.3853333329999999</v>
      </c>
      <c r="D16" s="2">
        <v>43.49</v>
      </c>
      <c r="E16" s="2">
        <v>0.77866666699999998</v>
      </c>
      <c r="F16" s="2">
        <v>35.66333333</v>
      </c>
      <c r="G16" s="2">
        <v>141.2333333</v>
      </c>
      <c r="H16" s="2">
        <v>535.73333330000003</v>
      </c>
      <c r="J16" s="9"/>
      <c r="K16" s="2">
        <v>41.09</v>
      </c>
      <c r="L16" s="2">
        <v>27.333333329999999</v>
      </c>
      <c r="M16" s="9"/>
      <c r="N16" s="2">
        <v>252.3666667</v>
      </c>
      <c r="O16" s="2">
        <v>143.19999999999999</v>
      </c>
      <c r="P16" s="9"/>
      <c r="Q16" s="2">
        <v>244.9</v>
      </c>
      <c r="R16" s="2">
        <v>424.8666667</v>
      </c>
    </row>
    <row r="17" spans="2:18" x14ac:dyDescent="0.3">
      <c r="B17" s="2" t="s">
        <v>9</v>
      </c>
      <c r="C17" s="2">
        <v>0.33950000000000002</v>
      </c>
      <c r="D17" s="2">
        <v>37.299999999999997</v>
      </c>
      <c r="E17" s="2">
        <v>0.70150000000000001</v>
      </c>
      <c r="F17" s="2">
        <v>29.84</v>
      </c>
      <c r="G17" s="2">
        <v>138.1</v>
      </c>
      <c r="H17" s="2">
        <v>477.65</v>
      </c>
      <c r="J17" s="9"/>
      <c r="K17" s="2">
        <v>32.763333330000002</v>
      </c>
      <c r="L17" s="2">
        <v>35.66333333</v>
      </c>
      <c r="M17" s="9"/>
      <c r="N17" s="2">
        <v>182.06666670000001</v>
      </c>
      <c r="O17" s="2">
        <v>141.2333333</v>
      </c>
      <c r="P17" s="9"/>
      <c r="Q17" s="2">
        <v>336.8</v>
      </c>
      <c r="R17" s="2">
        <v>535.73333330000003</v>
      </c>
    </row>
    <row r="18" spans="2:18" x14ac:dyDescent="0.3">
      <c r="B18" s="2" t="s">
        <v>14</v>
      </c>
      <c r="C18" s="4">
        <f>AVERAGE(C15:C17)</f>
        <v>1.5141666666666669</v>
      </c>
      <c r="D18" s="4">
        <f t="shared" ref="D18:H18" si="7">AVERAGE(D15:D17)</f>
        <v>38.676666666666669</v>
      </c>
      <c r="E18" s="4">
        <f t="shared" si="7"/>
        <v>0.7313888890000001</v>
      </c>
      <c r="F18" s="4">
        <f t="shared" si="7"/>
        <v>30.945555553333335</v>
      </c>
      <c r="G18" s="4">
        <f t="shared" si="7"/>
        <v>140.84444443333334</v>
      </c>
      <c r="H18" s="4">
        <f t="shared" si="7"/>
        <v>479.41666666666669</v>
      </c>
      <c r="J18" s="9"/>
      <c r="K18" s="2">
        <v>35.39</v>
      </c>
      <c r="L18" s="2">
        <v>29.84</v>
      </c>
      <c r="M18" s="9"/>
      <c r="N18" s="2">
        <v>314.14999999999998</v>
      </c>
      <c r="O18" s="2">
        <v>138.1</v>
      </c>
      <c r="P18" s="9"/>
      <c r="Q18" s="2">
        <v>273.10000000000002</v>
      </c>
      <c r="R18" s="2">
        <v>477.65</v>
      </c>
    </row>
    <row r="19" spans="2:18" x14ac:dyDescent="0.3">
      <c r="B19" s="2" t="s">
        <v>15</v>
      </c>
      <c r="C19" s="4">
        <f>_xlfn.STDEV.S(C15:C17)</f>
        <v>1.24409647063852</v>
      </c>
      <c r="D19" s="4">
        <f t="shared" ref="D19:H19" si="8">_xlfn.STDEV.S(D15:D17)</f>
        <v>4.2938366682179865</v>
      </c>
      <c r="E19" s="4">
        <f t="shared" si="8"/>
        <v>4.1418036161350792E-2</v>
      </c>
      <c r="F19" s="4">
        <f t="shared" si="8"/>
        <v>4.2736301677999178</v>
      </c>
      <c r="G19" s="4">
        <f t="shared" si="8"/>
        <v>2.5721442247593642</v>
      </c>
      <c r="H19" s="4">
        <f t="shared" si="8"/>
        <v>55.454443231198567</v>
      </c>
      <c r="J19" s="9" t="s">
        <v>28</v>
      </c>
      <c r="K19" s="4">
        <f t="shared" ref="K19:L19" si="9">AVERAGE(K16:K18)</f>
        <v>36.414444443333331</v>
      </c>
      <c r="L19" s="4">
        <f t="shared" si="9"/>
        <v>30.945555553333335</v>
      </c>
      <c r="M19" s="9" t="s">
        <v>28</v>
      </c>
      <c r="N19" s="4">
        <f t="shared" ref="N19:O19" si="10">AVERAGE(N16:N18)</f>
        <v>249.5277778</v>
      </c>
      <c r="O19" s="4">
        <f t="shared" si="10"/>
        <v>140.84444443333334</v>
      </c>
      <c r="P19" s="9" t="s">
        <v>28</v>
      </c>
      <c r="Q19" s="4">
        <f t="shared" ref="Q19:R19" si="11">AVERAGE(Q16:Q18)</f>
        <v>284.93333333333334</v>
      </c>
      <c r="R19" s="4">
        <f t="shared" si="11"/>
        <v>479.41666666666669</v>
      </c>
    </row>
    <row r="20" spans="2:18" x14ac:dyDescent="0.3">
      <c r="B20" s="2" t="s">
        <v>19</v>
      </c>
      <c r="C20" s="2">
        <f t="shared" ref="C20:H20" si="12">C19/$K$2</f>
        <v>0.71827943222101287</v>
      </c>
      <c r="D20" s="2">
        <f t="shared" si="12"/>
        <v>2.4790477562519406</v>
      </c>
      <c r="E20" s="2">
        <f t="shared" si="12"/>
        <v>2.3912714327061536E-2</v>
      </c>
      <c r="F20" s="2">
        <f t="shared" si="12"/>
        <v>2.4673815277961881</v>
      </c>
      <c r="G20" s="2">
        <f t="shared" si="12"/>
        <v>1.4850281605593603</v>
      </c>
      <c r="H20" s="2">
        <f t="shared" si="12"/>
        <v>32.016637727293315</v>
      </c>
      <c r="J20" s="9" t="s">
        <v>29</v>
      </c>
      <c r="K20" s="4">
        <f t="shared" ref="K20:L20" si="13">_xlfn.STDEV.S(K16:K18)</f>
        <v>4.2568132765520312</v>
      </c>
      <c r="L20" s="4">
        <f t="shared" si="13"/>
        <v>4.2736301677999178</v>
      </c>
      <c r="M20" s="9" t="s">
        <v>29</v>
      </c>
      <c r="N20" s="4">
        <f t="shared" ref="N20:O20" si="14">_xlfn.STDEV.S(N16:N18)</f>
        <v>66.087413336804275</v>
      </c>
      <c r="O20" s="4">
        <f t="shared" si="14"/>
        <v>2.5721442247593642</v>
      </c>
      <c r="P20" s="9" t="s">
        <v>29</v>
      </c>
      <c r="Q20" s="4">
        <f t="shared" ref="Q20:R20" si="15">_xlfn.STDEV.S(Q16:Q18)</f>
        <v>47.078905396507579</v>
      </c>
      <c r="R20" s="4">
        <f t="shared" si="15"/>
        <v>55.454443231198567</v>
      </c>
    </row>
    <row r="21" spans="2:18" x14ac:dyDescent="0.3">
      <c r="J21" s="9" t="s">
        <v>17</v>
      </c>
      <c r="K21" s="2">
        <f>K20/$K$2</f>
        <v>2.4576722911072881</v>
      </c>
      <c r="L21" s="2">
        <f>L20/$K$2</f>
        <v>2.4673815277961881</v>
      </c>
      <c r="M21" s="9" t="s">
        <v>17</v>
      </c>
      <c r="N21" s="2">
        <f>N20/$K$2</f>
        <v>38.155585880050012</v>
      </c>
      <c r="O21" s="2">
        <f>O20/$K$2</f>
        <v>1.4850281605593603</v>
      </c>
      <c r="P21" s="9" t="s">
        <v>17</v>
      </c>
      <c r="Q21" s="2">
        <f>Q20/$K$2</f>
        <v>27.181018703826577</v>
      </c>
      <c r="R21" s="2">
        <f>R20/$K$2</f>
        <v>32.016637727293315</v>
      </c>
    </row>
    <row r="22" spans="2:18" x14ac:dyDescent="0.3">
      <c r="J22" s="9"/>
      <c r="M22" s="9"/>
      <c r="P22" s="9"/>
    </row>
    <row r="23" spans="2:18" x14ac:dyDescent="0.3">
      <c r="J23" s="9"/>
      <c r="M23" s="9"/>
      <c r="P23" s="9"/>
    </row>
    <row r="24" spans="2:18" x14ac:dyDescent="0.3">
      <c r="J24" s="9"/>
      <c r="K24" s="1" t="s">
        <v>37</v>
      </c>
      <c r="L24" s="1" t="s">
        <v>37</v>
      </c>
      <c r="M24" s="9"/>
      <c r="N24" s="1" t="s">
        <v>38</v>
      </c>
      <c r="O24" s="1" t="s">
        <v>38</v>
      </c>
      <c r="P24" s="9"/>
      <c r="Q24" s="1" t="s">
        <v>39</v>
      </c>
      <c r="R24" s="1" t="s">
        <v>39</v>
      </c>
    </row>
    <row r="25" spans="2:18" x14ac:dyDescent="0.3">
      <c r="B25" s="5" t="s">
        <v>21</v>
      </c>
      <c r="J25" s="9"/>
      <c r="K25" s="2" t="s">
        <v>22</v>
      </c>
      <c r="L25" s="2" t="s">
        <v>23</v>
      </c>
      <c r="M25" s="9"/>
      <c r="N25" s="2" t="s">
        <v>22</v>
      </c>
      <c r="O25" s="2" t="s">
        <v>23</v>
      </c>
      <c r="P25" s="9"/>
      <c r="Q25" s="2" t="s">
        <v>22</v>
      </c>
      <c r="R25" s="2" t="s">
        <v>23</v>
      </c>
    </row>
    <row r="26" spans="2:18" x14ac:dyDescent="0.3">
      <c r="B26" s="2" t="s">
        <v>22</v>
      </c>
      <c r="C26" s="2" t="s">
        <v>0</v>
      </c>
      <c r="D26" s="2" t="s">
        <v>1</v>
      </c>
      <c r="E26" s="2" t="s">
        <v>2</v>
      </c>
      <c r="F26" s="2" t="s">
        <v>3</v>
      </c>
      <c r="G26" s="2" t="s">
        <v>4</v>
      </c>
      <c r="H26" s="2" t="s">
        <v>5</v>
      </c>
      <c r="J26" s="9"/>
      <c r="K26" s="2">
        <v>2.38</v>
      </c>
      <c r="L26" s="2">
        <v>7.1959999999999997</v>
      </c>
      <c r="M26" s="9"/>
      <c r="N26" s="2">
        <v>19.190000000000001</v>
      </c>
      <c r="O26" s="2">
        <v>22.54</v>
      </c>
      <c r="P26" s="9"/>
      <c r="Q26" s="2">
        <v>8.8999999999999996E-2</v>
      </c>
      <c r="R26" s="2">
        <v>0.13900000000000001</v>
      </c>
    </row>
    <row r="27" spans="2:18" x14ac:dyDescent="0.3">
      <c r="B27" s="2" t="s">
        <v>6</v>
      </c>
      <c r="C27" s="2">
        <v>2.38</v>
      </c>
      <c r="D27" s="2">
        <v>19.190000000000001</v>
      </c>
      <c r="E27" s="2">
        <v>8.8999999999999996E-2</v>
      </c>
      <c r="F27" s="2">
        <v>45</v>
      </c>
      <c r="G27" s="2">
        <v>345.2</v>
      </c>
      <c r="H27" s="2">
        <v>22.29</v>
      </c>
      <c r="J27" s="9"/>
      <c r="K27" s="2">
        <v>3.109</v>
      </c>
      <c r="L27" s="2">
        <v>8.0069999999999997</v>
      </c>
      <c r="M27" s="9"/>
      <c r="N27" s="2">
        <v>19.309999999999999</v>
      </c>
      <c r="O27" s="2">
        <v>32</v>
      </c>
      <c r="P27" s="9"/>
      <c r="Q27" s="2">
        <v>0.13400000000000001</v>
      </c>
      <c r="R27" s="2">
        <v>3.4000000000000002E-2</v>
      </c>
    </row>
    <row r="28" spans="2:18" x14ac:dyDescent="0.3">
      <c r="B28" s="2" t="s">
        <v>10</v>
      </c>
      <c r="C28" s="2">
        <v>3.109</v>
      </c>
      <c r="D28" s="2">
        <v>19.309999999999999</v>
      </c>
      <c r="E28" s="2">
        <v>0.13400000000000001</v>
      </c>
      <c r="F28" s="2">
        <v>46.88</v>
      </c>
      <c r="G28" s="2">
        <v>401</v>
      </c>
      <c r="H28" s="2">
        <v>17.98</v>
      </c>
      <c r="J28" s="9"/>
      <c r="K28" s="2">
        <v>3.121</v>
      </c>
      <c r="L28" s="2">
        <v>4.0069999999999997</v>
      </c>
      <c r="M28" s="9"/>
      <c r="N28" s="2">
        <v>22.67</v>
      </c>
      <c r="O28" s="2">
        <v>19.905999999999999</v>
      </c>
      <c r="P28" s="9"/>
      <c r="Q28" s="2">
        <v>4.1000000000000002E-2</v>
      </c>
      <c r="R28" s="2">
        <v>0.113</v>
      </c>
    </row>
    <row r="29" spans="2:18" x14ac:dyDescent="0.3">
      <c r="B29" s="2" t="s">
        <v>8</v>
      </c>
      <c r="C29" s="2">
        <v>3.121</v>
      </c>
      <c r="D29" s="2">
        <v>22.67</v>
      </c>
      <c r="E29" s="2">
        <v>4.1000000000000002E-2</v>
      </c>
      <c r="F29" s="2">
        <v>43.74</v>
      </c>
      <c r="G29" s="2">
        <v>271.7</v>
      </c>
      <c r="H29" s="2">
        <v>29.89</v>
      </c>
      <c r="J29" s="9" t="s">
        <v>28</v>
      </c>
      <c r="K29" s="4">
        <f>AVERAGE(K26:K28)</f>
        <v>2.8699999999999997</v>
      </c>
      <c r="L29" s="4">
        <f>AVERAGE(L26:L28)</f>
        <v>6.4033333333333333</v>
      </c>
      <c r="M29" s="9" t="s">
        <v>28</v>
      </c>
      <c r="N29" s="4">
        <f t="shared" ref="N29:O29" si="16">AVERAGE(N26:N28)</f>
        <v>20.39</v>
      </c>
      <c r="O29" s="4">
        <f t="shared" si="16"/>
        <v>24.815333333333331</v>
      </c>
      <c r="P29" s="9" t="s">
        <v>28</v>
      </c>
      <c r="Q29" s="4">
        <f t="shared" ref="Q29:R29" si="17">AVERAGE(Q26:Q28)</f>
        <v>8.8000000000000009E-2</v>
      </c>
      <c r="R29" s="4">
        <f t="shared" si="17"/>
        <v>9.5333333333333339E-2</v>
      </c>
    </row>
    <row r="30" spans="2:18" x14ac:dyDescent="0.3">
      <c r="B30" s="2" t="s">
        <v>12</v>
      </c>
      <c r="C30" s="4">
        <f>AVERAGE(C27:C29)</f>
        <v>2.8699999999999997</v>
      </c>
      <c r="D30" s="4">
        <f t="shared" ref="D30" si="18">AVERAGE(D27:D29)</f>
        <v>20.39</v>
      </c>
      <c r="E30" s="4">
        <f t="shared" ref="E30" si="19">AVERAGE(E27:E29)</f>
        <v>8.8000000000000009E-2</v>
      </c>
      <c r="F30" s="4">
        <f t="shared" ref="F30" si="20">AVERAGE(F27:F29)</f>
        <v>45.206666666666671</v>
      </c>
      <c r="G30" s="4">
        <f t="shared" ref="G30" si="21">AVERAGE(G27:G29)</f>
        <v>339.3</v>
      </c>
      <c r="H30" s="4">
        <f t="shared" ref="H30" si="22">AVERAGE(H27:H29)</f>
        <v>23.386666666666667</v>
      </c>
      <c r="J30" s="9" t="s">
        <v>29</v>
      </c>
      <c r="K30" s="4">
        <f>_xlfn.STDEV.S(K26:K28)</f>
        <v>0.42439486330538939</v>
      </c>
      <c r="L30" s="4">
        <f>_xlfn.STDEV.S(L26:L28)</f>
        <v>2.1145307596091687</v>
      </c>
      <c r="M30" s="9" t="s">
        <v>29</v>
      </c>
      <c r="N30" s="4">
        <f t="shared" ref="N30:O30" si="23">_xlfn.STDEV.S(N26:N28)</f>
        <v>1.9754493159785202</v>
      </c>
      <c r="O30" s="4">
        <f t="shared" si="23"/>
        <v>6.3599579663181229</v>
      </c>
      <c r="P30" s="9" t="s">
        <v>29</v>
      </c>
      <c r="Q30" s="4">
        <f t="shared" ref="Q30:R30" si="24">_xlfn.STDEV.S(Q26:Q28)</f>
        <v>4.650806381693396E-2</v>
      </c>
      <c r="R30" s="4">
        <f t="shared" si="24"/>
        <v>5.4683940360341014E-2</v>
      </c>
    </row>
    <row r="31" spans="2:18" x14ac:dyDescent="0.3">
      <c r="B31" s="2" t="s">
        <v>13</v>
      </c>
      <c r="C31" s="4">
        <f>_xlfn.STDEV.S(C27:C29)</f>
        <v>0.42439486330538939</v>
      </c>
      <c r="D31" s="4">
        <f t="shared" ref="D31:H31" si="25">_xlfn.STDEV.S(D27:D29)</f>
        <v>1.9754493159785202</v>
      </c>
      <c r="E31" s="4">
        <f t="shared" si="25"/>
        <v>4.650806381693396E-2</v>
      </c>
      <c r="F31" s="4">
        <f t="shared" si="25"/>
        <v>1.5801687673578839</v>
      </c>
      <c r="G31" s="4">
        <f t="shared" si="25"/>
        <v>64.851599826064287</v>
      </c>
      <c r="H31" s="4">
        <f t="shared" si="25"/>
        <v>6.0302598064538975</v>
      </c>
      <c r="J31" s="9" t="s">
        <v>17</v>
      </c>
      <c r="K31" s="2">
        <f>K30/$K$2</f>
        <v>0.24502448857206102</v>
      </c>
      <c r="L31" s="2">
        <f>L30/$K$2</f>
        <v>1.2208249032700975</v>
      </c>
      <c r="M31" s="9" t="s">
        <v>17</v>
      </c>
      <c r="N31" s="2">
        <f>N30/$K$2</f>
        <v>1.1405261943506608</v>
      </c>
      <c r="O31" s="2">
        <f>O30/$K$2</f>
        <v>3.6719234438884731</v>
      </c>
      <c r="P31" s="9" t="s">
        <v>17</v>
      </c>
      <c r="Q31" s="2">
        <f>Q30/$K$2</f>
        <v>2.6851443164195118E-2</v>
      </c>
      <c r="R31" s="2">
        <f>R30/$K$2</f>
        <v>3.1571787687392328E-2</v>
      </c>
    </row>
    <row r="32" spans="2:18" x14ac:dyDescent="0.3">
      <c r="B32" s="2" t="s">
        <v>18</v>
      </c>
      <c r="C32" s="2">
        <f t="shared" ref="C32:H32" si="26">C31/$K$2</f>
        <v>0.24502448857206102</v>
      </c>
      <c r="D32" s="2">
        <f t="shared" si="26"/>
        <v>1.1405261943506608</v>
      </c>
      <c r="E32" s="2">
        <f t="shared" si="26"/>
        <v>2.6851443164195118E-2</v>
      </c>
      <c r="F32" s="2">
        <f t="shared" si="26"/>
        <v>0.91231086319911348</v>
      </c>
      <c r="G32" s="2">
        <f t="shared" si="26"/>
        <v>37.442088616956106</v>
      </c>
      <c r="H32" s="2">
        <f t="shared" si="26"/>
        <v>3.4815721225395384</v>
      </c>
      <c r="J32" s="9"/>
      <c r="M32" s="9"/>
      <c r="P32" s="9"/>
    </row>
    <row r="33" spans="2:18" x14ac:dyDescent="0.3">
      <c r="J33" s="9"/>
      <c r="M33" s="9"/>
      <c r="P33" s="9"/>
    </row>
    <row r="34" spans="2:18" x14ac:dyDescent="0.3">
      <c r="J34" s="9"/>
      <c r="K34" s="1" t="s">
        <v>40</v>
      </c>
      <c r="L34" s="1" t="s">
        <v>40</v>
      </c>
      <c r="M34" s="9"/>
      <c r="N34" s="1" t="s">
        <v>41</v>
      </c>
      <c r="O34" s="1" t="s">
        <v>41</v>
      </c>
      <c r="P34" s="9"/>
      <c r="Q34" s="1" t="s">
        <v>42</v>
      </c>
      <c r="R34" s="1" t="s">
        <v>42</v>
      </c>
    </row>
    <row r="35" spans="2:18" x14ac:dyDescent="0.3">
      <c r="B35" s="2" t="s">
        <v>23</v>
      </c>
      <c r="C35" s="2" t="s">
        <v>0</v>
      </c>
      <c r="D35" s="2" t="s">
        <v>1</v>
      </c>
      <c r="E35" s="2" t="s">
        <v>2</v>
      </c>
      <c r="F35" s="2" t="s">
        <v>3</v>
      </c>
      <c r="G35" s="2" t="s">
        <v>4</v>
      </c>
      <c r="H35" s="2" t="s">
        <v>5</v>
      </c>
      <c r="J35" s="9"/>
      <c r="K35" s="2" t="s">
        <v>22</v>
      </c>
      <c r="L35" s="2" t="s">
        <v>23</v>
      </c>
      <c r="M35" s="9"/>
      <c r="N35" s="2" t="s">
        <v>22</v>
      </c>
      <c r="O35" s="2" t="s">
        <v>23</v>
      </c>
      <c r="P35" s="9"/>
      <c r="Q35" s="2" t="s">
        <v>22</v>
      </c>
      <c r="R35" s="2" t="s">
        <v>23</v>
      </c>
    </row>
    <row r="36" spans="2:18" x14ac:dyDescent="0.3">
      <c r="B36" s="2" t="s">
        <v>11</v>
      </c>
      <c r="C36" s="2">
        <v>7.1959999999999997</v>
      </c>
      <c r="D36" s="2">
        <v>22.54</v>
      </c>
      <c r="E36" s="2">
        <v>0.13900000000000001</v>
      </c>
      <c r="F36" s="2">
        <v>45.77</v>
      </c>
      <c r="G36" s="2">
        <v>320.2</v>
      </c>
      <c r="H36" s="2">
        <v>48.28</v>
      </c>
      <c r="J36" s="9"/>
      <c r="K36" s="2">
        <v>45</v>
      </c>
      <c r="L36" s="2">
        <v>45.77</v>
      </c>
      <c r="M36" s="9"/>
      <c r="N36" s="2">
        <v>345.2</v>
      </c>
      <c r="O36" s="2">
        <v>320.2</v>
      </c>
      <c r="P36" s="9"/>
      <c r="Q36" s="2">
        <v>22.29</v>
      </c>
      <c r="R36" s="2">
        <v>48.28</v>
      </c>
    </row>
    <row r="37" spans="2:18" x14ac:dyDescent="0.3">
      <c r="B37" s="2" t="s">
        <v>9</v>
      </c>
      <c r="C37" s="2">
        <v>8.0069999999999997</v>
      </c>
      <c r="D37" s="2">
        <v>32</v>
      </c>
      <c r="E37" s="2">
        <v>3.4000000000000002E-2</v>
      </c>
      <c r="F37" s="2">
        <v>46.54</v>
      </c>
      <c r="G37" s="2">
        <v>313.39999999999998</v>
      </c>
      <c r="H37" s="2">
        <v>50.6</v>
      </c>
      <c r="J37" s="9"/>
      <c r="K37" s="2">
        <v>46.88</v>
      </c>
      <c r="L37" s="2">
        <v>46.54</v>
      </c>
      <c r="M37" s="9"/>
      <c r="N37" s="2">
        <v>401</v>
      </c>
      <c r="O37" s="2">
        <v>313.39999999999998</v>
      </c>
      <c r="P37" s="9"/>
      <c r="Q37" s="2">
        <v>17.98</v>
      </c>
      <c r="R37" s="2">
        <v>50.6</v>
      </c>
    </row>
    <row r="38" spans="2:18" x14ac:dyDescent="0.3">
      <c r="B38" s="2" t="s">
        <v>7</v>
      </c>
      <c r="C38" s="2">
        <v>4.0069999999999997</v>
      </c>
      <c r="D38" s="2">
        <v>19.905999999999999</v>
      </c>
      <c r="E38" s="2">
        <v>0.113</v>
      </c>
      <c r="F38" s="2">
        <v>4.0599999999999996</v>
      </c>
      <c r="G38" s="2">
        <v>363.86700000000002</v>
      </c>
      <c r="H38" s="2">
        <v>25.373000000000001</v>
      </c>
      <c r="J38" s="9"/>
      <c r="K38" s="2">
        <v>43.74</v>
      </c>
      <c r="L38" s="2">
        <v>4.0599999999999996</v>
      </c>
      <c r="M38" s="9"/>
      <c r="N38" s="2">
        <v>271.7</v>
      </c>
      <c r="O38" s="2">
        <v>363.86700000000002</v>
      </c>
      <c r="P38" s="9"/>
      <c r="Q38" s="2">
        <v>29.89</v>
      </c>
      <c r="R38" s="2">
        <v>25.373000000000001</v>
      </c>
    </row>
    <row r="39" spans="2:18" x14ac:dyDescent="0.3">
      <c r="B39" s="2" t="s">
        <v>14</v>
      </c>
      <c r="C39" s="4">
        <f>AVERAGE(C36:C38)</f>
        <v>6.4033333333333333</v>
      </c>
      <c r="D39" s="4">
        <f t="shared" ref="D39" si="27">AVERAGE(D36:D38)</f>
        <v>24.815333333333331</v>
      </c>
      <c r="E39" s="4">
        <f t="shared" ref="E39" si="28">AVERAGE(E36:E38)</f>
        <v>9.5333333333333339E-2</v>
      </c>
      <c r="F39" s="4">
        <f t="shared" ref="F39" si="29">AVERAGE(F36:F38)</f>
        <v>32.123333333333335</v>
      </c>
      <c r="G39" s="4">
        <f t="shared" ref="G39" si="30">AVERAGE(G36:G38)</f>
        <v>332.48899999999998</v>
      </c>
      <c r="H39" s="4">
        <f t="shared" ref="H39" si="31">AVERAGE(H36:H38)</f>
        <v>41.417666666666669</v>
      </c>
      <c r="J39" s="9" t="s">
        <v>28</v>
      </c>
      <c r="K39" s="4">
        <f t="shared" ref="K39:L39" si="32">AVERAGE(K36:K38)</f>
        <v>45.206666666666671</v>
      </c>
      <c r="L39" s="4">
        <f t="shared" si="32"/>
        <v>32.123333333333335</v>
      </c>
      <c r="M39" s="9" t="s">
        <v>28</v>
      </c>
      <c r="N39" s="4">
        <f t="shared" ref="N39:O39" si="33">AVERAGE(N36:N38)</f>
        <v>339.3</v>
      </c>
      <c r="O39" s="4">
        <f t="shared" si="33"/>
        <v>332.48899999999998</v>
      </c>
      <c r="P39" s="9" t="s">
        <v>28</v>
      </c>
      <c r="Q39" s="4">
        <f t="shared" ref="Q39:R39" si="34">AVERAGE(Q36:Q38)</f>
        <v>23.386666666666667</v>
      </c>
      <c r="R39" s="4">
        <f t="shared" si="34"/>
        <v>41.417666666666669</v>
      </c>
    </row>
    <row r="40" spans="2:18" x14ac:dyDescent="0.3">
      <c r="B40" s="2" t="s">
        <v>15</v>
      </c>
      <c r="C40" s="4">
        <f>_xlfn.STDEV.S(C36:C38)</f>
        <v>2.1145307596091687</v>
      </c>
      <c r="D40" s="4">
        <f t="shared" ref="D40:H40" si="35">_xlfn.STDEV.S(D36:D38)</f>
        <v>6.3599579663181229</v>
      </c>
      <c r="E40" s="4">
        <f t="shared" si="35"/>
        <v>5.4683940360341014E-2</v>
      </c>
      <c r="F40" s="4">
        <f t="shared" si="35"/>
        <v>24.306608840669917</v>
      </c>
      <c r="G40" s="4">
        <f t="shared" si="35"/>
        <v>27.386021306498709</v>
      </c>
      <c r="H40" s="4">
        <f t="shared" si="35"/>
        <v>13.943424842316649</v>
      </c>
      <c r="J40" s="9" t="s">
        <v>29</v>
      </c>
      <c r="K40" s="4">
        <f t="shared" ref="K40:L40" si="36">_xlfn.STDEV.S(K36:K38)</f>
        <v>1.5801687673578839</v>
      </c>
      <c r="L40" s="4">
        <f t="shared" si="36"/>
        <v>24.306608840669917</v>
      </c>
      <c r="M40" s="9" t="s">
        <v>29</v>
      </c>
      <c r="N40" s="4">
        <f t="shared" ref="N40:O40" si="37">_xlfn.STDEV.S(N36:N38)</f>
        <v>64.851599826064287</v>
      </c>
      <c r="O40" s="4">
        <f t="shared" si="37"/>
        <v>27.386021306498709</v>
      </c>
      <c r="P40" s="9" t="s">
        <v>29</v>
      </c>
      <c r="Q40" s="4">
        <f t="shared" ref="Q40:R40" si="38">_xlfn.STDEV.S(Q36:Q38)</f>
        <v>6.0302598064538975</v>
      </c>
      <c r="R40" s="4">
        <f t="shared" si="38"/>
        <v>13.943424842316649</v>
      </c>
    </row>
    <row r="41" spans="2:18" x14ac:dyDescent="0.3">
      <c r="B41" s="2" t="s">
        <v>19</v>
      </c>
      <c r="C41" s="2">
        <f t="shared" ref="C41:H41" si="39">C40/$K$2</f>
        <v>1.2208249032700975</v>
      </c>
      <c r="D41" s="2">
        <f t="shared" si="39"/>
        <v>3.6719234438884731</v>
      </c>
      <c r="E41" s="2">
        <f t="shared" si="39"/>
        <v>3.1571787687392328E-2</v>
      </c>
      <c r="F41" s="2">
        <f t="shared" si="39"/>
        <v>14.033427157247715</v>
      </c>
      <c r="G41" s="2">
        <f t="shared" si="39"/>
        <v>15.811326773339857</v>
      </c>
      <c r="H41" s="2">
        <f t="shared" si="39"/>
        <v>8.0502400861368333</v>
      </c>
      <c r="J41" s="9" t="s">
        <v>17</v>
      </c>
      <c r="K41" s="2">
        <f>K40/$K$2</f>
        <v>0.91231086319911348</v>
      </c>
      <c r="L41" s="2">
        <f>L40/$K$2</f>
        <v>14.033427157247715</v>
      </c>
      <c r="M41" s="9" t="s">
        <v>17</v>
      </c>
      <c r="N41" s="2">
        <f>N40/$K$2</f>
        <v>37.442088616956106</v>
      </c>
      <c r="O41" s="2">
        <f>O40/$K$2</f>
        <v>15.811326773339857</v>
      </c>
      <c r="P41" s="9" t="s">
        <v>17</v>
      </c>
      <c r="Q41" s="2">
        <f>Q40/$K$2</f>
        <v>3.4815721225395384</v>
      </c>
      <c r="R41" s="2">
        <f>R40/$K$2</f>
        <v>8.0502400861368333</v>
      </c>
    </row>
    <row r="42" spans="2:18" x14ac:dyDescent="0.3">
      <c r="J42" s="9"/>
      <c r="M42" s="9"/>
      <c r="P42" s="9"/>
    </row>
    <row r="43" spans="2:18" x14ac:dyDescent="0.3">
      <c r="B43" s="5" t="s">
        <v>25</v>
      </c>
      <c r="C43" s="5"/>
      <c r="J43" s="9"/>
      <c r="K43" s="1" t="s">
        <v>43</v>
      </c>
      <c r="L43" s="1" t="s">
        <v>43</v>
      </c>
      <c r="M43" s="9"/>
      <c r="N43" s="1" t="s">
        <v>44</v>
      </c>
      <c r="O43" s="1" t="s">
        <v>44</v>
      </c>
      <c r="P43" s="9"/>
      <c r="Q43" s="1" t="s">
        <v>45</v>
      </c>
      <c r="R43" s="1" t="s">
        <v>45</v>
      </c>
    </row>
    <row r="44" spans="2:18" x14ac:dyDescent="0.3">
      <c r="B44" s="1" t="s">
        <v>22</v>
      </c>
      <c r="C44" s="1" t="s">
        <v>0</v>
      </c>
      <c r="D44" s="1" t="s">
        <v>1</v>
      </c>
      <c r="E44" s="1" t="s">
        <v>2</v>
      </c>
      <c r="F44" s="1" t="s">
        <v>3</v>
      </c>
      <c r="G44" s="1" t="s">
        <v>4</v>
      </c>
      <c r="H44" s="1" t="s">
        <v>5</v>
      </c>
      <c r="J44" s="9"/>
      <c r="K44" s="2" t="s">
        <v>22</v>
      </c>
      <c r="L44" s="2" t="s">
        <v>23</v>
      </c>
      <c r="M44" s="9"/>
      <c r="N44" s="2" t="s">
        <v>22</v>
      </c>
      <c r="O44" s="2" t="s">
        <v>23</v>
      </c>
      <c r="P44" s="9"/>
      <c r="Q44" s="2" t="s">
        <v>22</v>
      </c>
      <c r="R44" s="2" t="s">
        <v>23</v>
      </c>
    </row>
    <row r="45" spans="2:18" x14ac:dyDescent="0.3">
      <c r="B45" s="1" t="s">
        <v>6</v>
      </c>
      <c r="C45" s="1">
        <v>1.51</v>
      </c>
      <c r="D45" s="1">
        <v>11.88</v>
      </c>
      <c r="E45" s="1">
        <v>1.4999999999999999E-2</v>
      </c>
      <c r="F45" s="1">
        <v>8.5150000000000006</v>
      </c>
      <c r="G45" s="1">
        <v>63.59</v>
      </c>
      <c r="H45" s="1">
        <v>41.17</v>
      </c>
      <c r="J45" s="9"/>
      <c r="K45" s="1">
        <v>1.51</v>
      </c>
      <c r="L45" s="1">
        <v>15.55</v>
      </c>
      <c r="M45" s="9"/>
      <c r="N45" s="1">
        <v>11.88</v>
      </c>
      <c r="O45" s="1">
        <v>41.04</v>
      </c>
      <c r="P45" s="9"/>
      <c r="Q45" s="1">
        <v>1.4999999999999999E-2</v>
      </c>
      <c r="R45" s="1">
        <v>5.8000000000000003E-2</v>
      </c>
    </row>
    <row r="46" spans="2:18" x14ac:dyDescent="0.3">
      <c r="B46" s="1" t="s">
        <v>10</v>
      </c>
      <c r="C46" s="1">
        <v>7.73</v>
      </c>
      <c r="D46" s="1">
        <v>31.95</v>
      </c>
      <c r="E46" s="1">
        <v>4.1000000000000002E-2</v>
      </c>
      <c r="F46" s="1">
        <v>29.28</v>
      </c>
      <c r="G46" s="1">
        <v>258.60000000000002</v>
      </c>
      <c r="H46" s="1">
        <v>120.4</v>
      </c>
      <c r="J46" s="9"/>
      <c r="K46" s="1">
        <v>7.73</v>
      </c>
      <c r="L46" s="1">
        <v>7.6890000000000001</v>
      </c>
      <c r="M46" s="9"/>
      <c r="N46" s="1">
        <v>31.95</v>
      </c>
      <c r="O46" s="1">
        <v>23.65</v>
      </c>
      <c r="P46" s="9"/>
      <c r="Q46" s="1">
        <v>4.1000000000000002E-2</v>
      </c>
      <c r="R46" s="1">
        <v>4.9000000000000002E-2</v>
      </c>
    </row>
    <row r="47" spans="2:18" x14ac:dyDescent="0.3">
      <c r="B47" s="1" t="s">
        <v>8</v>
      </c>
      <c r="C47" s="1">
        <v>4.5549999999999997</v>
      </c>
      <c r="D47" s="1">
        <v>21.13</v>
      </c>
      <c r="E47" s="1">
        <v>3.1E-2</v>
      </c>
      <c r="F47" s="1">
        <v>13.12</v>
      </c>
      <c r="G47" s="1">
        <v>122.3</v>
      </c>
      <c r="H47" s="1">
        <v>68.73</v>
      </c>
      <c r="J47" s="9"/>
      <c r="K47" s="1">
        <v>4.5549999999999997</v>
      </c>
      <c r="L47" s="1">
        <v>40.47</v>
      </c>
      <c r="M47" s="9"/>
      <c r="N47" s="1">
        <v>21.13</v>
      </c>
      <c r="O47" s="1">
        <v>28.48</v>
      </c>
      <c r="P47" s="9"/>
      <c r="Q47" s="1">
        <v>3.1E-2</v>
      </c>
      <c r="R47" s="1">
        <v>0.06</v>
      </c>
    </row>
    <row r="48" spans="2:18" x14ac:dyDescent="0.3">
      <c r="B48" s="1" t="s">
        <v>12</v>
      </c>
      <c r="C48" s="6">
        <f>AVERAGE(C45:C47)</f>
        <v>4.5983333333333336</v>
      </c>
      <c r="D48" s="6">
        <f t="shared" ref="D48" si="40">AVERAGE(D45:D47)</f>
        <v>21.653333333333332</v>
      </c>
      <c r="E48" s="6">
        <f t="shared" ref="E48" si="41">AVERAGE(E45:E47)</f>
        <v>2.8999999999999998E-2</v>
      </c>
      <c r="F48" s="6">
        <f t="shared" ref="F48" si="42">AVERAGE(F45:F47)</f>
        <v>16.971666666666668</v>
      </c>
      <c r="G48" s="6">
        <f t="shared" ref="G48" si="43">AVERAGE(G45:G47)</f>
        <v>148.16333333333336</v>
      </c>
      <c r="H48" s="6">
        <f t="shared" ref="H48" si="44">AVERAGE(H45:H47)</f>
        <v>76.766666666666666</v>
      </c>
      <c r="J48" s="9" t="s">
        <v>28</v>
      </c>
      <c r="K48" s="6">
        <f>AVERAGE(K45:K47)</f>
        <v>4.5983333333333336</v>
      </c>
      <c r="L48" s="6">
        <f>AVERAGE(L45:L47)</f>
        <v>21.236333333333334</v>
      </c>
      <c r="M48" s="9" t="s">
        <v>28</v>
      </c>
      <c r="N48" s="6">
        <f t="shared" ref="N48:O48" si="45">AVERAGE(N45:N47)</f>
        <v>21.653333333333332</v>
      </c>
      <c r="O48" s="6">
        <f t="shared" si="45"/>
        <v>31.056666666666668</v>
      </c>
      <c r="P48" s="9" t="s">
        <v>28</v>
      </c>
      <c r="Q48" s="6">
        <f t="shared" ref="Q48:R48" si="46">AVERAGE(Q45:Q47)</f>
        <v>2.8999999999999998E-2</v>
      </c>
      <c r="R48" s="6">
        <f t="shared" si="46"/>
        <v>5.566666666666667E-2</v>
      </c>
    </row>
    <row r="49" spans="2:18" x14ac:dyDescent="0.3">
      <c r="B49" s="1" t="s">
        <v>13</v>
      </c>
      <c r="C49" s="6">
        <f>_xlfn.STDEV.S(C45:C47)</f>
        <v>3.1102264119085179</v>
      </c>
      <c r="D49" s="6">
        <f t="shared" ref="D49:H49" si="47">_xlfn.STDEV.S(D45:D47)</f>
        <v>10.045229381817695</v>
      </c>
      <c r="E49" s="6">
        <f t="shared" si="47"/>
        <v>1.3114877048604012E-2</v>
      </c>
      <c r="F49" s="6">
        <f t="shared" si="47"/>
        <v>10.905173466448547</v>
      </c>
      <c r="G49" s="6">
        <f t="shared" si="47"/>
        <v>100.04453524972428</v>
      </c>
      <c r="H49" s="6">
        <f t="shared" si="47"/>
        <v>40.221750749231852</v>
      </c>
      <c r="J49" s="9" t="s">
        <v>29</v>
      </c>
      <c r="K49" s="6">
        <f>_xlfn.STDEV.S(K45:K47)</f>
        <v>3.1102264119085179</v>
      </c>
      <c r="L49" s="6">
        <f>_xlfn.STDEV.S(L45:L47)</f>
        <v>17.114300462868275</v>
      </c>
      <c r="M49" s="9" t="s">
        <v>29</v>
      </c>
      <c r="N49" s="6">
        <f t="shared" ref="N49:O49" si="48">_xlfn.STDEV.S(N45:N47)</f>
        <v>10.045229381817695</v>
      </c>
      <c r="O49" s="6">
        <f t="shared" si="48"/>
        <v>8.9767718770910765</v>
      </c>
      <c r="P49" s="9" t="s">
        <v>29</v>
      </c>
      <c r="Q49" s="6">
        <f t="shared" ref="Q49:R49" si="49">_xlfn.STDEV.S(Q45:Q47)</f>
        <v>1.3114877048604012E-2</v>
      </c>
      <c r="R49" s="6">
        <f t="shared" si="49"/>
        <v>5.859465277082314E-3</v>
      </c>
    </row>
    <row r="50" spans="2:18" x14ac:dyDescent="0.3">
      <c r="B50" s="1" t="s">
        <v>18</v>
      </c>
      <c r="C50" s="1">
        <f t="shared" ref="C50:H50" si="50">C49/$K$2</f>
        <v>1.7956900561560667</v>
      </c>
      <c r="D50" s="1">
        <f t="shared" si="50"/>
        <v>5.7996158876639843</v>
      </c>
      <c r="E50" s="1">
        <f t="shared" si="50"/>
        <v>7.5718777944003713E-3</v>
      </c>
      <c r="F50" s="1">
        <f t="shared" si="50"/>
        <v>6.2961048364136332</v>
      </c>
      <c r="G50" s="1">
        <f t="shared" si="50"/>
        <v>57.760739357379315</v>
      </c>
      <c r="H50" s="1">
        <f t="shared" si="50"/>
        <v>23.222038622347043</v>
      </c>
      <c r="J50" s="9" t="s">
        <v>17</v>
      </c>
      <c r="K50" s="1">
        <f>K49/$K$2</f>
        <v>1.7956900561560667</v>
      </c>
      <c r="L50" s="1">
        <f>L49/$K$2</f>
        <v>9.8809459792291356</v>
      </c>
      <c r="M50" s="9" t="s">
        <v>17</v>
      </c>
      <c r="N50" s="1">
        <f>N49/$K$2</f>
        <v>5.7996158876639843</v>
      </c>
      <c r="O50" s="1">
        <f>O49/$K$2</f>
        <v>5.1827416596923959</v>
      </c>
      <c r="P50" s="9" t="s">
        <v>17</v>
      </c>
      <c r="Q50" s="1">
        <f>Q49/$K$2</f>
        <v>7.5718777944003713E-3</v>
      </c>
      <c r="R50" s="1">
        <f>R49/$K$2</f>
        <v>3.3829638550307395E-3</v>
      </c>
    </row>
    <row r="51" spans="2:18" x14ac:dyDescent="0.3">
      <c r="J51" s="9"/>
    </row>
    <row r="52" spans="2:18" x14ac:dyDescent="0.3">
      <c r="B52" s="1" t="s">
        <v>23</v>
      </c>
      <c r="C52" s="7" t="s">
        <v>0</v>
      </c>
      <c r="D52" s="7" t="s">
        <v>1</v>
      </c>
      <c r="E52" s="7" t="s">
        <v>2</v>
      </c>
      <c r="F52" s="7" t="s">
        <v>3</v>
      </c>
      <c r="G52" s="7" t="s">
        <v>4</v>
      </c>
      <c r="H52" s="7" t="s">
        <v>5</v>
      </c>
      <c r="J52" s="9"/>
      <c r="K52" s="1" t="s">
        <v>46</v>
      </c>
      <c r="L52" s="1" t="s">
        <v>46</v>
      </c>
      <c r="M52" s="9"/>
      <c r="N52" s="1" t="s">
        <v>47</v>
      </c>
      <c r="O52" s="1" t="s">
        <v>47</v>
      </c>
      <c r="P52" s="9"/>
      <c r="Q52" s="1" t="s">
        <v>48</v>
      </c>
      <c r="R52" s="1" t="s">
        <v>42</v>
      </c>
    </row>
    <row r="53" spans="2:18" x14ac:dyDescent="0.3">
      <c r="B53" s="1" t="s">
        <v>7</v>
      </c>
      <c r="C53" s="1">
        <v>15.55</v>
      </c>
      <c r="D53" s="1">
        <v>41.04</v>
      </c>
      <c r="E53" s="1">
        <v>5.8000000000000003E-2</v>
      </c>
      <c r="F53" s="1">
        <v>27.02</v>
      </c>
      <c r="G53" s="1">
        <v>152.6</v>
      </c>
      <c r="H53" s="1">
        <v>120.8</v>
      </c>
      <c r="J53" s="9"/>
      <c r="K53" s="2" t="s">
        <v>22</v>
      </c>
      <c r="L53" s="2" t="s">
        <v>23</v>
      </c>
      <c r="M53" s="9"/>
      <c r="N53" s="2" t="s">
        <v>22</v>
      </c>
      <c r="O53" s="2" t="s">
        <v>23</v>
      </c>
      <c r="P53" s="9"/>
      <c r="Q53" s="2" t="s">
        <v>22</v>
      </c>
      <c r="R53" s="2" t="s">
        <v>23</v>
      </c>
    </row>
    <row r="54" spans="2:18" x14ac:dyDescent="0.3">
      <c r="B54" s="1" t="s">
        <v>9</v>
      </c>
      <c r="C54" s="1">
        <v>7.6890000000000001</v>
      </c>
      <c r="D54" s="1">
        <v>23.65</v>
      </c>
      <c r="E54" s="1">
        <v>4.9000000000000002E-2</v>
      </c>
      <c r="F54" s="1">
        <v>15.42</v>
      </c>
      <c r="G54" s="1">
        <v>82.62</v>
      </c>
      <c r="H54" s="1">
        <v>64.760000000000005</v>
      </c>
      <c r="J54" s="9"/>
      <c r="K54" s="1">
        <v>8.5150000000000006</v>
      </c>
      <c r="L54" s="1">
        <v>27.02</v>
      </c>
      <c r="N54" s="1">
        <v>63.59</v>
      </c>
      <c r="O54" s="1">
        <v>152.6</v>
      </c>
      <c r="Q54" s="1">
        <v>41.17</v>
      </c>
      <c r="R54" s="1">
        <v>120.8</v>
      </c>
    </row>
    <row r="55" spans="2:18" x14ac:dyDescent="0.3">
      <c r="B55" s="1" t="s">
        <v>11</v>
      </c>
      <c r="C55" s="1">
        <v>40.47</v>
      </c>
      <c r="D55" s="1">
        <v>28.48</v>
      </c>
      <c r="E55" s="1">
        <v>0.06</v>
      </c>
      <c r="F55" s="1">
        <v>18.73</v>
      </c>
      <c r="G55" s="1">
        <v>77.92</v>
      </c>
      <c r="H55" s="1">
        <v>86.32</v>
      </c>
      <c r="J55" s="9"/>
      <c r="K55" s="1">
        <v>29.28</v>
      </c>
      <c r="L55" s="1">
        <v>15.42</v>
      </c>
      <c r="N55" s="1">
        <v>258.60000000000002</v>
      </c>
      <c r="O55" s="1">
        <v>82.62</v>
      </c>
      <c r="Q55" s="1">
        <v>120.4</v>
      </c>
      <c r="R55" s="1">
        <v>64.760000000000005</v>
      </c>
    </row>
    <row r="56" spans="2:18" x14ac:dyDescent="0.3">
      <c r="B56" s="1" t="s">
        <v>14</v>
      </c>
      <c r="C56" s="6">
        <f>AVERAGE(C53:C55)</f>
        <v>21.236333333333334</v>
      </c>
      <c r="D56" s="6">
        <f t="shared" ref="D56" si="51">AVERAGE(D53:D55)</f>
        <v>31.056666666666668</v>
      </c>
      <c r="E56" s="6">
        <f t="shared" ref="E56" si="52">AVERAGE(E53:E55)</f>
        <v>5.566666666666667E-2</v>
      </c>
      <c r="F56" s="6">
        <f t="shared" ref="F56" si="53">AVERAGE(F53:F55)</f>
        <v>20.39</v>
      </c>
      <c r="G56" s="6">
        <f t="shared" ref="G56" si="54">AVERAGE(G53:G55)</f>
        <v>104.38</v>
      </c>
      <c r="H56" s="6">
        <f t="shared" ref="H56" si="55">AVERAGE(H53:H55)</f>
        <v>90.626666666666665</v>
      </c>
      <c r="J56" s="9"/>
      <c r="K56" s="1">
        <v>13.12</v>
      </c>
      <c r="L56" s="1">
        <v>18.73</v>
      </c>
      <c r="N56" s="1">
        <v>122.3</v>
      </c>
      <c r="O56" s="1">
        <v>77.92</v>
      </c>
      <c r="Q56" s="1">
        <v>68.73</v>
      </c>
      <c r="R56" s="1">
        <v>86.32</v>
      </c>
    </row>
    <row r="57" spans="2:18" x14ac:dyDescent="0.3">
      <c r="B57" s="1" t="s">
        <v>15</v>
      </c>
      <c r="C57" s="6">
        <f>_xlfn.STDEV.S(C53:C55)</f>
        <v>17.114300462868275</v>
      </c>
      <c r="D57" s="6">
        <f t="shared" ref="D57:H57" si="56">_xlfn.STDEV.S(D53:D55)</f>
        <v>8.9767718770910765</v>
      </c>
      <c r="E57" s="6">
        <f t="shared" si="56"/>
        <v>5.859465277082314E-3</v>
      </c>
      <c r="F57" s="6">
        <f t="shared" si="56"/>
        <v>5.975508346576043</v>
      </c>
      <c r="G57" s="6">
        <f t="shared" si="56"/>
        <v>41.825814995048248</v>
      </c>
      <c r="H57" s="6">
        <f t="shared" si="56"/>
        <v>28.267135216242437</v>
      </c>
      <c r="J57" s="9" t="s">
        <v>28</v>
      </c>
      <c r="K57" s="6">
        <f t="shared" ref="K57:L57" si="57">AVERAGE(K54:K56)</f>
        <v>16.971666666666668</v>
      </c>
      <c r="L57" s="6">
        <f t="shared" si="57"/>
        <v>20.39</v>
      </c>
      <c r="M57" s="9" t="s">
        <v>28</v>
      </c>
      <c r="N57" s="6">
        <f t="shared" ref="N57:O57" si="58">AVERAGE(N54:N56)</f>
        <v>148.16333333333336</v>
      </c>
      <c r="O57" s="6">
        <f t="shared" si="58"/>
        <v>104.38</v>
      </c>
      <c r="P57" s="9" t="s">
        <v>28</v>
      </c>
      <c r="Q57" s="6">
        <f t="shared" ref="Q57:R57" si="59">AVERAGE(Q54:Q56)</f>
        <v>76.766666666666666</v>
      </c>
      <c r="R57" s="6">
        <f t="shared" si="59"/>
        <v>90.626666666666665</v>
      </c>
    </row>
    <row r="58" spans="2:18" x14ac:dyDescent="0.3">
      <c r="B58" s="1" t="s">
        <v>19</v>
      </c>
      <c r="C58" s="1">
        <f t="shared" ref="C58:H58" si="60">C57/$K$2</f>
        <v>9.8809459792291356</v>
      </c>
      <c r="D58" s="1">
        <f t="shared" si="60"/>
        <v>5.1827416596923959</v>
      </c>
      <c r="E58" s="1">
        <f t="shared" si="60"/>
        <v>3.3829638550307395E-3</v>
      </c>
      <c r="F58" s="1">
        <f t="shared" si="60"/>
        <v>3.4499613524405341</v>
      </c>
      <c r="G58" s="1">
        <f t="shared" si="60"/>
        <v>24.148145546466594</v>
      </c>
      <c r="H58" s="1">
        <f t="shared" si="60"/>
        <v>16.320038126317122</v>
      </c>
      <c r="J58" s="9" t="s">
        <v>29</v>
      </c>
      <c r="K58" s="6">
        <f t="shared" ref="K58:L58" si="61">_xlfn.STDEV.S(K54:K56)</f>
        <v>10.905173466448547</v>
      </c>
      <c r="L58" s="6">
        <f t="shared" si="61"/>
        <v>5.975508346576043</v>
      </c>
      <c r="M58" s="9" t="s">
        <v>29</v>
      </c>
      <c r="N58" s="6">
        <f t="shared" ref="N58:O58" si="62">_xlfn.STDEV.S(N54:N56)</f>
        <v>100.04453524972428</v>
      </c>
      <c r="O58" s="6">
        <f t="shared" si="62"/>
        <v>41.825814995048248</v>
      </c>
      <c r="P58" s="9" t="s">
        <v>29</v>
      </c>
      <c r="Q58" s="6">
        <f t="shared" ref="Q58:R58" si="63">_xlfn.STDEV.S(Q54:Q56)</f>
        <v>40.221750749231852</v>
      </c>
      <c r="R58" s="6">
        <f t="shared" si="63"/>
        <v>28.267135216242437</v>
      </c>
    </row>
    <row r="59" spans="2:18" x14ac:dyDescent="0.3">
      <c r="J59" s="9" t="s">
        <v>17</v>
      </c>
      <c r="K59" s="1">
        <f>K58/$K$2</f>
        <v>6.2961048364136332</v>
      </c>
      <c r="L59" s="1">
        <f>L58/$K$2</f>
        <v>3.4499613524405341</v>
      </c>
      <c r="M59" s="9" t="s">
        <v>17</v>
      </c>
      <c r="N59" s="1">
        <f>N58/$K$2</f>
        <v>57.760739357379315</v>
      </c>
      <c r="O59" s="1">
        <f>O58/$K$2</f>
        <v>24.148145546466594</v>
      </c>
      <c r="P59" s="9" t="s">
        <v>17</v>
      </c>
      <c r="Q59" s="1">
        <f>Q58/$K$2</f>
        <v>23.222038622347043</v>
      </c>
      <c r="R59" s="1">
        <f>R58/$K$2</f>
        <v>16.320038126317122</v>
      </c>
    </row>
    <row r="60" spans="2:18" x14ac:dyDescent="0.3">
      <c r="J60" s="9"/>
    </row>
    <row r="61" spans="2:18" x14ac:dyDescent="0.3">
      <c r="J61" s="9"/>
    </row>
    <row r="62" spans="2:18" x14ac:dyDescent="0.3">
      <c r="B62" t="s">
        <v>27</v>
      </c>
      <c r="J62" s="9"/>
    </row>
    <row r="63" spans="2:18" x14ac:dyDescent="0.3">
      <c r="B63" s="1" t="s">
        <v>22</v>
      </c>
      <c r="C63" s="7" t="s">
        <v>0</v>
      </c>
      <c r="D63" s="7" t="s">
        <v>1</v>
      </c>
      <c r="E63" s="7" t="s">
        <v>2</v>
      </c>
      <c r="F63" s="7" t="s">
        <v>3</v>
      </c>
      <c r="G63" s="7" t="s">
        <v>4</v>
      </c>
      <c r="H63" s="7" t="s">
        <v>5</v>
      </c>
      <c r="J63" s="9"/>
      <c r="K63" s="1" t="s">
        <v>49</v>
      </c>
      <c r="L63" s="1" t="s">
        <v>49</v>
      </c>
      <c r="M63" s="9"/>
      <c r="N63" s="1" t="s">
        <v>50</v>
      </c>
      <c r="O63" s="1" t="s">
        <v>50</v>
      </c>
      <c r="P63" s="9"/>
      <c r="Q63" s="1" t="s">
        <v>51</v>
      </c>
      <c r="R63" s="1" t="s">
        <v>51</v>
      </c>
    </row>
    <row r="64" spans="2:18" x14ac:dyDescent="0.3">
      <c r="B64" s="1" t="s">
        <v>6</v>
      </c>
      <c r="C64" s="1">
        <v>6.26</v>
      </c>
      <c r="D64" s="1">
        <v>33.344999999999999</v>
      </c>
      <c r="E64" s="1">
        <v>0.14099999999999999</v>
      </c>
      <c r="F64" s="1">
        <v>45.875</v>
      </c>
      <c r="G64" s="1">
        <v>690.45</v>
      </c>
      <c r="H64" s="1">
        <v>133.44999999999999</v>
      </c>
      <c r="J64" s="9"/>
      <c r="K64" s="2" t="s">
        <v>22</v>
      </c>
      <c r="L64" s="2" t="s">
        <v>23</v>
      </c>
      <c r="M64" s="9"/>
      <c r="N64" s="2" t="s">
        <v>22</v>
      </c>
      <c r="O64" s="2" t="s">
        <v>23</v>
      </c>
      <c r="P64" s="9"/>
      <c r="Q64" s="2" t="s">
        <v>22</v>
      </c>
      <c r="R64" s="2" t="s">
        <v>23</v>
      </c>
    </row>
    <row r="65" spans="2:18" x14ac:dyDescent="0.3">
      <c r="B65" s="1" t="s">
        <v>8</v>
      </c>
      <c r="C65" s="1">
        <v>9.6170000000000009</v>
      </c>
      <c r="D65" s="1">
        <v>32.1</v>
      </c>
      <c r="E65" s="1">
        <v>0.151</v>
      </c>
      <c r="F65" s="1">
        <v>30.97</v>
      </c>
      <c r="G65" s="1">
        <v>537.20000000000005</v>
      </c>
      <c r="H65" s="1">
        <v>161.9</v>
      </c>
      <c r="J65" s="9"/>
      <c r="K65" s="1">
        <v>6.26</v>
      </c>
      <c r="L65" s="1">
        <v>12.49</v>
      </c>
      <c r="N65" s="1">
        <v>33.344999999999999</v>
      </c>
      <c r="O65" s="1">
        <v>48.524999999999999</v>
      </c>
      <c r="Q65" s="1">
        <v>0.14099999999999999</v>
      </c>
      <c r="R65" s="1">
        <v>0.16850000000000001</v>
      </c>
    </row>
    <row r="66" spans="2:18" x14ac:dyDescent="0.3">
      <c r="B66" s="1" t="s">
        <v>10</v>
      </c>
      <c r="C66" s="1">
        <v>5.4649999999999999</v>
      </c>
      <c r="D66" s="1">
        <v>21.83</v>
      </c>
      <c r="E66" s="1">
        <v>0.13300000000000001</v>
      </c>
      <c r="F66" s="1">
        <v>38.197000000000003</v>
      </c>
      <c r="G66" s="1">
        <v>483.3</v>
      </c>
      <c r="H66" s="1">
        <v>77.787000000000006</v>
      </c>
      <c r="J66" s="9"/>
      <c r="K66" s="1">
        <v>9.6170000000000009</v>
      </c>
      <c r="L66" s="1">
        <v>13.64</v>
      </c>
      <c r="N66" s="1">
        <v>32.1</v>
      </c>
      <c r="O66" s="1">
        <v>35.880000000000003</v>
      </c>
      <c r="Q66" s="1">
        <v>0.151</v>
      </c>
      <c r="R66" s="1">
        <v>0.1075</v>
      </c>
    </row>
    <row r="67" spans="2:18" x14ac:dyDescent="0.3">
      <c r="B67" s="1" t="s">
        <v>12</v>
      </c>
      <c r="C67" s="6">
        <f>AVERAGE(C64:C66)</f>
        <v>7.1139999999999999</v>
      </c>
      <c r="D67" s="6">
        <f t="shared" ref="D67" si="64">AVERAGE(D64:D66)</f>
        <v>29.091666666666665</v>
      </c>
      <c r="E67" s="6">
        <f t="shared" ref="E67" si="65">AVERAGE(E64:E66)</f>
        <v>0.14166666666666666</v>
      </c>
      <c r="F67" s="6">
        <f t="shared" ref="F67" si="66">AVERAGE(F64:F66)</f>
        <v>38.347333333333331</v>
      </c>
      <c r="G67" s="6">
        <f t="shared" ref="G67" si="67">AVERAGE(G64:G66)</f>
        <v>570.31666666666672</v>
      </c>
      <c r="H67" s="6">
        <f t="shared" ref="H67" si="68">AVERAGE(H64:H66)</f>
        <v>124.37900000000002</v>
      </c>
      <c r="J67" s="9"/>
      <c r="K67" s="1">
        <v>5.4649999999999999</v>
      </c>
      <c r="L67" s="1">
        <v>23.765000000000001</v>
      </c>
      <c r="N67" s="1">
        <v>21.83</v>
      </c>
      <c r="O67" s="1">
        <v>32.630000000000003</v>
      </c>
      <c r="Q67" s="1">
        <v>0.13300000000000001</v>
      </c>
      <c r="R67" s="1">
        <v>0.152</v>
      </c>
    </row>
    <row r="68" spans="2:18" x14ac:dyDescent="0.3">
      <c r="B68" s="1" t="s">
        <v>13</v>
      </c>
      <c r="C68" s="6">
        <f>_xlfn.STDEV.S(C64:C66)</f>
        <v>2.20380647970733</v>
      </c>
      <c r="D68" s="6">
        <f t="shared" ref="D68:H68" si="69">_xlfn.STDEV.S(D64:D66)</f>
        <v>6.3195220019660985</v>
      </c>
      <c r="E68" s="6">
        <f t="shared" si="69"/>
        <v>9.0184995056457832E-3</v>
      </c>
      <c r="F68" s="6">
        <f t="shared" si="69"/>
        <v>7.4536371211196819</v>
      </c>
      <c r="G68" s="6">
        <f t="shared" si="69"/>
        <v>107.47239568062747</v>
      </c>
      <c r="H68" s="6">
        <f t="shared" si="69"/>
        <v>42.783892681709034</v>
      </c>
      <c r="J68" s="9" t="s">
        <v>28</v>
      </c>
      <c r="K68" s="6">
        <f>AVERAGE(K65:K67)</f>
        <v>7.1139999999999999</v>
      </c>
      <c r="L68" s="6">
        <f>AVERAGE(L65:L67)</f>
        <v>16.631666666666668</v>
      </c>
      <c r="M68" s="9" t="s">
        <v>28</v>
      </c>
      <c r="N68" s="6">
        <f t="shared" ref="N68:O68" si="70">AVERAGE(N65:N67)</f>
        <v>29.091666666666665</v>
      </c>
      <c r="O68" s="6">
        <f t="shared" si="70"/>
        <v>39.011666666666663</v>
      </c>
      <c r="P68" s="9" t="s">
        <v>28</v>
      </c>
      <c r="Q68" s="6">
        <f t="shared" ref="Q68:R68" si="71">AVERAGE(Q65:Q67)</f>
        <v>0.14166666666666666</v>
      </c>
      <c r="R68" s="6">
        <f t="shared" si="71"/>
        <v>0.14266666666666669</v>
      </c>
    </row>
    <row r="69" spans="2:18" x14ac:dyDescent="0.3">
      <c r="B69" s="1" t="s">
        <v>18</v>
      </c>
      <c r="C69" s="1">
        <f t="shared" ref="C69:H69" si="72">C68/$K$2</f>
        <v>1.2723682643008687</v>
      </c>
      <c r="D69" s="1">
        <f t="shared" si="72"/>
        <v>3.6485777289848897</v>
      </c>
      <c r="E69" s="1">
        <f t="shared" si="72"/>
        <v>5.2068331172711001E-3</v>
      </c>
      <c r="F69" s="1">
        <f t="shared" si="72"/>
        <v>4.3033593983202358</v>
      </c>
      <c r="G69" s="1">
        <f t="shared" si="72"/>
        <v>62.04921657666425</v>
      </c>
      <c r="H69" s="1">
        <f t="shared" si="72"/>
        <v>24.701291956764774</v>
      </c>
      <c r="J69" s="9" t="s">
        <v>29</v>
      </c>
      <c r="K69" s="6">
        <f>_xlfn.STDEV.S(K65:K67)</f>
        <v>2.20380647970733</v>
      </c>
      <c r="L69" s="6">
        <f>_xlfn.STDEV.S(L65:L67)</f>
        <v>6.2043499525198689</v>
      </c>
      <c r="M69" s="9" t="s">
        <v>29</v>
      </c>
      <c r="N69" s="6">
        <f t="shared" ref="N69:O69" si="73">_xlfn.STDEV.S(N65:N67)</f>
        <v>6.3195220019660985</v>
      </c>
      <c r="O69" s="6">
        <f t="shared" si="73"/>
        <v>8.3975150094140059</v>
      </c>
      <c r="P69" s="9" t="s">
        <v>29</v>
      </c>
      <c r="Q69" s="6">
        <f t="shared" ref="Q69:R69" si="74">_xlfn.STDEV.S(Q65:Q67)</f>
        <v>9.0184995056457832E-3</v>
      </c>
      <c r="R69" s="6">
        <f t="shared" si="74"/>
        <v>3.1552865691301814E-2</v>
      </c>
    </row>
    <row r="70" spans="2:18" x14ac:dyDescent="0.3">
      <c r="J70" s="9" t="s">
        <v>17</v>
      </c>
      <c r="K70" s="1">
        <f>K69/$K$2</f>
        <v>1.2723682643008687</v>
      </c>
      <c r="L70" s="1">
        <f>L69/$K$2</f>
        <v>3.5820831152339885</v>
      </c>
      <c r="M70" s="9" t="s">
        <v>17</v>
      </c>
      <c r="N70" s="1">
        <f>N69/$K$2</f>
        <v>3.6485777289848897</v>
      </c>
      <c r="O70" s="1">
        <f>O69/$K$2</f>
        <v>4.848307551209099</v>
      </c>
      <c r="P70" s="9" t="s">
        <v>17</v>
      </c>
      <c r="Q70" s="1">
        <f>Q69/$K$2</f>
        <v>5.2068331172711001E-3</v>
      </c>
      <c r="R70" s="1">
        <f>R69/$K$2</f>
        <v>1.8217055500577211E-2</v>
      </c>
    </row>
    <row r="71" spans="2:18" x14ac:dyDescent="0.3">
      <c r="J71" s="9"/>
    </row>
    <row r="72" spans="2:18" x14ac:dyDescent="0.3">
      <c r="C72" s="8"/>
      <c r="D72" s="8"/>
      <c r="E72" s="8"/>
      <c r="F72" s="8"/>
      <c r="G72" s="8"/>
      <c r="H72" s="8"/>
      <c r="J72" s="9"/>
    </row>
    <row r="73" spans="2:18" x14ac:dyDescent="0.3">
      <c r="B73" s="1" t="s">
        <v>23</v>
      </c>
      <c r="C73" s="7" t="s">
        <v>0</v>
      </c>
      <c r="D73" s="7" t="s">
        <v>1</v>
      </c>
      <c r="E73" s="7" t="s">
        <v>2</v>
      </c>
      <c r="F73" s="7" t="s">
        <v>3</v>
      </c>
      <c r="G73" s="7" t="s">
        <v>4</v>
      </c>
      <c r="H73" s="7" t="s">
        <v>5</v>
      </c>
      <c r="J73" s="9"/>
      <c r="K73" s="1" t="s">
        <v>52</v>
      </c>
      <c r="L73" s="1" t="s">
        <v>52</v>
      </c>
      <c r="M73" s="9"/>
      <c r="N73" s="1" t="s">
        <v>53</v>
      </c>
      <c r="O73" s="1" t="s">
        <v>53</v>
      </c>
      <c r="P73" s="9"/>
      <c r="Q73" s="1" t="s">
        <v>54</v>
      </c>
      <c r="R73" s="1" t="s">
        <v>54</v>
      </c>
    </row>
    <row r="74" spans="2:18" x14ac:dyDescent="0.3">
      <c r="B74" s="1" t="s">
        <v>7</v>
      </c>
      <c r="C74" s="1">
        <v>12.49</v>
      </c>
      <c r="D74" s="1">
        <v>48.524999999999999</v>
      </c>
      <c r="E74" s="1">
        <v>0.16850000000000001</v>
      </c>
      <c r="F74" s="1">
        <v>27.6</v>
      </c>
      <c r="G74" s="1">
        <v>345.4</v>
      </c>
      <c r="H74" s="1">
        <v>227.6</v>
      </c>
      <c r="J74" s="9"/>
      <c r="K74" s="2" t="s">
        <v>22</v>
      </c>
      <c r="L74" s="2" t="s">
        <v>23</v>
      </c>
      <c r="M74" s="9"/>
      <c r="N74" s="2" t="s">
        <v>22</v>
      </c>
      <c r="O74" s="2" t="s">
        <v>23</v>
      </c>
      <c r="P74" s="9"/>
      <c r="Q74" s="2" t="s">
        <v>22</v>
      </c>
      <c r="R74" s="2" t="s">
        <v>23</v>
      </c>
    </row>
    <row r="75" spans="2:18" x14ac:dyDescent="0.3">
      <c r="B75" s="1" t="s">
        <v>9</v>
      </c>
      <c r="C75" s="1">
        <v>13.64</v>
      </c>
      <c r="D75" s="1">
        <v>35.880000000000003</v>
      </c>
      <c r="E75" s="1">
        <v>0.1075</v>
      </c>
      <c r="F75" s="1">
        <v>30.21</v>
      </c>
      <c r="G75" s="1">
        <v>290.05</v>
      </c>
      <c r="H75" s="1">
        <v>183.25</v>
      </c>
      <c r="J75" s="9"/>
      <c r="K75" s="1">
        <v>45.875</v>
      </c>
      <c r="L75" s="1">
        <v>27.6</v>
      </c>
      <c r="N75" s="1">
        <v>690.45</v>
      </c>
      <c r="O75" s="1">
        <v>345.4</v>
      </c>
      <c r="Q75" s="1">
        <v>133.44999999999999</v>
      </c>
      <c r="R75" s="1">
        <v>227.6</v>
      </c>
    </row>
    <row r="76" spans="2:18" x14ac:dyDescent="0.3">
      <c r="B76" s="1" t="s">
        <v>11</v>
      </c>
      <c r="C76" s="1">
        <v>23.765000000000001</v>
      </c>
      <c r="D76" s="1">
        <v>32.630000000000003</v>
      </c>
      <c r="E76" s="1">
        <v>0.152</v>
      </c>
      <c r="F76" s="1">
        <v>27.79</v>
      </c>
      <c r="G76" s="1">
        <v>275.5</v>
      </c>
      <c r="H76" s="1">
        <v>174.15</v>
      </c>
      <c r="J76" s="9"/>
      <c r="K76" s="1">
        <v>30.97</v>
      </c>
      <c r="L76" s="1">
        <v>30.21</v>
      </c>
      <c r="N76" s="1">
        <v>537.20000000000005</v>
      </c>
      <c r="O76" s="1">
        <v>290.05</v>
      </c>
      <c r="Q76" s="1">
        <v>161.9</v>
      </c>
      <c r="R76" s="1">
        <v>183.25</v>
      </c>
    </row>
    <row r="77" spans="2:18" x14ac:dyDescent="0.3">
      <c r="B77" s="1" t="s">
        <v>14</v>
      </c>
      <c r="C77" s="6">
        <f>AVERAGE(C74:C76)</f>
        <v>16.631666666666668</v>
      </c>
      <c r="D77" s="6">
        <f t="shared" ref="D77" si="75">AVERAGE(D74:D76)</f>
        <v>39.011666666666663</v>
      </c>
      <c r="E77" s="6">
        <f t="shared" ref="E77" si="76">AVERAGE(E74:E76)</f>
        <v>0.14266666666666669</v>
      </c>
      <c r="F77" s="6">
        <f t="shared" ref="F77" si="77">AVERAGE(F74:F76)</f>
        <v>28.533333333333331</v>
      </c>
      <c r="G77" s="6">
        <f t="shared" ref="G77" si="78">AVERAGE(G74:G76)</f>
        <v>303.65000000000003</v>
      </c>
      <c r="H77" s="6">
        <f t="shared" ref="H77" si="79">AVERAGE(H74:H76)</f>
        <v>195</v>
      </c>
      <c r="J77" s="9"/>
      <c r="K77" s="1">
        <v>38.197000000000003</v>
      </c>
      <c r="L77" s="1">
        <v>27.79</v>
      </c>
      <c r="N77" s="1">
        <v>483.3</v>
      </c>
      <c r="O77" s="1">
        <v>275.5</v>
      </c>
      <c r="Q77" s="1">
        <v>77.787000000000006</v>
      </c>
      <c r="R77" s="1">
        <v>174.15</v>
      </c>
    </row>
    <row r="78" spans="2:18" x14ac:dyDescent="0.3">
      <c r="B78" s="1" t="s">
        <v>15</v>
      </c>
      <c r="C78" s="6">
        <f>_xlfn.STDEV.S(C74:C76)</f>
        <v>6.2043499525198689</v>
      </c>
      <c r="D78" s="6">
        <f t="shared" ref="D78:H78" si="80">_xlfn.STDEV.S(D74:D76)</f>
        <v>8.3975150094140059</v>
      </c>
      <c r="E78" s="6">
        <f t="shared" si="80"/>
        <v>3.1552865691301814E-2</v>
      </c>
      <c r="F78" s="6">
        <f t="shared" si="80"/>
        <v>1.4551403139674657</v>
      </c>
      <c r="G78" s="6">
        <f t="shared" si="80"/>
        <v>36.881194394975864</v>
      </c>
      <c r="H78" s="6">
        <f t="shared" si="80"/>
        <v>28.596721840099068</v>
      </c>
      <c r="J78" s="9" t="s">
        <v>28</v>
      </c>
      <c r="K78" s="6">
        <f t="shared" ref="K78:L78" si="81">AVERAGE(K75:K77)</f>
        <v>38.347333333333331</v>
      </c>
      <c r="L78" s="6">
        <f t="shared" si="81"/>
        <v>28.533333333333331</v>
      </c>
      <c r="M78" s="9" t="s">
        <v>28</v>
      </c>
      <c r="N78" s="6">
        <f t="shared" ref="N78:O78" si="82">AVERAGE(N75:N77)</f>
        <v>570.31666666666672</v>
      </c>
      <c r="O78" s="6">
        <f t="shared" si="82"/>
        <v>303.65000000000003</v>
      </c>
      <c r="P78" s="9" t="s">
        <v>28</v>
      </c>
      <c r="Q78" s="6">
        <f t="shared" ref="Q78:R78" si="83">AVERAGE(Q75:Q77)</f>
        <v>124.37900000000002</v>
      </c>
      <c r="R78" s="6">
        <f t="shared" si="83"/>
        <v>195</v>
      </c>
    </row>
    <row r="79" spans="2:18" x14ac:dyDescent="0.3">
      <c r="B79" s="1" t="s">
        <v>19</v>
      </c>
      <c r="C79" s="1">
        <f t="shared" ref="C79:H79" si="84">C78/$K$2</f>
        <v>3.5820831152339885</v>
      </c>
      <c r="D79" s="1">
        <f t="shared" si="84"/>
        <v>4.848307551209099</v>
      </c>
      <c r="E79" s="1">
        <f t="shared" si="84"/>
        <v>1.8217055500577211E-2</v>
      </c>
      <c r="F79" s="1">
        <f t="shared" si="84"/>
        <v>0.84012565197779288</v>
      </c>
      <c r="G79" s="1">
        <f t="shared" si="84"/>
        <v>21.293367511974232</v>
      </c>
      <c r="H79" s="1">
        <f t="shared" si="84"/>
        <v>16.510325052322049</v>
      </c>
      <c r="J79" s="9" t="s">
        <v>29</v>
      </c>
      <c r="K79" s="6">
        <f t="shared" ref="K79:L79" si="85">_xlfn.STDEV.S(K75:K77)</f>
        <v>7.4536371211196819</v>
      </c>
      <c r="L79" s="6">
        <f t="shared" si="85"/>
        <v>1.4551403139674657</v>
      </c>
      <c r="M79" s="9" t="s">
        <v>29</v>
      </c>
      <c r="N79" s="6">
        <f t="shared" ref="N79:O79" si="86">_xlfn.STDEV.S(N75:N77)</f>
        <v>107.47239568062747</v>
      </c>
      <c r="O79" s="6">
        <f t="shared" si="86"/>
        <v>36.881194394975864</v>
      </c>
      <c r="P79" s="9" t="s">
        <v>29</v>
      </c>
      <c r="Q79" s="6">
        <f t="shared" ref="Q79:R79" si="87">_xlfn.STDEV.S(Q75:Q77)</f>
        <v>42.783892681709034</v>
      </c>
      <c r="R79" s="6">
        <f t="shared" si="87"/>
        <v>28.596721840099068</v>
      </c>
    </row>
    <row r="80" spans="2:18" x14ac:dyDescent="0.3">
      <c r="J80" s="9" t="s">
        <v>17</v>
      </c>
      <c r="K80" s="1">
        <f>K79/$K$2</f>
        <v>4.3033593983202358</v>
      </c>
      <c r="L80" s="1">
        <f>L79/$K$2</f>
        <v>0.84012565197779288</v>
      </c>
      <c r="M80" s="9" t="s">
        <v>17</v>
      </c>
      <c r="N80" s="1">
        <f>N79/$K$2</f>
        <v>62.04921657666425</v>
      </c>
      <c r="O80" s="1">
        <f>O79/$K$2</f>
        <v>21.293367511974232</v>
      </c>
      <c r="P80" s="9" t="s">
        <v>17</v>
      </c>
      <c r="Q80" s="1">
        <f>Q79/$K$2</f>
        <v>24.701291956764774</v>
      </c>
      <c r="R80" s="1">
        <f>R79/$K$2</f>
        <v>16.510325052322049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5EE29-0054-4929-ADCB-C59916081776}">
  <dimension ref="A1:C89"/>
  <sheetViews>
    <sheetView topLeftCell="A67" workbookViewId="0">
      <selection activeCell="C91" sqref="C91"/>
    </sheetView>
  </sheetViews>
  <sheetFormatPr defaultRowHeight="15.6" x14ac:dyDescent="0.3"/>
  <cols>
    <col min="1" max="1" width="18" customWidth="1"/>
    <col min="2" max="2" width="13.09765625" customWidth="1"/>
    <col min="3" max="3" width="14.69921875" customWidth="1"/>
  </cols>
  <sheetData>
    <row r="1" spans="1:3" x14ac:dyDescent="0.3">
      <c r="A1" t="s">
        <v>55</v>
      </c>
    </row>
    <row r="2" spans="1:3" ht="16.2" thickBot="1" x14ac:dyDescent="0.35">
      <c r="A2" t="s">
        <v>86</v>
      </c>
    </row>
    <row r="3" spans="1:3" x14ac:dyDescent="0.3">
      <c r="A3" s="11"/>
      <c r="B3" s="11" t="s">
        <v>56</v>
      </c>
      <c r="C3" s="11" t="s">
        <v>57</v>
      </c>
    </row>
    <row r="4" spans="1:3" x14ac:dyDescent="0.3">
      <c r="A4" t="s">
        <v>28</v>
      </c>
      <c r="B4">
        <v>7.1139999999999999</v>
      </c>
      <c r="C4">
        <v>16.631666666666668</v>
      </c>
    </row>
    <row r="5" spans="1:3" x14ac:dyDescent="0.3">
      <c r="A5" t="s">
        <v>58</v>
      </c>
      <c r="B5">
        <v>4.856763000000015</v>
      </c>
      <c r="C5">
        <v>38.493958333333296</v>
      </c>
    </row>
    <row r="6" spans="1:3" x14ac:dyDescent="0.3">
      <c r="A6" t="s">
        <v>59</v>
      </c>
      <c r="B6">
        <v>3</v>
      </c>
      <c r="C6">
        <v>3</v>
      </c>
    </row>
    <row r="7" spans="1:3" x14ac:dyDescent="0.3">
      <c r="A7" t="s">
        <v>60</v>
      </c>
      <c r="B7">
        <v>21.675360666666656</v>
      </c>
    </row>
    <row r="8" spans="1:3" x14ac:dyDescent="0.3">
      <c r="A8" t="s">
        <v>61</v>
      </c>
      <c r="B8">
        <v>0</v>
      </c>
    </row>
    <row r="9" spans="1:3" x14ac:dyDescent="0.3">
      <c r="A9" t="s">
        <v>62</v>
      </c>
      <c r="B9">
        <v>4</v>
      </c>
    </row>
    <row r="10" spans="1:3" x14ac:dyDescent="0.3">
      <c r="A10" t="s">
        <v>63</v>
      </c>
      <c r="B10">
        <v>-2.5037614813168734</v>
      </c>
    </row>
    <row r="11" spans="1:3" x14ac:dyDescent="0.3">
      <c r="A11" t="s">
        <v>64</v>
      </c>
      <c r="B11">
        <v>3.3249386491227717E-2</v>
      </c>
    </row>
    <row r="12" spans="1:3" x14ac:dyDescent="0.3">
      <c r="A12" t="s">
        <v>65</v>
      </c>
      <c r="B12">
        <v>0</v>
      </c>
    </row>
    <row r="13" spans="1:3" x14ac:dyDescent="0.3">
      <c r="A13" t="s">
        <v>66</v>
      </c>
      <c r="B13">
        <v>6.6498772982455434E-2</v>
      </c>
    </row>
    <row r="14" spans="1:3" ht="16.2" thickBot="1" x14ac:dyDescent="0.35">
      <c r="A14" s="10" t="s">
        <v>67</v>
      </c>
      <c r="B14" s="10">
        <v>0.74069708411268287</v>
      </c>
      <c r="C14" s="10"/>
    </row>
    <row r="16" spans="1:3" x14ac:dyDescent="0.3">
      <c r="A16" t="s">
        <v>55</v>
      </c>
    </row>
    <row r="17" spans="1:3" ht="16.2" thickBot="1" x14ac:dyDescent="0.35">
      <c r="A17" t="s">
        <v>87</v>
      </c>
    </row>
    <row r="18" spans="1:3" x14ac:dyDescent="0.3">
      <c r="A18" s="11"/>
      <c r="B18" s="11" t="s">
        <v>56</v>
      </c>
      <c r="C18" s="11" t="s">
        <v>57</v>
      </c>
    </row>
    <row r="19" spans="1:3" x14ac:dyDescent="0.3">
      <c r="A19" t="s">
        <v>28</v>
      </c>
      <c r="B19">
        <v>29.091666666666665</v>
      </c>
      <c r="C19">
        <v>39.011666666666663</v>
      </c>
    </row>
    <row r="20" spans="1:3" x14ac:dyDescent="0.3">
      <c r="A20" t="s">
        <v>58</v>
      </c>
      <c r="B20">
        <v>39.936358333333601</v>
      </c>
      <c r="C20">
        <v>70.518258333333506</v>
      </c>
    </row>
    <row r="21" spans="1:3" x14ac:dyDescent="0.3">
      <c r="A21" t="s">
        <v>59</v>
      </c>
      <c r="B21">
        <v>3</v>
      </c>
      <c r="C21">
        <v>3</v>
      </c>
    </row>
    <row r="22" spans="1:3" x14ac:dyDescent="0.3">
      <c r="A22" t="s">
        <v>60</v>
      </c>
      <c r="B22">
        <v>55.227308333333553</v>
      </c>
    </row>
    <row r="23" spans="1:3" x14ac:dyDescent="0.3">
      <c r="A23" t="s">
        <v>61</v>
      </c>
      <c r="B23">
        <v>0</v>
      </c>
    </row>
    <row r="24" spans="1:3" x14ac:dyDescent="0.3">
      <c r="A24" t="s">
        <v>62</v>
      </c>
      <c r="B24">
        <v>4</v>
      </c>
    </row>
    <row r="25" spans="1:3" x14ac:dyDescent="0.3">
      <c r="A25" t="s">
        <v>63</v>
      </c>
      <c r="B25">
        <v>-1.63485922836538</v>
      </c>
    </row>
    <row r="26" spans="1:3" x14ac:dyDescent="0.3">
      <c r="A26" t="s">
        <v>64</v>
      </c>
      <c r="B26">
        <v>8.8708991410191451E-2</v>
      </c>
    </row>
    <row r="27" spans="1:3" x14ac:dyDescent="0.3">
      <c r="A27" t="s">
        <v>65</v>
      </c>
      <c r="B27">
        <v>0</v>
      </c>
    </row>
    <row r="28" spans="1:3" x14ac:dyDescent="0.3">
      <c r="A28" t="s">
        <v>66</v>
      </c>
      <c r="B28">
        <v>0.1774179828203829</v>
      </c>
    </row>
    <row r="29" spans="1:3" ht="16.2" thickBot="1" x14ac:dyDescent="0.35">
      <c r="A29" s="10" t="s">
        <v>67</v>
      </c>
      <c r="B29" s="10">
        <v>0.74069708411268287</v>
      </c>
      <c r="C29" s="10"/>
    </row>
    <row r="31" spans="1:3" x14ac:dyDescent="0.3">
      <c r="A31" t="s">
        <v>55</v>
      </c>
    </row>
    <row r="32" spans="1:3" ht="16.2" thickBot="1" x14ac:dyDescent="0.35">
      <c r="A32" t="s">
        <v>88</v>
      </c>
    </row>
    <row r="33" spans="1:3" x14ac:dyDescent="0.3">
      <c r="A33" s="11"/>
      <c r="B33" s="11" t="s">
        <v>56</v>
      </c>
      <c r="C33" s="11" t="s">
        <v>57</v>
      </c>
    </row>
    <row r="34" spans="1:3" x14ac:dyDescent="0.3">
      <c r="A34" t="s">
        <v>28</v>
      </c>
      <c r="B34">
        <v>0.14166666666666666</v>
      </c>
      <c r="C34">
        <v>0.14266666666666669</v>
      </c>
    </row>
    <row r="35" spans="1:3" x14ac:dyDescent="0.3">
      <c r="A35" t="s">
        <v>58</v>
      </c>
      <c r="B35">
        <v>8.1333333333333241E-5</v>
      </c>
      <c r="C35">
        <v>9.9558333333333096E-4</v>
      </c>
    </row>
    <row r="36" spans="1:3" x14ac:dyDescent="0.3">
      <c r="A36" t="s">
        <v>59</v>
      </c>
      <c r="B36">
        <v>3</v>
      </c>
      <c r="C36">
        <v>3</v>
      </c>
    </row>
    <row r="37" spans="1:3" x14ac:dyDescent="0.3">
      <c r="A37" t="s">
        <v>60</v>
      </c>
      <c r="B37">
        <v>5.3845833333333209E-4</v>
      </c>
    </row>
    <row r="38" spans="1:3" x14ac:dyDescent="0.3">
      <c r="A38" t="s">
        <v>61</v>
      </c>
      <c r="B38">
        <v>0</v>
      </c>
    </row>
    <row r="39" spans="1:3" x14ac:dyDescent="0.3">
      <c r="A39" t="s">
        <v>62</v>
      </c>
      <c r="B39">
        <v>4</v>
      </c>
    </row>
    <row r="40" spans="1:3" x14ac:dyDescent="0.3">
      <c r="A40" t="s">
        <v>63</v>
      </c>
      <c r="B40">
        <v>-5.2780023374812995E-2</v>
      </c>
    </row>
    <row r="41" spans="1:3" x14ac:dyDescent="0.3">
      <c r="A41" t="s">
        <v>64</v>
      </c>
      <c r="B41">
        <v>0.4802189696331523</v>
      </c>
    </row>
    <row r="42" spans="1:3" x14ac:dyDescent="0.3">
      <c r="A42" t="s">
        <v>65</v>
      </c>
      <c r="B42">
        <v>0</v>
      </c>
    </row>
    <row r="43" spans="1:3" x14ac:dyDescent="0.3">
      <c r="A43" t="s">
        <v>66</v>
      </c>
      <c r="B43">
        <v>0.96043793926630461</v>
      </c>
    </row>
    <row r="44" spans="1:3" ht="16.2" thickBot="1" x14ac:dyDescent="0.35">
      <c r="A44" s="10" t="s">
        <v>67</v>
      </c>
      <c r="B44" s="10">
        <v>0.74069708411268287</v>
      </c>
      <c r="C44" s="10"/>
    </row>
    <row r="46" spans="1:3" x14ac:dyDescent="0.3">
      <c r="A46" t="s">
        <v>55</v>
      </c>
    </row>
    <row r="47" spans="1:3" ht="16.2" thickBot="1" x14ac:dyDescent="0.35">
      <c r="A47" t="s">
        <v>89</v>
      </c>
    </row>
    <row r="48" spans="1:3" x14ac:dyDescent="0.3">
      <c r="A48" s="11"/>
      <c r="B48" s="11" t="s">
        <v>56</v>
      </c>
      <c r="C48" s="11" t="s">
        <v>57</v>
      </c>
    </row>
    <row r="49" spans="1:3" x14ac:dyDescent="0.3">
      <c r="A49" t="s">
        <v>28</v>
      </c>
      <c r="B49">
        <v>38.347333333333331</v>
      </c>
      <c r="C49">
        <v>28.533333333333331</v>
      </c>
    </row>
    <row r="50" spans="1:3" x14ac:dyDescent="0.3">
      <c r="A50" t="s">
        <v>58</v>
      </c>
      <c r="B50">
        <v>55.556706333333295</v>
      </c>
      <c r="C50">
        <v>2.1174333333333344</v>
      </c>
    </row>
    <row r="51" spans="1:3" x14ac:dyDescent="0.3">
      <c r="A51" t="s">
        <v>59</v>
      </c>
      <c r="B51">
        <v>3</v>
      </c>
      <c r="C51">
        <v>3</v>
      </c>
    </row>
    <row r="52" spans="1:3" x14ac:dyDescent="0.3">
      <c r="A52" t="s">
        <v>60</v>
      </c>
      <c r="B52">
        <v>28.837069833333317</v>
      </c>
    </row>
    <row r="53" spans="1:3" x14ac:dyDescent="0.3">
      <c r="A53" t="s">
        <v>61</v>
      </c>
      <c r="B53">
        <v>0</v>
      </c>
    </row>
    <row r="54" spans="1:3" x14ac:dyDescent="0.3">
      <c r="A54" t="s">
        <v>62</v>
      </c>
      <c r="B54">
        <v>4</v>
      </c>
    </row>
    <row r="55" spans="1:3" x14ac:dyDescent="0.3">
      <c r="A55" t="s">
        <v>63</v>
      </c>
      <c r="B55">
        <v>2.2382887846315733</v>
      </c>
    </row>
    <row r="56" spans="1:3" x14ac:dyDescent="0.3">
      <c r="A56" t="s">
        <v>64</v>
      </c>
      <c r="B56">
        <v>4.4395152896647805E-2</v>
      </c>
    </row>
    <row r="57" spans="1:3" x14ac:dyDescent="0.3">
      <c r="A57" t="s">
        <v>65</v>
      </c>
      <c r="B57">
        <v>0</v>
      </c>
    </row>
    <row r="58" spans="1:3" x14ac:dyDescent="0.3">
      <c r="A58" t="s">
        <v>66</v>
      </c>
      <c r="B58">
        <v>8.879030579329561E-2</v>
      </c>
    </row>
    <row r="59" spans="1:3" ht="16.2" thickBot="1" x14ac:dyDescent="0.35">
      <c r="A59" s="10" t="s">
        <v>67</v>
      </c>
      <c r="B59" s="10">
        <v>0.74069708411268287</v>
      </c>
      <c r="C59" s="10"/>
    </row>
    <row r="61" spans="1:3" x14ac:dyDescent="0.3">
      <c r="A61" t="s">
        <v>55</v>
      </c>
    </row>
    <row r="62" spans="1:3" ht="16.2" thickBot="1" x14ac:dyDescent="0.35">
      <c r="A62" t="s">
        <v>90</v>
      </c>
    </row>
    <row r="63" spans="1:3" x14ac:dyDescent="0.3">
      <c r="A63" s="11"/>
      <c r="B63" s="11" t="s">
        <v>56</v>
      </c>
      <c r="C63" s="11" t="s">
        <v>57</v>
      </c>
    </row>
    <row r="64" spans="1:3" x14ac:dyDescent="0.3">
      <c r="A64" t="s">
        <v>28</v>
      </c>
      <c r="B64">
        <v>570.31666666666672</v>
      </c>
      <c r="C64">
        <v>303.65000000000003</v>
      </c>
    </row>
    <row r="65" spans="1:3" x14ac:dyDescent="0.3">
      <c r="A65" t="s">
        <v>58</v>
      </c>
      <c r="B65">
        <v>11550.315833333356</v>
      </c>
      <c r="C65">
        <v>1360.2224999999989</v>
      </c>
    </row>
    <row r="66" spans="1:3" x14ac:dyDescent="0.3">
      <c r="A66" t="s">
        <v>59</v>
      </c>
      <c r="B66">
        <v>3</v>
      </c>
      <c r="C66">
        <v>3</v>
      </c>
    </row>
    <row r="67" spans="1:3" x14ac:dyDescent="0.3">
      <c r="A67" t="s">
        <v>60</v>
      </c>
      <c r="B67">
        <v>6455.2691666666778</v>
      </c>
    </row>
    <row r="68" spans="1:3" x14ac:dyDescent="0.3">
      <c r="A68" t="s">
        <v>61</v>
      </c>
      <c r="B68">
        <v>0</v>
      </c>
    </row>
    <row r="69" spans="1:3" x14ac:dyDescent="0.3">
      <c r="A69" t="s">
        <v>62</v>
      </c>
      <c r="B69">
        <v>4</v>
      </c>
    </row>
    <row r="70" spans="1:3" x14ac:dyDescent="0.3">
      <c r="A70" t="s">
        <v>63</v>
      </c>
      <c r="B70">
        <v>4.0649684938426391</v>
      </c>
    </row>
    <row r="71" spans="1:3" x14ac:dyDescent="0.3">
      <c r="A71" t="s">
        <v>64</v>
      </c>
      <c r="B71">
        <v>7.643034998770842E-3</v>
      </c>
    </row>
    <row r="72" spans="1:3" x14ac:dyDescent="0.3">
      <c r="A72" t="s">
        <v>65</v>
      </c>
      <c r="B72">
        <v>0</v>
      </c>
    </row>
    <row r="73" spans="1:3" x14ac:dyDescent="0.3">
      <c r="A73" t="s">
        <v>66</v>
      </c>
      <c r="B73">
        <v>1.5286069997541684E-2</v>
      </c>
    </row>
    <row r="74" spans="1:3" ht="16.2" thickBot="1" x14ac:dyDescent="0.35">
      <c r="A74" s="10" t="s">
        <v>67</v>
      </c>
      <c r="B74" s="10">
        <v>0.74069708411268287</v>
      </c>
      <c r="C74" s="10"/>
    </row>
    <row r="76" spans="1:3" x14ac:dyDescent="0.3">
      <c r="A76" t="s">
        <v>55</v>
      </c>
    </row>
    <row r="77" spans="1:3" ht="16.2" thickBot="1" x14ac:dyDescent="0.35">
      <c r="A77" t="s">
        <v>91</v>
      </c>
    </row>
    <row r="78" spans="1:3" x14ac:dyDescent="0.3">
      <c r="A78" s="11"/>
      <c r="B78" s="11" t="s">
        <v>56</v>
      </c>
      <c r="C78" s="11" t="s">
        <v>57</v>
      </c>
    </row>
    <row r="79" spans="1:3" x14ac:dyDescent="0.3">
      <c r="A79" t="s">
        <v>28</v>
      </c>
      <c r="B79">
        <v>124.37900000000002</v>
      </c>
      <c r="C79">
        <v>195</v>
      </c>
    </row>
    <row r="80" spans="1:3" x14ac:dyDescent="0.3">
      <c r="A80" t="s">
        <v>58</v>
      </c>
      <c r="B80">
        <v>1830.4614729999957</v>
      </c>
      <c r="C80">
        <v>817.77249999999913</v>
      </c>
    </row>
    <row r="81" spans="1:3" x14ac:dyDescent="0.3">
      <c r="A81" t="s">
        <v>59</v>
      </c>
      <c r="B81">
        <v>3</v>
      </c>
      <c r="C81">
        <v>3</v>
      </c>
    </row>
    <row r="82" spans="1:3" x14ac:dyDescent="0.3">
      <c r="A82" t="s">
        <v>60</v>
      </c>
      <c r="B82">
        <v>1324.1169864999974</v>
      </c>
    </row>
    <row r="83" spans="1:3" x14ac:dyDescent="0.3">
      <c r="A83" t="s">
        <v>61</v>
      </c>
      <c r="B83">
        <v>0</v>
      </c>
    </row>
    <row r="84" spans="1:3" x14ac:dyDescent="0.3">
      <c r="A84" t="s">
        <v>62</v>
      </c>
      <c r="B84">
        <v>4</v>
      </c>
    </row>
    <row r="85" spans="1:3" x14ac:dyDescent="0.3">
      <c r="A85" t="s">
        <v>63</v>
      </c>
      <c r="B85">
        <v>-2.3769295726296575</v>
      </c>
    </row>
    <row r="86" spans="1:3" x14ac:dyDescent="0.3">
      <c r="A86" t="s">
        <v>64</v>
      </c>
      <c r="B86">
        <v>3.8121767777355819E-2</v>
      </c>
    </row>
    <row r="87" spans="1:3" x14ac:dyDescent="0.3">
      <c r="A87" t="s">
        <v>65</v>
      </c>
      <c r="B87">
        <v>0</v>
      </c>
    </row>
    <row r="88" spans="1:3" x14ac:dyDescent="0.3">
      <c r="A88" t="s">
        <v>66</v>
      </c>
      <c r="B88">
        <v>7.6243535554711639E-2</v>
      </c>
    </row>
    <row r="89" spans="1:3" ht="16.2" thickBot="1" x14ac:dyDescent="0.35">
      <c r="A89" s="10" t="s">
        <v>67</v>
      </c>
      <c r="B89" s="10">
        <v>0.74069708411268287</v>
      </c>
      <c r="C89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8AC3F-572A-41F9-AABD-B73B50BF987D}">
  <dimension ref="A1:C89"/>
  <sheetViews>
    <sheetView topLeftCell="A64" workbookViewId="0">
      <selection activeCell="E74" sqref="E74"/>
    </sheetView>
  </sheetViews>
  <sheetFormatPr defaultRowHeight="15.6" x14ac:dyDescent="0.3"/>
  <cols>
    <col min="1" max="1" width="17.09765625" customWidth="1"/>
    <col min="2" max="2" width="20.19921875" customWidth="1"/>
    <col min="3" max="3" width="14.796875" customWidth="1"/>
  </cols>
  <sheetData>
    <row r="1" spans="1:3" x14ac:dyDescent="0.3">
      <c r="A1" t="s">
        <v>55</v>
      </c>
    </row>
    <row r="2" spans="1:3" ht="16.2" thickBot="1" x14ac:dyDescent="0.35">
      <c r="A2" t="s">
        <v>74</v>
      </c>
    </row>
    <row r="3" spans="1:3" x14ac:dyDescent="0.3">
      <c r="A3" s="11"/>
      <c r="B3" s="11" t="s">
        <v>56</v>
      </c>
      <c r="C3" s="11" t="s">
        <v>57</v>
      </c>
    </row>
    <row r="4" spans="1:3" x14ac:dyDescent="0.3">
      <c r="A4" t="s">
        <v>28</v>
      </c>
      <c r="B4">
        <v>2.8699999999999997</v>
      </c>
      <c r="C4">
        <v>6.4033333333333333</v>
      </c>
    </row>
    <row r="5" spans="1:3" x14ac:dyDescent="0.3">
      <c r="A5" t="s">
        <v>58</v>
      </c>
      <c r="B5">
        <v>0.18011100000000013</v>
      </c>
      <c r="C5">
        <v>4.471240333333327</v>
      </c>
    </row>
    <row r="6" spans="1:3" x14ac:dyDescent="0.3">
      <c r="A6" t="s">
        <v>59</v>
      </c>
      <c r="B6">
        <v>3</v>
      </c>
      <c r="C6">
        <v>3</v>
      </c>
    </row>
    <row r="7" spans="1:3" x14ac:dyDescent="0.3">
      <c r="A7" t="s">
        <v>60</v>
      </c>
      <c r="B7">
        <v>2.3256756666666636</v>
      </c>
    </row>
    <row r="8" spans="1:3" x14ac:dyDescent="0.3">
      <c r="A8" t="s">
        <v>61</v>
      </c>
      <c r="B8">
        <v>0</v>
      </c>
    </row>
    <row r="9" spans="1:3" x14ac:dyDescent="0.3">
      <c r="A9" t="s">
        <v>62</v>
      </c>
      <c r="B9">
        <v>4</v>
      </c>
    </row>
    <row r="10" spans="1:3" x14ac:dyDescent="0.3">
      <c r="A10" t="s">
        <v>63</v>
      </c>
      <c r="B10">
        <v>-2.8376293379758071</v>
      </c>
    </row>
    <row r="11" spans="1:3" x14ac:dyDescent="0.3">
      <c r="A11" t="s">
        <v>64</v>
      </c>
      <c r="B11">
        <v>2.3490152562182121E-2</v>
      </c>
    </row>
    <row r="12" spans="1:3" x14ac:dyDescent="0.3">
      <c r="A12" t="s">
        <v>65</v>
      </c>
      <c r="B12">
        <v>2.1318467863266499</v>
      </c>
    </row>
    <row r="13" spans="1:3" x14ac:dyDescent="0.3">
      <c r="A13" t="s">
        <v>66</v>
      </c>
      <c r="B13">
        <v>4.6980305124364241E-2</v>
      </c>
    </row>
    <row r="14" spans="1:3" ht="16.2" thickBot="1" x14ac:dyDescent="0.35">
      <c r="A14" s="10" t="s">
        <v>67</v>
      </c>
      <c r="B14" s="10">
        <v>2.7764451051977934</v>
      </c>
      <c r="C14" s="10"/>
    </row>
    <row r="16" spans="1:3" x14ac:dyDescent="0.3">
      <c r="A16" t="s">
        <v>55</v>
      </c>
    </row>
    <row r="17" spans="1:3" ht="16.2" thickBot="1" x14ac:dyDescent="0.35">
      <c r="A17" t="s">
        <v>73</v>
      </c>
    </row>
    <row r="18" spans="1:3" x14ac:dyDescent="0.3">
      <c r="A18" s="11"/>
      <c r="B18" s="11" t="s">
        <v>56</v>
      </c>
      <c r="C18" s="11" t="s">
        <v>57</v>
      </c>
    </row>
    <row r="19" spans="1:3" x14ac:dyDescent="0.3">
      <c r="A19" t="s">
        <v>28</v>
      </c>
      <c r="B19">
        <v>20.39</v>
      </c>
      <c r="C19">
        <v>24.815333333333331</v>
      </c>
    </row>
    <row r="20" spans="1:3" x14ac:dyDescent="0.3">
      <c r="A20" t="s">
        <v>58</v>
      </c>
      <c r="B20">
        <v>3.9024000000000036</v>
      </c>
      <c r="C20">
        <v>40.449065333333351</v>
      </c>
    </row>
    <row r="21" spans="1:3" x14ac:dyDescent="0.3">
      <c r="A21" t="s">
        <v>59</v>
      </c>
      <c r="B21">
        <v>3</v>
      </c>
      <c r="C21">
        <v>3</v>
      </c>
    </row>
    <row r="22" spans="1:3" x14ac:dyDescent="0.3">
      <c r="A22" t="s">
        <v>60</v>
      </c>
      <c r="B22">
        <v>22.175732666666676</v>
      </c>
    </row>
    <row r="23" spans="1:3" x14ac:dyDescent="0.3">
      <c r="A23" t="s">
        <v>61</v>
      </c>
      <c r="B23">
        <v>0</v>
      </c>
    </row>
    <row r="24" spans="1:3" x14ac:dyDescent="0.3">
      <c r="A24" t="s">
        <v>62</v>
      </c>
      <c r="B24">
        <v>4</v>
      </c>
    </row>
    <row r="25" spans="1:3" x14ac:dyDescent="0.3">
      <c r="A25" t="s">
        <v>63</v>
      </c>
      <c r="B25">
        <v>-1.1509398567268532</v>
      </c>
    </row>
    <row r="26" spans="1:3" x14ac:dyDescent="0.3">
      <c r="A26" t="s">
        <v>64</v>
      </c>
      <c r="B26">
        <v>0.15693839044741167</v>
      </c>
    </row>
    <row r="27" spans="1:3" x14ac:dyDescent="0.3">
      <c r="A27" t="s">
        <v>65</v>
      </c>
      <c r="B27">
        <v>2.1318467863266499</v>
      </c>
    </row>
    <row r="28" spans="1:3" x14ac:dyDescent="0.3">
      <c r="A28" t="s">
        <v>66</v>
      </c>
      <c r="B28">
        <v>0.31387678089482335</v>
      </c>
    </row>
    <row r="29" spans="1:3" ht="16.2" thickBot="1" x14ac:dyDescent="0.35">
      <c r="A29" s="10" t="s">
        <v>67</v>
      </c>
      <c r="B29" s="10">
        <v>2.7764451051977934</v>
      </c>
      <c r="C29" s="10"/>
    </row>
    <row r="31" spans="1:3" x14ac:dyDescent="0.3">
      <c r="A31" t="s">
        <v>55</v>
      </c>
    </row>
    <row r="32" spans="1:3" ht="16.2" thickBot="1" x14ac:dyDescent="0.35">
      <c r="A32" t="s">
        <v>75</v>
      </c>
    </row>
    <row r="33" spans="1:3" x14ac:dyDescent="0.3">
      <c r="A33" s="11"/>
      <c r="B33" s="11" t="s">
        <v>56</v>
      </c>
      <c r="C33" s="11" t="s">
        <v>57</v>
      </c>
    </row>
    <row r="34" spans="1:3" x14ac:dyDescent="0.3">
      <c r="A34" t="s">
        <v>28</v>
      </c>
      <c r="B34">
        <v>8.8000000000000009E-2</v>
      </c>
      <c r="C34">
        <v>9.5333333333333339E-2</v>
      </c>
    </row>
    <row r="35" spans="1:3" x14ac:dyDescent="0.3">
      <c r="A35" t="s">
        <v>58</v>
      </c>
      <c r="B35">
        <v>2.1630000000000017E-3</v>
      </c>
      <c r="C35">
        <v>2.9903333333333327E-3</v>
      </c>
    </row>
    <row r="36" spans="1:3" x14ac:dyDescent="0.3">
      <c r="A36" t="s">
        <v>59</v>
      </c>
      <c r="B36">
        <v>3</v>
      </c>
      <c r="C36">
        <v>3</v>
      </c>
    </row>
    <row r="37" spans="1:3" x14ac:dyDescent="0.3">
      <c r="A37" t="s">
        <v>60</v>
      </c>
      <c r="B37">
        <v>2.5766666666666672E-3</v>
      </c>
    </row>
    <row r="38" spans="1:3" x14ac:dyDescent="0.3">
      <c r="A38" t="s">
        <v>61</v>
      </c>
      <c r="B38">
        <v>0</v>
      </c>
    </row>
    <row r="39" spans="1:3" x14ac:dyDescent="0.3">
      <c r="A39" t="s">
        <v>62</v>
      </c>
      <c r="B39">
        <v>4</v>
      </c>
    </row>
    <row r="40" spans="1:3" x14ac:dyDescent="0.3">
      <c r="A40" t="s">
        <v>63</v>
      </c>
      <c r="B40">
        <v>-0.17693670526889005</v>
      </c>
    </row>
    <row r="41" spans="1:3" x14ac:dyDescent="0.3">
      <c r="A41" t="s">
        <v>64</v>
      </c>
      <c r="B41">
        <v>0.43407796545025401</v>
      </c>
    </row>
    <row r="42" spans="1:3" x14ac:dyDescent="0.3">
      <c r="A42" t="s">
        <v>65</v>
      </c>
      <c r="B42">
        <v>2.1318467863266499</v>
      </c>
    </row>
    <row r="43" spans="1:3" x14ac:dyDescent="0.3">
      <c r="A43" t="s">
        <v>66</v>
      </c>
      <c r="B43">
        <v>0.86815593090050802</v>
      </c>
    </row>
    <row r="44" spans="1:3" ht="16.2" thickBot="1" x14ac:dyDescent="0.35">
      <c r="A44" s="10" t="s">
        <v>67</v>
      </c>
      <c r="B44" s="10">
        <v>2.7764451051977934</v>
      </c>
      <c r="C44" s="10"/>
    </row>
    <row r="46" spans="1:3" x14ac:dyDescent="0.3">
      <c r="A46" t="s">
        <v>55</v>
      </c>
    </row>
    <row r="47" spans="1:3" ht="16.2" thickBot="1" x14ac:dyDescent="0.35">
      <c r="A47" t="s">
        <v>76</v>
      </c>
    </row>
    <row r="48" spans="1:3" x14ac:dyDescent="0.3">
      <c r="A48" s="11"/>
      <c r="B48" s="11" t="s">
        <v>56</v>
      </c>
      <c r="C48" s="11" t="s">
        <v>57</v>
      </c>
    </row>
    <row r="49" spans="1:3" x14ac:dyDescent="0.3">
      <c r="A49" t="s">
        <v>28</v>
      </c>
      <c r="B49">
        <v>45.206666666666671</v>
      </c>
      <c r="C49">
        <v>32.123333333333335</v>
      </c>
    </row>
    <row r="50" spans="1:3" x14ac:dyDescent="0.3">
      <c r="A50" t="s">
        <v>58</v>
      </c>
      <c r="B50">
        <v>2.4969333333333346</v>
      </c>
      <c r="C50">
        <v>590.81123333333289</v>
      </c>
    </row>
    <row r="51" spans="1:3" x14ac:dyDescent="0.3">
      <c r="A51" t="s">
        <v>59</v>
      </c>
      <c r="B51">
        <v>3</v>
      </c>
      <c r="C51">
        <v>3</v>
      </c>
    </row>
    <row r="52" spans="1:3" x14ac:dyDescent="0.3">
      <c r="A52" t="s">
        <v>60</v>
      </c>
      <c r="B52">
        <v>296.65408333333312</v>
      </c>
    </row>
    <row r="53" spans="1:3" x14ac:dyDescent="0.3">
      <c r="A53" t="s">
        <v>61</v>
      </c>
      <c r="B53">
        <v>0</v>
      </c>
    </row>
    <row r="54" spans="1:3" x14ac:dyDescent="0.3">
      <c r="A54" t="s">
        <v>62</v>
      </c>
      <c r="B54">
        <v>4</v>
      </c>
    </row>
    <row r="55" spans="1:3" x14ac:dyDescent="0.3">
      <c r="A55" t="s">
        <v>63</v>
      </c>
      <c r="B55">
        <v>0.93033395201844615</v>
      </c>
    </row>
    <row r="56" spans="1:3" x14ac:dyDescent="0.3">
      <c r="A56" t="s">
        <v>64</v>
      </c>
      <c r="B56">
        <v>0.20243055891718303</v>
      </c>
    </row>
    <row r="57" spans="1:3" x14ac:dyDescent="0.3">
      <c r="A57" t="s">
        <v>65</v>
      </c>
      <c r="B57">
        <v>2.1318467863266499</v>
      </c>
    </row>
    <row r="58" spans="1:3" x14ac:dyDescent="0.3">
      <c r="A58" t="s">
        <v>66</v>
      </c>
      <c r="B58">
        <v>0.40486111783436607</v>
      </c>
    </row>
    <row r="59" spans="1:3" ht="16.2" thickBot="1" x14ac:dyDescent="0.35">
      <c r="A59" s="10" t="s">
        <v>67</v>
      </c>
      <c r="B59" s="10">
        <v>2.7764451051977934</v>
      </c>
      <c r="C59" s="10"/>
    </row>
    <row r="61" spans="1:3" x14ac:dyDescent="0.3">
      <c r="A61" t="s">
        <v>55</v>
      </c>
    </row>
    <row r="62" spans="1:3" ht="16.2" thickBot="1" x14ac:dyDescent="0.35">
      <c r="A62" t="s">
        <v>77</v>
      </c>
    </row>
    <row r="63" spans="1:3" x14ac:dyDescent="0.3">
      <c r="A63" s="11"/>
      <c r="B63" s="11" t="s">
        <v>56</v>
      </c>
      <c r="C63" s="11" t="s">
        <v>57</v>
      </c>
    </row>
    <row r="64" spans="1:3" x14ac:dyDescent="0.3">
      <c r="A64" t="s">
        <v>28</v>
      </c>
      <c r="B64">
        <v>339.3</v>
      </c>
      <c r="C64">
        <v>332.48899999999998</v>
      </c>
    </row>
    <row r="65" spans="1:3" x14ac:dyDescent="0.3">
      <c r="A65" t="s">
        <v>58</v>
      </c>
      <c r="B65">
        <v>4205.7299999999814</v>
      </c>
      <c r="C65">
        <v>749.99416300000121</v>
      </c>
    </row>
    <row r="66" spans="1:3" x14ac:dyDescent="0.3">
      <c r="A66" t="s">
        <v>59</v>
      </c>
      <c r="B66">
        <v>3</v>
      </c>
      <c r="C66">
        <v>3</v>
      </c>
    </row>
    <row r="67" spans="1:3" x14ac:dyDescent="0.3">
      <c r="A67" t="s">
        <v>60</v>
      </c>
      <c r="B67">
        <v>2477.8620814999913</v>
      </c>
    </row>
    <row r="68" spans="1:3" x14ac:dyDescent="0.3">
      <c r="A68" t="s">
        <v>61</v>
      </c>
      <c r="B68">
        <v>0</v>
      </c>
    </row>
    <row r="69" spans="1:3" x14ac:dyDescent="0.3">
      <c r="A69" t="s">
        <v>62</v>
      </c>
      <c r="B69">
        <v>4</v>
      </c>
    </row>
    <row r="70" spans="1:3" x14ac:dyDescent="0.3">
      <c r="A70" t="s">
        <v>63</v>
      </c>
      <c r="B70">
        <v>0.16757836348569094</v>
      </c>
    </row>
    <row r="71" spans="1:3" x14ac:dyDescent="0.3">
      <c r="A71" t="s">
        <v>64</v>
      </c>
      <c r="B71">
        <v>0.43752308154808894</v>
      </c>
    </row>
    <row r="72" spans="1:3" x14ac:dyDescent="0.3">
      <c r="A72" t="s">
        <v>65</v>
      </c>
      <c r="B72">
        <v>2.1318467863266499</v>
      </c>
    </row>
    <row r="73" spans="1:3" x14ac:dyDescent="0.3">
      <c r="A73" t="s">
        <v>66</v>
      </c>
      <c r="B73">
        <v>0.87504616309617789</v>
      </c>
    </row>
    <row r="74" spans="1:3" ht="16.2" thickBot="1" x14ac:dyDescent="0.35">
      <c r="A74" s="10" t="s">
        <v>67</v>
      </c>
      <c r="B74" s="10">
        <v>2.7764451051977934</v>
      </c>
      <c r="C74" s="10"/>
    </row>
    <row r="76" spans="1:3" x14ac:dyDescent="0.3">
      <c r="A76" t="s">
        <v>55</v>
      </c>
    </row>
    <row r="77" spans="1:3" ht="16.2" thickBot="1" x14ac:dyDescent="0.35">
      <c r="A77" t="s">
        <v>79</v>
      </c>
    </row>
    <row r="78" spans="1:3" x14ac:dyDescent="0.3">
      <c r="A78" s="11"/>
      <c r="B78" s="11" t="s">
        <v>56</v>
      </c>
      <c r="C78" s="11" t="s">
        <v>57</v>
      </c>
    </row>
    <row r="79" spans="1:3" x14ac:dyDescent="0.3">
      <c r="A79" t="s">
        <v>28</v>
      </c>
      <c r="B79">
        <v>23.386666666666667</v>
      </c>
      <c r="C79">
        <v>41.417666666666669</v>
      </c>
    </row>
    <row r="80" spans="1:3" x14ac:dyDescent="0.3">
      <c r="A80" t="s">
        <v>58</v>
      </c>
      <c r="B80">
        <v>36.364033333333396</v>
      </c>
      <c r="C80">
        <v>194.41909633333307</v>
      </c>
    </row>
    <row r="81" spans="1:3" x14ac:dyDescent="0.3">
      <c r="A81" t="s">
        <v>59</v>
      </c>
      <c r="B81">
        <v>3</v>
      </c>
      <c r="C81">
        <v>3</v>
      </c>
    </row>
    <row r="82" spans="1:3" x14ac:dyDescent="0.3">
      <c r="A82" t="s">
        <v>60</v>
      </c>
      <c r="B82">
        <v>115.39156483333323</v>
      </c>
    </row>
    <row r="83" spans="1:3" x14ac:dyDescent="0.3">
      <c r="A83" t="s">
        <v>61</v>
      </c>
      <c r="B83">
        <v>0</v>
      </c>
    </row>
    <row r="84" spans="1:3" x14ac:dyDescent="0.3">
      <c r="A84" t="s">
        <v>62</v>
      </c>
      <c r="B84">
        <v>4</v>
      </c>
    </row>
    <row r="85" spans="1:3" x14ac:dyDescent="0.3">
      <c r="A85" t="s">
        <v>63</v>
      </c>
      <c r="B85">
        <v>-2.0557884013454246</v>
      </c>
    </row>
    <row r="86" spans="1:3" x14ac:dyDescent="0.3">
      <c r="A86" t="s">
        <v>64</v>
      </c>
      <c r="B86">
        <v>5.4485975401479286E-2</v>
      </c>
    </row>
    <row r="87" spans="1:3" x14ac:dyDescent="0.3">
      <c r="A87" t="s">
        <v>65</v>
      </c>
      <c r="B87">
        <v>2.1318467863266499</v>
      </c>
    </row>
    <row r="88" spans="1:3" x14ac:dyDescent="0.3">
      <c r="A88" t="s">
        <v>66</v>
      </c>
      <c r="B88">
        <v>0.10897195080295857</v>
      </c>
    </row>
    <row r="89" spans="1:3" ht="16.2" thickBot="1" x14ac:dyDescent="0.35">
      <c r="A89" s="10" t="s">
        <v>67</v>
      </c>
      <c r="B89" s="10">
        <v>2.7764451051977934</v>
      </c>
      <c r="C89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TTest LEAVES</vt:lpstr>
      <vt:lpstr>TTestROOTS</vt:lpstr>
      <vt:lpstr>Sheet1</vt:lpstr>
      <vt:lpstr>TTest STEMS</vt:lpstr>
      <vt:lpstr>TTestFRUITS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Dalrene James</dc:creator>
  <cp:lastModifiedBy>Peter Coupe</cp:lastModifiedBy>
  <dcterms:created xsi:type="dcterms:W3CDTF">2023-07-21T02:05:47Z</dcterms:created>
  <dcterms:modified xsi:type="dcterms:W3CDTF">2023-08-22T23:03:15Z</dcterms:modified>
</cp:coreProperties>
</file>