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FB1\jlederer\Projekte\TransLoC\MOCAM_Buildings\Publication\Publication Sustainability 2024\"/>
    </mc:Choice>
  </mc:AlternateContent>
  <xr:revisionPtr revIDLastSave="0" documentId="13_ncr:1_{98DC9A18-25D4-44A4-BC1D-EBA0D8EABB6B}" xr6:coauthVersionLast="36" xr6:coauthVersionMax="36" xr10:uidLastSave="{00000000-0000-0000-0000-000000000000}"/>
  <bookViews>
    <workbookView xWindow="0" yWindow="0" windowWidth="5828" windowHeight="6885" tabRatio="873" xr2:uid="{00000000-000D-0000-FFFF-FFFF00000000}"/>
  </bookViews>
  <sheets>
    <sheet name="S11 Results_per-capita" sheetId="47" r:id="rId1"/>
    <sheet name="S10 Results-total" sheetId="49" r:id="rId2"/>
    <sheet name="S9 Results_heating-energy" sheetId="37" r:id="rId3"/>
    <sheet name="S8 Heating-energy-carrier" sheetId="39" r:id="rId4"/>
    <sheet name="S7 Heating-energy_data" sheetId="34" r:id="rId5"/>
    <sheet name="S6 Total-MFA" sheetId="33" r:id="rId6"/>
    <sheet name="S5 MIC" sheetId="7" r:id="rId7"/>
    <sheet name="S4 Oth-NFA" sheetId="14" r:id="rId8"/>
    <sheet name="S3 Ind-NFA" sheetId="13" r:id="rId9"/>
    <sheet name="S2 Ser-NFA" sheetId="10" r:id="rId10"/>
    <sheet name="S1 Res-NFA" sheetId="8" r:id="rId11"/>
  </sheets>
  <calcPr calcId="191029"/>
</workbook>
</file>

<file path=xl/calcChain.xml><?xml version="1.0" encoding="utf-8"?>
<calcChain xmlns="http://schemas.openxmlformats.org/spreadsheetml/2006/main">
  <c r="BK82" i="33" l="1"/>
  <c r="BA82" i="33"/>
  <c r="AQ82" i="33"/>
  <c r="E19" i="47" l="1"/>
  <c r="F19" i="47"/>
  <c r="G19" i="47"/>
  <c r="H19" i="47"/>
  <c r="I19" i="47"/>
  <c r="J19" i="47"/>
  <c r="K19" i="47"/>
  <c r="L19" i="47"/>
  <c r="M19" i="47"/>
  <c r="N19" i="47"/>
  <c r="O19" i="47"/>
  <c r="P19" i="47"/>
  <c r="Q19" i="47"/>
  <c r="R19" i="47"/>
  <c r="S19" i="47"/>
  <c r="T19" i="47"/>
  <c r="U19" i="47"/>
  <c r="V19" i="47"/>
  <c r="W19" i="47"/>
  <c r="X19" i="47"/>
  <c r="Y19" i="47"/>
  <c r="Z19" i="47"/>
  <c r="AA19" i="47"/>
  <c r="AB19" i="47"/>
  <c r="AC19" i="47"/>
  <c r="AD19" i="47"/>
  <c r="AE19" i="47"/>
  <c r="D19" i="47"/>
  <c r="AG9" i="47" l="1"/>
  <c r="AF9" i="47"/>
  <c r="AE9" i="47"/>
  <c r="AD9" i="47"/>
  <c r="AC9" i="47"/>
  <c r="AB9" i="47"/>
  <c r="AA9" i="47"/>
  <c r="Z9" i="47"/>
  <c r="Y9" i="47"/>
  <c r="X9" i="47"/>
  <c r="W9" i="47"/>
  <c r="V9" i="47"/>
  <c r="U9" i="47"/>
  <c r="T9" i="47"/>
  <c r="S9" i="47"/>
  <c r="R9" i="47"/>
  <c r="Q9" i="47"/>
  <c r="P9" i="47"/>
  <c r="O9" i="47"/>
  <c r="N9" i="47"/>
  <c r="M9" i="47"/>
  <c r="L9" i="47"/>
  <c r="K9" i="47"/>
  <c r="J9" i="47"/>
  <c r="I9" i="47"/>
  <c r="H9" i="47"/>
  <c r="G9" i="47"/>
  <c r="F9" i="47"/>
  <c r="E9" i="47"/>
  <c r="D9" i="47"/>
  <c r="AE17" i="49"/>
  <c r="AD17" i="49"/>
  <c r="AC17" i="49"/>
  <c r="AB17" i="49"/>
  <c r="AB17" i="47" s="1"/>
  <c r="AA17" i="49"/>
  <c r="AA17" i="47" s="1"/>
  <c r="Z17" i="49"/>
  <c r="Z17" i="47" s="1"/>
  <c r="Y17" i="49"/>
  <c r="Y17" i="47" s="1"/>
  <c r="X17" i="49"/>
  <c r="X17" i="47" s="1"/>
  <c r="W17" i="49"/>
  <c r="W17" i="47" s="1"/>
  <c r="V17" i="49"/>
  <c r="V17" i="47" s="1"/>
  <c r="U17" i="49"/>
  <c r="U17" i="47" s="1"/>
  <c r="T17" i="49"/>
  <c r="T17" i="47" s="1"/>
  <c r="S17" i="49"/>
  <c r="S17" i="47" s="1"/>
  <c r="R17" i="49"/>
  <c r="R17" i="47" s="1"/>
  <c r="Q17" i="49"/>
  <c r="Q17" i="47" s="1"/>
  <c r="P17" i="49"/>
  <c r="P17" i="47" s="1"/>
  <c r="O17" i="49"/>
  <c r="O17" i="47" s="1"/>
  <c r="N17" i="49"/>
  <c r="N17" i="47" s="1"/>
  <c r="M17" i="49"/>
  <c r="M17" i="47" s="1"/>
  <c r="L17" i="49"/>
  <c r="L17" i="47" s="1"/>
  <c r="K17" i="49"/>
  <c r="K17" i="47" s="1"/>
  <c r="J17" i="49"/>
  <c r="J17" i="47" s="1"/>
  <c r="I17" i="49"/>
  <c r="I17" i="47" s="1"/>
  <c r="H17" i="49"/>
  <c r="H17" i="47" s="1"/>
  <c r="G17" i="49"/>
  <c r="G17" i="47" s="1"/>
  <c r="F17" i="49"/>
  <c r="F17" i="47" s="1"/>
  <c r="E17" i="49"/>
  <c r="D17" i="49"/>
  <c r="D17" i="47" s="1"/>
  <c r="AE15" i="49"/>
  <c r="AE15" i="47" s="1"/>
  <c r="AD15" i="49"/>
  <c r="AD15" i="47" s="1"/>
  <c r="AC15" i="49"/>
  <c r="AC15" i="47" s="1"/>
  <c r="AB15" i="49"/>
  <c r="AB15" i="47" s="1"/>
  <c r="AA15" i="49"/>
  <c r="AA15" i="47" s="1"/>
  <c r="Z15" i="49"/>
  <c r="Z15" i="47" s="1"/>
  <c r="Y15" i="49"/>
  <c r="Y15" i="47" s="1"/>
  <c r="X15" i="49"/>
  <c r="X15" i="47" s="1"/>
  <c r="W15" i="49"/>
  <c r="W15" i="47" s="1"/>
  <c r="V15" i="49"/>
  <c r="V15" i="47" s="1"/>
  <c r="U15" i="49"/>
  <c r="U15" i="47" s="1"/>
  <c r="T15" i="49"/>
  <c r="T15" i="47" s="1"/>
  <c r="S15" i="49"/>
  <c r="S15" i="47" s="1"/>
  <c r="R15" i="49"/>
  <c r="R15" i="47" s="1"/>
  <c r="Q15" i="49"/>
  <c r="Q15" i="47" s="1"/>
  <c r="P15" i="49"/>
  <c r="P15" i="47" s="1"/>
  <c r="O15" i="49"/>
  <c r="O15" i="47" s="1"/>
  <c r="N15" i="49"/>
  <c r="N15" i="47" s="1"/>
  <c r="M15" i="49"/>
  <c r="M15" i="47" s="1"/>
  <c r="L15" i="49"/>
  <c r="L15" i="47" s="1"/>
  <c r="K15" i="49"/>
  <c r="K15" i="47" s="1"/>
  <c r="J15" i="49"/>
  <c r="J15" i="47" s="1"/>
  <c r="I15" i="49"/>
  <c r="I15" i="47" s="1"/>
  <c r="H15" i="49"/>
  <c r="H15" i="47" s="1"/>
  <c r="G15" i="49"/>
  <c r="G15" i="47" s="1"/>
  <c r="F15" i="49"/>
  <c r="F15" i="47" s="1"/>
  <c r="E15" i="49"/>
  <c r="D15" i="49"/>
  <c r="D15" i="47" s="1"/>
  <c r="E15" i="47" l="1"/>
  <c r="AC17" i="47"/>
  <c r="E17" i="47"/>
  <c r="AE17" i="47"/>
  <c r="AD17" i="47"/>
  <c r="B29" i="37" l="1"/>
  <c r="B28" i="37"/>
  <c r="B21" i="37"/>
  <c r="B9" i="37"/>
  <c r="B10" i="37"/>
  <c r="B11" i="37"/>
  <c r="B14" i="37"/>
  <c r="B16" i="37"/>
  <c r="B17" i="37"/>
  <c r="B18" i="37"/>
  <c r="B22" i="37"/>
  <c r="B23" i="37"/>
  <c r="B26" i="37"/>
  <c r="B30" i="37"/>
  <c r="B20" i="37"/>
  <c r="BI22" i="37" l="1"/>
  <c r="BA22" i="37"/>
  <c r="AS22" i="37"/>
  <c r="AK22" i="37"/>
  <c r="BK22" i="37"/>
  <c r="BH22" i="37"/>
  <c r="AZ22" i="37"/>
  <c r="AR22" i="37"/>
  <c r="AJ22" i="37"/>
  <c r="BD22" i="37"/>
  <c r="AM22" i="37"/>
  <c r="BG22" i="37"/>
  <c r="AY22" i="37"/>
  <c r="AQ22" i="37"/>
  <c r="AI22" i="37"/>
  <c r="AN22" i="37"/>
  <c r="AU22" i="37"/>
  <c r="BF22" i="37"/>
  <c r="AX22" i="37"/>
  <c r="AP22" i="37"/>
  <c r="AH22" i="37"/>
  <c r="AV22" i="37"/>
  <c r="BE22" i="37"/>
  <c r="AW22" i="37"/>
  <c r="AO22" i="37"/>
  <c r="BC22" i="37"/>
  <c r="AT22" i="37"/>
  <c r="BJ22" i="37"/>
  <c r="BB22" i="37"/>
  <c r="AL22" i="37"/>
  <c r="C21" i="37"/>
  <c r="C22" i="37"/>
  <c r="C30" i="37"/>
  <c r="C28" i="37"/>
  <c r="C26" i="37"/>
  <c r="C23" i="37"/>
  <c r="C20" i="37"/>
  <c r="C29" i="37"/>
  <c r="C16" i="37"/>
  <c r="C40" i="37" s="1"/>
  <c r="C10" i="37"/>
  <c r="C34" i="37" s="1"/>
  <c r="C14" i="37"/>
  <c r="C9" i="37"/>
  <c r="C11" i="37"/>
  <c r="C18" i="37"/>
  <c r="C17" i="37"/>
  <c r="C35" i="37" l="1"/>
  <c r="C41" i="37"/>
  <c r="C38" i="37"/>
  <c r="C33" i="37"/>
  <c r="C42" i="37"/>
  <c r="B12" i="37" l="1"/>
  <c r="B24" i="37"/>
  <c r="C24" i="37" s="1"/>
  <c r="B27" i="37" l="1"/>
  <c r="C27" i="37" s="1"/>
  <c r="B15" i="37"/>
  <c r="C12" i="37"/>
  <c r="C36" i="37" l="1"/>
  <c r="C15" i="37"/>
  <c r="C39" i="37" l="1"/>
  <c r="D22" i="37" l="1"/>
  <c r="D26" i="37"/>
  <c r="D21" i="37" l="1"/>
  <c r="D28" i="37"/>
  <c r="D29" i="37"/>
  <c r="D30" i="37"/>
  <c r="E28" i="37" l="1"/>
  <c r="E30" i="37"/>
  <c r="D24" i="37"/>
  <c r="E24" i="37"/>
  <c r="E22" i="37"/>
  <c r="D27" i="37"/>
  <c r="E27" i="37"/>
  <c r="D20" i="37"/>
  <c r="E29" i="37"/>
  <c r="D23" i="37"/>
  <c r="E23" i="37"/>
  <c r="E20" i="37" l="1"/>
  <c r="F22" i="37"/>
  <c r="F29" i="37"/>
  <c r="F30" i="37"/>
  <c r="F28" i="37"/>
  <c r="F23" i="37" l="1"/>
  <c r="F24" i="37"/>
  <c r="G29" i="37"/>
  <c r="E21" i="37"/>
  <c r="G22" i="37"/>
  <c r="E26" i="37"/>
  <c r="G28" i="37"/>
  <c r="G30" i="37"/>
  <c r="G23" i="37"/>
  <c r="G24" i="37" l="1"/>
  <c r="H30" i="37"/>
  <c r="H22" i="37"/>
  <c r="H28" i="37"/>
  <c r="F27" i="37"/>
  <c r="H29" i="37"/>
  <c r="H23" i="37"/>
  <c r="I28" i="37" l="1"/>
  <c r="I29" i="37"/>
  <c r="I22" i="37"/>
  <c r="F21" i="37"/>
  <c r="F26" i="37"/>
  <c r="I30" i="37"/>
  <c r="G26" i="37" l="1"/>
  <c r="J22" i="37"/>
  <c r="I23" i="37"/>
  <c r="H24" i="37"/>
  <c r="F20" i="37"/>
  <c r="J29" i="37"/>
  <c r="J30" i="37"/>
  <c r="J28" i="37"/>
  <c r="I24" i="37" l="1"/>
  <c r="K22" i="37"/>
  <c r="K29" i="37"/>
  <c r="G27" i="37"/>
  <c r="K28" i="37"/>
  <c r="K30" i="37"/>
  <c r="L30" i="37" l="1"/>
  <c r="G21" i="37"/>
  <c r="L29" i="37"/>
  <c r="L28" i="37"/>
  <c r="L22" i="37"/>
  <c r="J24" i="37" l="1"/>
  <c r="M28" i="37"/>
  <c r="M30" i="37"/>
  <c r="M29" i="37"/>
  <c r="G20" i="37"/>
  <c r="M22" i="37"/>
  <c r="H27" i="37"/>
  <c r="H26" i="37"/>
  <c r="J23" i="37" l="1"/>
  <c r="N29" i="37"/>
  <c r="N22" i="37"/>
  <c r="N30" i="37"/>
  <c r="I27" i="37"/>
  <c r="N28" i="37"/>
  <c r="K24" i="37" l="1"/>
  <c r="I26" i="37"/>
  <c r="O22" i="37"/>
  <c r="O30" i="37"/>
  <c r="O28" i="37"/>
  <c r="H21" i="37"/>
  <c r="O29" i="37"/>
  <c r="K23" i="37" l="1"/>
  <c r="P29" i="37"/>
  <c r="P30" i="37"/>
  <c r="P22" i="37"/>
  <c r="H20" i="37"/>
  <c r="P28" i="37"/>
  <c r="J26" i="37" l="1"/>
  <c r="Q22" i="37"/>
  <c r="Q30" i="37"/>
  <c r="Q28" i="37"/>
  <c r="J27" i="37"/>
  <c r="Q29" i="37"/>
  <c r="L24" i="37" l="1"/>
  <c r="L23" i="37"/>
  <c r="R29" i="37"/>
  <c r="R30" i="37"/>
  <c r="I21" i="37"/>
  <c r="R22" i="37"/>
  <c r="K27" i="37"/>
  <c r="R28" i="37"/>
  <c r="K26" i="37" l="1"/>
  <c r="S22" i="37"/>
  <c r="S30" i="37"/>
  <c r="S28" i="37"/>
  <c r="I20" i="37"/>
  <c r="S29" i="37"/>
  <c r="M24" i="37" l="1"/>
  <c r="M23" i="37"/>
  <c r="T30" i="37"/>
  <c r="T29" i="37"/>
  <c r="T22" i="37"/>
  <c r="L27" i="37"/>
  <c r="T28" i="37"/>
  <c r="U28" i="37" l="1"/>
  <c r="J21" i="37"/>
  <c r="L26" i="37"/>
  <c r="U29" i="37"/>
  <c r="U22" i="37"/>
  <c r="U30" i="37"/>
  <c r="N24" i="37" l="1"/>
  <c r="N23" i="37"/>
  <c r="V22" i="37"/>
  <c r="J20" i="37"/>
  <c r="M26" i="37"/>
  <c r="V29" i="37"/>
  <c r="V30" i="37"/>
  <c r="V28" i="37"/>
  <c r="O23" i="37" l="1"/>
  <c r="W29" i="37"/>
  <c r="W30" i="37"/>
  <c r="M27" i="37"/>
  <c r="W22" i="37"/>
  <c r="W28" i="37"/>
  <c r="O24" i="37" l="1"/>
  <c r="N27" i="37"/>
  <c r="X30" i="37"/>
  <c r="X28" i="37"/>
  <c r="K21" i="37"/>
  <c r="X22" i="37"/>
  <c r="X29" i="37"/>
  <c r="N26" i="37" l="1"/>
  <c r="Y28" i="37"/>
  <c r="Y30" i="37"/>
  <c r="Y29" i="37"/>
  <c r="K20" i="37"/>
  <c r="Y22" i="37"/>
  <c r="P24" i="37" l="1"/>
  <c r="P23" i="37"/>
  <c r="Z29" i="37"/>
  <c r="Z22" i="37"/>
  <c r="Z30" i="37"/>
  <c r="Z28" i="37"/>
  <c r="O26" i="37"/>
  <c r="O27" i="37" l="1"/>
  <c r="AA30" i="37"/>
  <c r="AA28" i="37"/>
  <c r="L21" i="37"/>
  <c r="AA22" i="37"/>
  <c r="P27" i="37"/>
  <c r="AA29" i="37"/>
  <c r="Q24" i="37" l="1"/>
  <c r="Q23" i="37"/>
  <c r="AB22" i="37"/>
  <c r="L20" i="37"/>
  <c r="AB30" i="37"/>
  <c r="AB28" i="37"/>
  <c r="AB29" i="37"/>
  <c r="AC29" i="37" l="1"/>
  <c r="AC30" i="37"/>
  <c r="AC28" i="37"/>
  <c r="P26" i="37"/>
  <c r="AC22" i="37"/>
  <c r="R24" i="37" l="1"/>
  <c r="R23" i="37"/>
  <c r="Q26" i="37"/>
  <c r="AD22" i="37"/>
  <c r="AD30" i="37"/>
  <c r="M21" i="37"/>
  <c r="AD28" i="37"/>
  <c r="AD29" i="37"/>
  <c r="S23" i="37" l="1"/>
  <c r="Q27" i="37"/>
  <c r="AE28" i="37"/>
  <c r="AE29" i="37"/>
  <c r="AE22" i="37"/>
  <c r="M20" i="37"/>
  <c r="AE30" i="37"/>
  <c r="S24" i="37" l="1"/>
  <c r="AF22" i="37"/>
  <c r="AF28" i="37"/>
  <c r="AF30" i="37"/>
  <c r="AF29" i="37"/>
  <c r="AG22" i="37" l="1"/>
  <c r="AG28" i="37"/>
  <c r="R27" i="37"/>
  <c r="AG29" i="37"/>
  <c r="R26" i="37"/>
  <c r="N21" i="37"/>
  <c r="AG30" i="37"/>
  <c r="T24" i="37" l="1"/>
  <c r="T23" i="37"/>
  <c r="S27" i="37"/>
  <c r="N20" i="37"/>
  <c r="V23" i="37" l="1"/>
  <c r="U23" i="37"/>
  <c r="S26" i="37"/>
  <c r="U24" i="37" l="1"/>
  <c r="V24" i="37"/>
  <c r="T26" i="37"/>
  <c r="O21" i="37"/>
  <c r="W23" i="37" l="1"/>
  <c r="O20" i="37"/>
  <c r="T27" i="37"/>
  <c r="W24" i="37" l="1"/>
  <c r="U27" i="37"/>
  <c r="X24" i="37" l="1"/>
  <c r="X23" i="37"/>
  <c r="P21" i="37"/>
  <c r="U26" i="37"/>
  <c r="P20" i="37" l="1"/>
  <c r="V26" i="37"/>
  <c r="Y23" i="37" l="1"/>
  <c r="Y24" i="37"/>
  <c r="V27" i="37"/>
  <c r="W27" i="37"/>
  <c r="W26" i="37" l="1"/>
  <c r="Q21" i="37"/>
  <c r="Z24" i="37"/>
  <c r="X26" i="37" l="1"/>
  <c r="Q20" i="37"/>
  <c r="Z23" i="37"/>
  <c r="AA23" i="37" l="1"/>
  <c r="X27" i="37"/>
  <c r="AA24" i="37"/>
  <c r="Y27" i="37" l="1"/>
  <c r="R21" i="37"/>
  <c r="Y26" i="37" l="1"/>
  <c r="R20" i="37"/>
  <c r="Z26" i="37" l="1"/>
  <c r="AB24" i="37"/>
  <c r="AB23" i="37"/>
  <c r="AD24" i="37" l="1"/>
  <c r="AC23" i="37"/>
  <c r="S21" i="37"/>
  <c r="Z27" i="37"/>
  <c r="AC24" i="37" l="1"/>
  <c r="AA26" i="37"/>
  <c r="AA27" i="37"/>
  <c r="S20" i="37"/>
  <c r="AB27" i="37" l="1"/>
  <c r="AD23" i="37"/>
  <c r="AB26" i="37"/>
  <c r="AC27" i="37" l="1"/>
  <c r="AE23" i="37"/>
  <c r="T21" i="37"/>
  <c r="AC26" i="37" l="1"/>
  <c r="T20" i="37"/>
  <c r="AE24" i="37"/>
  <c r="AF24" i="37"/>
  <c r="AD26" i="37" l="1"/>
  <c r="AD27" i="37"/>
  <c r="AF23" i="37"/>
  <c r="AG23" i="37" l="1"/>
  <c r="U21" i="37"/>
  <c r="AG24" i="37" l="1"/>
  <c r="U20" i="37"/>
  <c r="AE27" i="37"/>
  <c r="AE26" i="37" l="1"/>
  <c r="AF26" i="37" l="1"/>
  <c r="AF27" i="37"/>
  <c r="V21" i="37"/>
  <c r="V20" i="37" l="1"/>
  <c r="AG27" i="37" l="1"/>
  <c r="W21" i="37"/>
  <c r="AG26" i="37"/>
  <c r="W20" i="37" l="1"/>
  <c r="X21" i="37" l="1"/>
  <c r="X20" i="37" l="1"/>
  <c r="Y21" i="37" l="1"/>
  <c r="Y20" i="37" l="1"/>
  <c r="Z21" i="37" l="1"/>
  <c r="Z20" i="37" l="1"/>
  <c r="AA21" i="37" l="1"/>
  <c r="AA20" i="37" l="1"/>
  <c r="AB21" i="37" l="1"/>
  <c r="AB20" i="37" l="1"/>
  <c r="AC20" i="37" l="1"/>
  <c r="AC21" i="37"/>
  <c r="AD20" i="37" l="1"/>
  <c r="AD21" i="37"/>
  <c r="AE20" i="37" l="1"/>
  <c r="AE21" i="37"/>
  <c r="AF20" i="37" l="1"/>
  <c r="AF21" i="37"/>
  <c r="AG20" i="37" l="1"/>
  <c r="AG21" i="37"/>
  <c r="B13" i="37" l="1"/>
  <c r="B25" i="37"/>
  <c r="BK25" i="37" l="1"/>
  <c r="BC25" i="37"/>
  <c r="AU25" i="37"/>
  <c r="AM25" i="37"/>
  <c r="AP25" i="37"/>
  <c r="BJ25" i="37"/>
  <c r="BB25" i="37"/>
  <c r="AT25" i="37"/>
  <c r="AL25" i="37"/>
  <c r="BI25" i="37"/>
  <c r="BA25" i="37"/>
  <c r="AS25" i="37"/>
  <c r="AK25" i="37"/>
  <c r="AH25" i="37"/>
  <c r="BH25" i="37"/>
  <c r="AZ25" i="37"/>
  <c r="AR25" i="37"/>
  <c r="AJ25" i="37"/>
  <c r="AO25" i="37"/>
  <c r="BG25" i="37"/>
  <c r="AY25" i="37"/>
  <c r="AQ25" i="37"/>
  <c r="AI25" i="37"/>
  <c r="AX25" i="37"/>
  <c r="BF25" i="37"/>
  <c r="BE25" i="37"/>
  <c r="AW25" i="37"/>
  <c r="BD25" i="37"/>
  <c r="AV25" i="37"/>
  <c r="AN25" i="37"/>
  <c r="C25" i="37"/>
  <c r="D25" i="37"/>
  <c r="E25" i="37"/>
  <c r="F25" i="37"/>
  <c r="G25" i="37"/>
  <c r="H25" i="37"/>
  <c r="I25" i="37"/>
  <c r="J25" i="37"/>
  <c r="K25" i="37"/>
  <c r="L25" i="37"/>
  <c r="M25" i="37"/>
  <c r="N25" i="37"/>
  <c r="O25" i="37"/>
  <c r="P25" i="37"/>
  <c r="Q25" i="37"/>
  <c r="R25" i="37"/>
  <c r="S25" i="37"/>
  <c r="T25" i="37"/>
  <c r="U25" i="37"/>
  <c r="V25" i="37"/>
  <c r="W25" i="37"/>
  <c r="X25" i="37"/>
  <c r="Y25" i="37"/>
  <c r="Z25" i="37"/>
  <c r="AA25" i="37"/>
  <c r="AB25" i="37"/>
  <c r="AC25" i="37"/>
  <c r="AD25" i="37"/>
  <c r="AE25" i="37"/>
  <c r="AF25" i="37"/>
  <c r="AG25" i="37"/>
  <c r="C13" i="37"/>
  <c r="C37" i="37" s="1"/>
  <c r="BK128" i="37"/>
  <c r="BJ128" i="37"/>
  <c r="BI128" i="37"/>
  <c r="BH128" i="37"/>
  <c r="BG128" i="37"/>
  <c r="BF128" i="37"/>
  <c r="BE128" i="37"/>
  <c r="BD128" i="37"/>
  <c r="BC128" i="37"/>
  <c r="BB128" i="37"/>
  <c r="BA128" i="37"/>
  <c r="AZ128" i="37"/>
  <c r="AY128" i="37"/>
  <c r="AX128" i="37"/>
  <c r="AW128" i="37"/>
  <c r="AV128" i="37"/>
  <c r="AU128" i="37"/>
  <c r="AT128" i="37"/>
  <c r="AS128" i="37"/>
  <c r="AR128" i="37"/>
  <c r="AQ128" i="37"/>
  <c r="AP128" i="37"/>
  <c r="AO128" i="37"/>
  <c r="AN128" i="37"/>
  <c r="AM128" i="37"/>
  <c r="AL128" i="37"/>
  <c r="AK128" i="37"/>
  <c r="AJ128" i="37"/>
  <c r="AI128" i="37"/>
  <c r="AH128" i="37"/>
  <c r="AG128" i="37"/>
  <c r="AF128" i="37"/>
  <c r="AE128" i="37"/>
  <c r="AD128" i="37"/>
  <c r="AC128" i="37"/>
  <c r="AB128" i="37"/>
  <c r="AA128" i="37"/>
  <c r="Z128" i="37"/>
  <c r="Y128" i="37"/>
  <c r="X128" i="37"/>
  <c r="W128" i="37"/>
  <c r="V128" i="37"/>
  <c r="U128" i="37"/>
  <c r="T128" i="37"/>
  <c r="S128" i="37"/>
  <c r="R128" i="37"/>
  <c r="Q128" i="37"/>
  <c r="P128" i="37"/>
  <c r="O128" i="37"/>
  <c r="N128" i="37"/>
  <c r="M128" i="37"/>
  <c r="L128" i="37"/>
  <c r="K128" i="37"/>
  <c r="J128" i="37"/>
  <c r="I128" i="37"/>
  <c r="H128" i="37"/>
  <c r="G128" i="37"/>
  <c r="F128" i="37"/>
  <c r="E128" i="37"/>
  <c r="D128" i="37"/>
  <c r="BK127" i="37"/>
  <c r="BJ127" i="37"/>
  <c r="BI127" i="37"/>
  <c r="BH127" i="37"/>
  <c r="BG127" i="37"/>
  <c r="BF127" i="37"/>
  <c r="BE127" i="37"/>
  <c r="BD127" i="37"/>
  <c r="BC127" i="37"/>
  <c r="BB127" i="37"/>
  <c r="BA127" i="37"/>
  <c r="AZ127" i="37"/>
  <c r="AY127" i="37"/>
  <c r="AX127" i="37"/>
  <c r="AW127" i="37"/>
  <c r="AV127" i="37"/>
  <c r="AU127" i="37"/>
  <c r="AT127" i="37"/>
  <c r="AS127" i="37"/>
  <c r="AR127" i="37"/>
  <c r="AQ127" i="37"/>
  <c r="AP127" i="37"/>
  <c r="AO127" i="37"/>
  <c r="AN127" i="37"/>
  <c r="AM127" i="37"/>
  <c r="AL127" i="37"/>
  <c r="AK127" i="37"/>
  <c r="AJ127" i="37"/>
  <c r="AI127" i="37"/>
  <c r="AH127" i="37"/>
  <c r="AG127" i="37"/>
  <c r="AF127" i="37"/>
  <c r="AE127" i="37"/>
  <c r="AD127" i="37"/>
  <c r="AC127" i="37"/>
  <c r="AB127" i="37"/>
  <c r="AA127" i="37"/>
  <c r="Z127" i="37"/>
  <c r="Y127" i="37"/>
  <c r="X127" i="37"/>
  <c r="W127" i="37"/>
  <c r="V127" i="37"/>
  <c r="U127" i="37"/>
  <c r="T127" i="37"/>
  <c r="S127" i="37"/>
  <c r="R127" i="37"/>
  <c r="Q127" i="37"/>
  <c r="P127" i="37"/>
  <c r="O127" i="37"/>
  <c r="N127" i="37"/>
  <c r="M127" i="37"/>
  <c r="L127" i="37"/>
  <c r="K127" i="37"/>
  <c r="J127" i="37"/>
  <c r="I127" i="37"/>
  <c r="H127" i="37"/>
  <c r="G127" i="37"/>
  <c r="F127" i="37"/>
  <c r="E127" i="37"/>
  <c r="D127" i="37"/>
  <c r="BK126" i="37"/>
  <c r="BJ126" i="37"/>
  <c r="BI126" i="37"/>
  <c r="BH126" i="37"/>
  <c r="BG126" i="37"/>
  <c r="BF126" i="37"/>
  <c r="BE126" i="37"/>
  <c r="BD126" i="37"/>
  <c r="BC126" i="37"/>
  <c r="BB126" i="37"/>
  <c r="BA126" i="37"/>
  <c r="AZ126" i="37"/>
  <c r="AY126" i="37"/>
  <c r="AX126" i="37"/>
  <c r="AW126" i="37"/>
  <c r="AV126" i="37"/>
  <c r="AU126" i="37"/>
  <c r="AT126" i="37"/>
  <c r="AS126" i="37"/>
  <c r="AR126" i="37"/>
  <c r="AQ126" i="37"/>
  <c r="AP126" i="37"/>
  <c r="AO126" i="37"/>
  <c r="AN126" i="37"/>
  <c r="AM126" i="37"/>
  <c r="AL126" i="37"/>
  <c r="AK126" i="37"/>
  <c r="AJ126" i="37"/>
  <c r="AI126" i="37"/>
  <c r="AH126" i="37"/>
  <c r="AG126" i="37"/>
  <c r="AF126" i="37"/>
  <c r="AE126" i="37"/>
  <c r="AD126" i="37"/>
  <c r="AC126" i="37"/>
  <c r="AB126" i="37"/>
  <c r="AA126" i="37"/>
  <c r="Z126" i="37"/>
  <c r="Y126" i="37"/>
  <c r="X126" i="37"/>
  <c r="W126" i="37"/>
  <c r="V126" i="37"/>
  <c r="U126" i="37"/>
  <c r="T126" i="37"/>
  <c r="S126" i="37"/>
  <c r="R126" i="37"/>
  <c r="Q126" i="37"/>
  <c r="P126" i="37"/>
  <c r="O126" i="37"/>
  <c r="N126" i="37"/>
  <c r="M126" i="37"/>
  <c r="L126" i="37"/>
  <c r="K126" i="37"/>
  <c r="J126" i="37"/>
  <c r="I126" i="37"/>
  <c r="H126" i="37"/>
  <c r="G126" i="37"/>
  <c r="F126" i="37"/>
  <c r="E126" i="37"/>
  <c r="D126" i="37"/>
  <c r="BK125" i="37"/>
  <c r="BJ125" i="37"/>
  <c r="BI125" i="37"/>
  <c r="BH125" i="37"/>
  <c r="BG125" i="37"/>
  <c r="BF125" i="37"/>
  <c r="BE125" i="37"/>
  <c r="BD125" i="37"/>
  <c r="BC125" i="37"/>
  <c r="BB125" i="37"/>
  <c r="BA125" i="37"/>
  <c r="AZ125" i="37"/>
  <c r="AY125" i="37"/>
  <c r="AX125" i="37"/>
  <c r="AW125" i="37"/>
  <c r="AV125" i="37"/>
  <c r="AU125" i="37"/>
  <c r="AT125" i="37"/>
  <c r="AS125" i="37"/>
  <c r="AR125" i="37"/>
  <c r="AQ125" i="37"/>
  <c r="AP125" i="37"/>
  <c r="AO125" i="37"/>
  <c r="AN125" i="37"/>
  <c r="AM125" i="37"/>
  <c r="AL125" i="37"/>
  <c r="AK125" i="37"/>
  <c r="AJ125" i="37"/>
  <c r="AI125" i="37"/>
  <c r="AH125" i="37"/>
  <c r="AG125" i="37"/>
  <c r="AF125" i="37"/>
  <c r="AE125" i="37"/>
  <c r="AD125" i="37"/>
  <c r="AC125" i="37"/>
  <c r="AB125" i="37"/>
  <c r="AA125" i="37"/>
  <c r="Z125" i="37"/>
  <c r="Y125" i="37"/>
  <c r="X125" i="37"/>
  <c r="W125" i="37"/>
  <c r="V125" i="37"/>
  <c r="U125" i="37"/>
  <c r="T125" i="37"/>
  <c r="S125" i="37"/>
  <c r="R125" i="37"/>
  <c r="Q125" i="37"/>
  <c r="P125" i="37"/>
  <c r="O125" i="37"/>
  <c r="N125" i="37"/>
  <c r="M125" i="37"/>
  <c r="L125" i="37"/>
  <c r="K125" i="37"/>
  <c r="J125" i="37"/>
  <c r="I125" i="37"/>
  <c r="H125" i="37"/>
  <c r="G125" i="37"/>
  <c r="F125" i="37"/>
  <c r="E125" i="37"/>
  <c r="D125" i="37"/>
  <c r="BK124" i="37"/>
  <c r="BJ124" i="37"/>
  <c r="BI124" i="37"/>
  <c r="BH124" i="37"/>
  <c r="BG124" i="37"/>
  <c r="BF124" i="37"/>
  <c r="BE124" i="37"/>
  <c r="BD124" i="37"/>
  <c r="BC124" i="37"/>
  <c r="BB124" i="37"/>
  <c r="BA124" i="37"/>
  <c r="AZ124" i="37"/>
  <c r="AY124" i="37"/>
  <c r="AX124" i="37"/>
  <c r="AW124" i="37"/>
  <c r="AV124" i="37"/>
  <c r="AU124" i="37"/>
  <c r="AT124" i="37"/>
  <c r="AS124" i="37"/>
  <c r="AR124" i="37"/>
  <c r="AQ124" i="37"/>
  <c r="AP124" i="37"/>
  <c r="AO124" i="37"/>
  <c r="AN124" i="37"/>
  <c r="AM124" i="37"/>
  <c r="AL124" i="37"/>
  <c r="AK124" i="37"/>
  <c r="AJ124" i="37"/>
  <c r="AI124" i="37"/>
  <c r="AH124" i="37"/>
  <c r="AG124" i="37"/>
  <c r="AF124" i="37"/>
  <c r="AE124" i="37"/>
  <c r="AD124" i="37"/>
  <c r="AC124" i="37"/>
  <c r="AB124" i="37"/>
  <c r="AA124" i="37"/>
  <c r="Z124" i="37"/>
  <c r="Y124" i="37"/>
  <c r="X124" i="37"/>
  <c r="W124" i="37"/>
  <c r="V124" i="37"/>
  <c r="U124" i="37"/>
  <c r="T124" i="37"/>
  <c r="S124" i="37"/>
  <c r="R124" i="37"/>
  <c r="Q124" i="37"/>
  <c r="P124" i="37"/>
  <c r="O124" i="37"/>
  <c r="N124" i="37"/>
  <c r="M124" i="37"/>
  <c r="L124" i="37"/>
  <c r="K124" i="37"/>
  <c r="J124" i="37"/>
  <c r="I124" i="37"/>
  <c r="H124" i="37"/>
  <c r="G124" i="37"/>
  <c r="F124" i="37"/>
  <c r="E124" i="37"/>
  <c r="D124" i="37"/>
  <c r="BK123" i="37"/>
  <c r="BJ123" i="37"/>
  <c r="BI123" i="37"/>
  <c r="BH123" i="37"/>
  <c r="BG123" i="37"/>
  <c r="BF123" i="37"/>
  <c r="BE123" i="37"/>
  <c r="BD123" i="37"/>
  <c r="BC123" i="37"/>
  <c r="BB123" i="37"/>
  <c r="BA123" i="37"/>
  <c r="AZ123" i="37"/>
  <c r="AY123" i="37"/>
  <c r="AX123" i="37"/>
  <c r="AW123" i="37"/>
  <c r="AV123" i="37"/>
  <c r="AU123" i="37"/>
  <c r="AT123" i="37"/>
  <c r="AS123" i="37"/>
  <c r="AR123" i="37"/>
  <c r="AQ123" i="37"/>
  <c r="AP123" i="37"/>
  <c r="AO123" i="37"/>
  <c r="AN123" i="37"/>
  <c r="AM123" i="37"/>
  <c r="AL123" i="37"/>
  <c r="AK123" i="37"/>
  <c r="AJ123" i="37"/>
  <c r="AI123" i="37"/>
  <c r="AH123" i="37"/>
  <c r="AG123" i="37"/>
  <c r="AF123" i="37"/>
  <c r="AE123" i="37"/>
  <c r="AD123" i="37"/>
  <c r="AC123" i="37"/>
  <c r="AB123" i="37"/>
  <c r="AA123" i="37"/>
  <c r="Z123" i="37"/>
  <c r="Y123" i="37"/>
  <c r="X123" i="37"/>
  <c r="W123" i="37"/>
  <c r="V123" i="37"/>
  <c r="U123" i="37"/>
  <c r="T123" i="37"/>
  <c r="S123" i="37"/>
  <c r="R123" i="37"/>
  <c r="Q123" i="37"/>
  <c r="P123" i="37"/>
  <c r="O123" i="37"/>
  <c r="N123" i="37"/>
  <c r="M123" i="37"/>
  <c r="L123" i="37"/>
  <c r="K123" i="37"/>
  <c r="J123" i="37"/>
  <c r="I123" i="37"/>
  <c r="H123" i="37"/>
  <c r="G123" i="37"/>
  <c r="F123" i="37"/>
  <c r="E123" i="37"/>
  <c r="D123" i="37"/>
  <c r="BK122" i="37"/>
  <c r="BJ122" i="37"/>
  <c r="BI122" i="37"/>
  <c r="BH122" i="37"/>
  <c r="BG122" i="37"/>
  <c r="BF122" i="37"/>
  <c r="BE122" i="37"/>
  <c r="BD122" i="37"/>
  <c r="BC122" i="37"/>
  <c r="BB122" i="37"/>
  <c r="BA122" i="37"/>
  <c r="AZ122" i="37"/>
  <c r="AY122" i="37"/>
  <c r="AX122" i="37"/>
  <c r="AW122" i="37"/>
  <c r="AV122" i="37"/>
  <c r="AU122" i="37"/>
  <c r="AT122" i="37"/>
  <c r="AS122" i="37"/>
  <c r="AR122" i="37"/>
  <c r="AQ122" i="37"/>
  <c r="AP122" i="37"/>
  <c r="AO122" i="37"/>
  <c r="AN122" i="37"/>
  <c r="AM122" i="37"/>
  <c r="AL122" i="37"/>
  <c r="AK122" i="37"/>
  <c r="AJ122" i="37"/>
  <c r="AI122" i="37"/>
  <c r="AH122" i="37"/>
  <c r="AG122" i="37"/>
  <c r="AF122" i="37"/>
  <c r="AE122" i="37"/>
  <c r="AD122" i="37"/>
  <c r="AC122" i="37"/>
  <c r="AB122" i="37"/>
  <c r="AA122" i="37"/>
  <c r="Z122" i="37"/>
  <c r="Y122" i="37"/>
  <c r="X122" i="37"/>
  <c r="W122" i="37"/>
  <c r="V122" i="37"/>
  <c r="U122" i="37"/>
  <c r="T122" i="37"/>
  <c r="S122" i="37"/>
  <c r="R122" i="37"/>
  <c r="Q122" i="37"/>
  <c r="P122" i="37"/>
  <c r="O122" i="37"/>
  <c r="N122" i="37"/>
  <c r="M122" i="37"/>
  <c r="L122" i="37"/>
  <c r="K122" i="37"/>
  <c r="J122" i="37"/>
  <c r="I122" i="37"/>
  <c r="H122" i="37"/>
  <c r="G122" i="37"/>
  <c r="F122" i="37"/>
  <c r="E122" i="37"/>
  <c r="D122" i="37"/>
  <c r="BK121" i="37"/>
  <c r="BJ121" i="37"/>
  <c r="BI121" i="37"/>
  <c r="BH121" i="37"/>
  <c r="BG121" i="37"/>
  <c r="BF121" i="37"/>
  <c r="BE121" i="37"/>
  <c r="BD121" i="37"/>
  <c r="BC121" i="37"/>
  <c r="BB121" i="37"/>
  <c r="BA121" i="37"/>
  <c r="AZ121" i="37"/>
  <c r="AY121" i="37"/>
  <c r="AX121" i="37"/>
  <c r="AW121" i="37"/>
  <c r="AV121" i="37"/>
  <c r="AU121" i="37"/>
  <c r="AT121" i="37"/>
  <c r="AS121" i="37"/>
  <c r="AR121" i="37"/>
  <c r="AQ121" i="37"/>
  <c r="AP121" i="37"/>
  <c r="AO121" i="37"/>
  <c r="AN121" i="37"/>
  <c r="AM121" i="37"/>
  <c r="AL121" i="37"/>
  <c r="AK121" i="37"/>
  <c r="AJ121" i="37"/>
  <c r="AI121" i="37"/>
  <c r="AH121" i="37"/>
  <c r="AG121" i="37"/>
  <c r="AF121" i="37"/>
  <c r="AE121" i="37"/>
  <c r="AD121" i="37"/>
  <c r="AC121" i="37"/>
  <c r="AB121" i="37"/>
  <c r="AA121" i="37"/>
  <c r="Z121" i="37"/>
  <c r="Y121" i="37"/>
  <c r="X121" i="37"/>
  <c r="W121" i="37"/>
  <c r="V121" i="37"/>
  <c r="U121" i="37"/>
  <c r="T121" i="37"/>
  <c r="S121" i="37"/>
  <c r="R121" i="37"/>
  <c r="Q121" i="37"/>
  <c r="P121" i="37"/>
  <c r="O121" i="37"/>
  <c r="N121" i="37"/>
  <c r="M121" i="37"/>
  <c r="L121" i="37"/>
  <c r="K121" i="37"/>
  <c r="J121" i="37"/>
  <c r="I121" i="37"/>
  <c r="H121" i="37"/>
  <c r="G121" i="37"/>
  <c r="F121" i="37"/>
  <c r="E121" i="37"/>
  <c r="D121" i="37"/>
  <c r="BK120" i="37"/>
  <c r="BJ120" i="37"/>
  <c r="BI120" i="37"/>
  <c r="BH120" i="37"/>
  <c r="BG120" i="37"/>
  <c r="BF120" i="37"/>
  <c r="BE120" i="37"/>
  <c r="BD120" i="37"/>
  <c r="BC120" i="37"/>
  <c r="BB120" i="37"/>
  <c r="BA120" i="37"/>
  <c r="AZ120" i="37"/>
  <c r="AY120" i="37"/>
  <c r="AX120" i="37"/>
  <c r="AW120" i="37"/>
  <c r="AV120" i="37"/>
  <c r="AU120" i="37"/>
  <c r="AT120" i="37"/>
  <c r="AS120" i="37"/>
  <c r="AR120" i="37"/>
  <c r="AQ120" i="37"/>
  <c r="AP120" i="37"/>
  <c r="AO120" i="37"/>
  <c r="AN120" i="37"/>
  <c r="AM120" i="37"/>
  <c r="AL120" i="37"/>
  <c r="AK120" i="37"/>
  <c r="AJ120" i="37"/>
  <c r="AI120" i="37"/>
  <c r="AH120" i="37"/>
  <c r="AG120" i="37"/>
  <c r="AF120" i="37"/>
  <c r="AE120" i="37"/>
  <c r="AD120" i="37"/>
  <c r="AC120" i="37"/>
  <c r="AB120" i="37"/>
  <c r="AA120" i="37"/>
  <c r="Z120" i="37"/>
  <c r="Y120" i="37"/>
  <c r="X120" i="37"/>
  <c r="W120" i="37"/>
  <c r="V120" i="37"/>
  <c r="U120" i="37"/>
  <c r="T120" i="37"/>
  <c r="S120" i="37"/>
  <c r="R120" i="37"/>
  <c r="Q120" i="37"/>
  <c r="P120" i="37"/>
  <c r="O120" i="37"/>
  <c r="N120" i="37"/>
  <c r="M120" i="37"/>
  <c r="L120" i="37"/>
  <c r="K120" i="37"/>
  <c r="J120" i="37"/>
  <c r="I120" i="37"/>
  <c r="H120" i="37"/>
  <c r="G120" i="37"/>
  <c r="F120" i="37"/>
  <c r="E120" i="37"/>
  <c r="D120" i="37"/>
  <c r="BK119" i="37"/>
  <c r="BJ119" i="37"/>
  <c r="BI119" i="37"/>
  <c r="BH119" i="37"/>
  <c r="BG119" i="37"/>
  <c r="BF119" i="37"/>
  <c r="BE119" i="37"/>
  <c r="BD119" i="37"/>
  <c r="BC119" i="37"/>
  <c r="BB119" i="37"/>
  <c r="BA119" i="37"/>
  <c r="AZ119" i="37"/>
  <c r="AY119" i="37"/>
  <c r="AX119" i="37"/>
  <c r="AW119" i="37"/>
  <c r="AV119" i="37"/>
  <c r="AU119" i="37"/>
  <c r="AT119" i="37"/>
  <c r="AS119" i="37"/>
  <c r="AR119" i="37"/>
  <c r="AQ119" i="37"/>
  <c r="AP119" i="37"/>
  <c r="AO119" i="37"/>
  <c r="AN119" i="37"/>
  <c r="AM119" i="37"/>
  <c r="AL119" i="37"/>
  <c r="AK119" i="37"/>
  <c r="AJ119" i="37"/>
  <c r="AI119" i="37"/>
  <c r="AH119" i="37"/>
  <c r="AG119" i="37"/>
  <c r="AF119" i="37"/>
  <c r="AE119" i="37"/>
  <c r="AD119" i="37"/>
  <c r="AC119" i="37"/>
  <c r="AB119" i="37"/>
  <c r="AA119" i="37"/>
  <c r="Z119" i="37"/>
  <c r="Y119" i="37"/>
  <c r="X119" i="37"/>
  <c r="W119" i="37"/>
  <c r="V119" i="37"/>
  <c r="U119" i="37"/>
  <c r="T119" i="37"/>
  <c r="S119" i="37"/>
  <c r="R119" i="37"/>
  <c r="Q119" i="37"/>
  <c r="P119" i="37"/>
  <c r="O119" i="37"/>
  <c r="N119" i="37"/>
  <c r="M119" i="37"/>
  <c r="L119" i="37"/>
  <c r="K119" i="37"/>
  <c r="J119" i="37"/>
  <c r="I119" i="37"/>
  <c r="H119" i="37"/>
  <c r="G119" i="37"/>
  <c r="F119" i="37"/>
  <c r="E119" i="37"/>
  <c r="D119" i="37"/>
  <c r="BK118" i="37"/>
  <c r="BJ118" i="37"/>
  <c r="BI118" i="37"/>
  <c r="BH118" i="37"/>
  <c r="BG118" i="37"/>
  <c r="BF118" i="37"/>
  <c r="BE118" i="37"/>
  <c r="BD118" i="37"/>
  <c r="BC118" i="37"/>
  <c r="BB118" i="37"/>
  <c r="BA118" i="37"/>
  <c r="AZ118" i="37"/>
  <c r="AY118" i="37"/>
  <c r="AX118" i="37"/>
  <c r="AW118" i="37"/>
  <c r="AV118" i="37"/>
  <c r="AU118" i="37"/>
  <c r="AT118" i="37"/>
  <c r="AS118" i="37"/>
  <c r="AR118" i="37"/>
  <c r="AQ118" i="37"/>
  <c r="AP118" i="37"/>
  <c r="AO118" i="37"/>
  <c r="AN118" i="37"/>
  <c r="AM118" i="37"/>
  <c r="AL118" i="37"/>
  <c r="AK118" i="37"/>
  <c r="AJ118" i="37"/>
  <c r="AI118" i="37"/>
  <c r="AH118" i="37"/>
  <c r="AG118" i="37"/>
  <c r="AF118" i="37"/>
  <c r="AE118" i="37"/>
  <c r="AD118" i="37"/>
  <c r="AC118" i="37"/>
  <c r="AB118" i="37"/>
  <c r="AA118" i="37"/>
  <c r="Z118" i="37"/>
  <c r="Y118" i="37"/>
  <c r="X118" i="37"/>
  <c r="W118" i="37"/>
  <c r="V118" i="37"/>
  <c r="U118" i="37"/>
  <c r="T118" i="37"/>
  <c r="S118" i="37"/>
  <c r="R118" i="37"/>
  <c r="Q118" i="37"/>
  <c r="P118" i="37"/>
  <c r="O118" i="37"/>
  <c r="N118" i="37"/>
  <c r="M118" i="37"/>
  <c r="L118" i="37"/>
  <c r="K118" i="37"/>
  <c r="J118" i="37"/>
  <c r="I118" i="37"/>
  <c r="H118" i="37"/>
  <c r="G118" i="37"/>
  <c r="F118" i="37"/>
  <c r="E118" i="37"/>
  <c r="D118" i="37"/>
  <c r="BK116" i="37"/>
  <c r="BJ116" i="37"/>
  <c r="BI116" i="37"/>
  <c r="BH116" i="37"/>
  <c r="BG116" i="37"/>
  <c r="BF116" i="37"/>
  <c r="BE116" i="37"/>
  <c r="BD116" i="37"/>
  <c r="BC116" i="37"/>
  <c r="BB116" i="37"/>
  <c r="BA116" i="37"/>
  <c r="AZ116" i="37"/>
  <c r="AY116" i="37"/>
  <c r="AX116" i="37"/>
  <c r="AW116" i="37"/>
  <c r="AV116" i="37"/>
  <c r="AU116" i="37"/>
  <c r="AT116" i="37"/>
  <c r="AS116" i="37"/>
  <c r="AR116" i="37"/>
  <c r="AQ116" i="37"/>
  <c r="AP116" i="37"/>
  <c r="AO116" i="37"/>
  <c r="AN116" i="37"/>
  <c r="AM116" i="37"/>
  <c r="AL116" i="37"/>
  <c r="AK116" i="37"/>
  <c r="AJ116" i="37"/>
  <c r="AI116" i="37"/>
  <c r="AH116" i="37"/>
  <c r="AG116" i="37"/>
  <c r="AF116" i="37"/>
  <c r="AE116" i="37"/>
  <c r="AD116" i="37"/>
  <c r="AC116" i="37"/>
  <c r="AB116" i="37"/>
  <c r="AA116" i="37"/>
  <c r="Z116" i="37"/>
  <c r="Y116" i="37"/>
  <c r="X116" i="37"/>
  <c r="W116" i="37"/>
  <c r="V116" i="37"/>
  <c r="U116" i="37"/>
  <c r="T116" i="37"/>
  <c r="S116" i="37"/>
  <c r="R116" i="37"/>
  <c r="Q116" i="37"/>
  <c r="P116" i="37"/>
  <c r="O116" i="37"/>
  <c r="N116" i="37"/>
  <c r="M116" i="37"/>
  <c r="L116" i="37"/>
  <c r="K116" i="37"/>
  <c r="J116" i="37"/>
  <c r="I116" i="37"/>
  <c r="H116" i="37"/>
  <c r="G116" i="37"/>
  <c r="F116" i="37"/>
  <c r="E116" i="37"/>
  <c r="D116" i="37"/>
  <c r="BK115" i="37"/>
  <c r="BJ115" i="37"/>
  <c r="BI115" i="37"/>
  <c r="BH115" i="37"/>
  <c r="BG115" i="37"/>
  <c r="BF115" i="37"/>
  <c r="BE115" i="37"/>
  <c r="BD115" i="37"/>
  <c r="BC115" i="37"/>
  <c r="BB115" i="37"/>
  <c r="BA115" i="37"/>
  <c r="AZ115" i="37"/>
  <c r="AY115" i="37"/>
  <c r="AX115" i="37"/>
  <c r="AW115" i="37"/>
  <c r="AV115" i="37"/>
  <c r="AU115" i="37"/>
  <c r="AT115" i="37"/>
  <c r="AS115" i="37"/>
  <c r="AR115" i="37"/>
  <c r="AQ115" i="37"/>
  <c r="AP115" i="37"/>
  <c r="AO115" i="37"/>
  <c r="AN115" i="37"/>
  <c r="AM115" i="37"/>
  <c r="AL115" i="37"/>
  <c r="AK115" i="37"/>
  <c r="AJ115" i="37"/>
  <c r="AI115" i="37"/>
  <c r="AH115" i="37"/>
  <c r="AG115" i="37"/>
  <c r="AF115" i="37"/>
  <c r="AE115" i="37"/>
  <c r="AD115" i="37"/>
  <c r="AC115" i="37"/>
  <c r="AB115" i="37"/>
  <c r="AA115" i="37"/>
  <c r="Z115" i="37"/>
  <c r="Y115" i="37"/>
  <c r="X115" i="37"/>
  <c r="W115" i="37"/>
  <c r="V115" i="37"/>
  <c r="U115" i="37"/>
  <c r="T115" i="37"/>
  <c r="S115" i="37"/>
  <c r="R115" i="37"/>
  <c r="Q115" i="37"/>
  <c r="P115" i="37"/>
  <c r="O115" i="37"/>
  <c r="N115" i="37"/>
  <c r="M115" i="37"/>
  <c r="L115" i="37"/>
  <c r="K115" i="37"/>
  <c r="J115" i="37"/>
  <c r="I115" i="37"/>
  <c r="H115" i="37"/>
  <c r="G115" i="37"/>
  <c r="F115" i="37"/>
  <c r="E115" i="37"/>
  <c r="D115" i="37"/>
  <c r="BK114" i="37"/>
  <c r="BJ114" i="37"/>
  <c r="BI114" i="37"/>
  <c r="BH114" i="37"/>
  <c r="BG114" i="37"/>
  <c r="BF114" i="37"/>
  <c r="BE114" i="37"/>
  <c r="BD114" i="37"/>
  <c r="BC114" i="37"/>
  <c r="BB114" i="37"/>
  <c r="BA114" i="37"/>
  <c r="AZ114" i="37"/>
  <c r="AY114" i="37"/>
  <c r="AX114" i="37"/>
  <c r="AW114" i="37"/>
  <c r="AV114" i="37"/>
  <c r="AU114" i="37"/>
  <c r="AT114" i="37"/>
  <c r="AS114" i="37"/>
  <c r="AR114" i="37"/>
  <c r="AQ114" i="37"/>
  <c r="AP114" i="37"/>
  <c r="AO114" i="37"/>
  <c r="AN114" i="37"/>
  <c r="AM114" i="37"/>
  <c r="AL114" i="37"/>
  <c r="AK114" i="37"/>
  <c r="AJ114" i="37"/>
  <c r="AI114" i="37"/>
  <c r="AH114" i="37"/>
  <c r="AG114" i="37"/>
  <c r="AF114" i="37"/>
  <c r="AE114" i="37"/>
  <c r="AD114" i="37"/>
  <c r="AC114" i="37"/>
  <c r="AB114" i="37"/>
  <c r="AA114" i="37"/>
  <c r="Z114" i="37"/>
  <c r="Y114" i="37"/>
  <c r="X114" i="37"/>
  <c r="W114" i="37"/>
  <c r="V114" i="37"/>
  <c r="U114" i="37"/>
  <c r="T114" i="37"/>
  <c r="S114" i="37"/>
  <c r="R114" i="37"/>
  <c r="Q114" i="37"/>
  <c r="P114" i="37"/>
  <c r="O114" i="37"/>
  <c r="N114" i="37"/>
  <c r="M114" i="37"/>
  <c r="L114" i="37"/>
  <c r="K114" i="37"/>
  <c r="J114" i="37"/>
  <c r="I114" i="37"/>
  <c r="H114" i="37"/>
  <c r="G114" i="37"/>
  <c r="F114" i="37"/>
  <c r="E114" i="37"/>
  <c r="D114" i="37"/>
  <c r="BK113" i="37"/>
  <c r="BJ113" i="37"/>
  <c r="BI113" i="37"/>
  <c r="BH113" i="37"/>
  <c r="BG113" i="37"/>
  <c r="BF113" i="37"/>
  <c r="BE113" i="37"/>
  <c r="BD113" i="37"/>
  <c r="BC113" i="37"/>
  <c r="BB113" i="37"/>
  <c r="BA113" i="37"/>
  <c r="AZ113" i="37"/>
  <c r="AY113" i="37"/>
  <c r="AX113" i="37"/>
  <c r="AW113" i="37"/>
  <c r="AV113" i="37"/>
  <c r="AU113" i="37"/>
  <c r="AT113" i="37"/>
  <c r="AS113" i="37"/>
  <c r="AR113" i="37"/>
  <c r="AQ113" i="37"/>
  <c r="AP113" i="37"/>
  <c r="AO113" i="37"/>
  <c r="AN113" i="37"/>
  <c r="AM113" i="37"/>
  <c r="AL113" i="37"/>
  <c r="AK113" i="37"/>
  <c r="AJ113" i="37"/>
  <c r="AI113" i="37"/>
  <c r="AH113" i="37"/>
  <c r="AG113" i="37"/>
  <c r="AF113" i="37"/>
  <c r="AE113" i="37"/>
  <c r="AD113" i="37"/>
  <c r="AC113" i="37"/>
  <c r="AB113" i="37"/>
  <c r="AA113" i="37"/>
  <c r="Z113" i="37"/>
  <c r="Y113" i="37"/>
  <c r="X113" i="37"/>
  <c r="W113" i="37"/>
  <c r="V113" i="37"/>
  <c r="U113" i="37"/>
  <c r="T113" i="37"/>
  <c r="S113" i="37"/>
  <c r="R113" i="37"/>
  <c r="Q113" i="37"/>
  <c r="P113" i="37"/>
  <c r="O113" i="37"/>
  <c r="N113" i="37"/>
  <c r="M113" i="37"/>
  <c r="L113" i="37"/>
  <c r="K113" i="37"/>
  <c r="J113" i="37"/>
  <c r="I113" i="37"/>
  <c r="H113" i="37"/>
  <c r="G113" i="37"/>
  <c r="F113" i="37"/>
  <c r="E113" i="37"/>
  <c r="D113" i="37"/>
  <c r="BK112" i="37"/>
  <c r="BJ112" i="37"/>
  <c r="BI112" i="37"/>
  <c r="BH112" i="37"/>
  <c r="BG112" i="37"/>
  <c r="BF112" i="37"/>
  <c r="BE112" i="37"/>
  <c r="BD112" i="37"/>
  <c r="BC112" i="37"/>
  <c r="BB112" i="37"/>
  <c r="BA112" i="37"/>
  <c r="AZ112" i="37"/>
  <c r="AY112" i="37"/>
  <c r="AX112" i="37"/>
  <c r="AW112" i="37"/>
  <c r="AV112" i="37"/>
  <c r="AU112" i="37"/>
  <c r="AT112" i="37"/>
  <c r="AS112" i="37"/>
  <c r="AR112" i="37"/>
  <c r="AQ112" i="37"/>
  <c r="AP112" i="37"/>
  <c r="AO112" i="37"/>
  <c r="AN112" i="37"/>
  <c r="AM112" i="37"/>
  <c r="AL112" i="37"/>
  <c r="AK112" i="37"/>
  <c r="AJ112" i="37"/>
  <c r="AI112" i="37"/>
  <c r="AH112" i="37"/>
  <c r="AG112" i="37"/>
  <c r="AF112" i="37"/>
  <c r="AE112" i="37"/>
  <c r="AD112" i="37"/>
  <c r="AC112" i="37"/>
  <c r="AB112" i="37"/>
  <c r="AA112" i="37"/>
  <c r="Z112" i="37"/>
  <c r="Y112" i="37"/>
  <c r="X112" i="37"/>
  <c r="W112" i="37"/>
  <c r="V112" i="37"/>
  <c r="U112" i="37"/>
  <c r="T112" i="37"/>
  <c r="S112" i="37"/>
  <c r="R112" i="37"/>
  <c r="Q112" i="37"/>
  <c r="P112" i="37"/>
  <c r="O112" i="37"/>
  <c r="N112" i="37"/>
  <c r="M112" i="37"/>
  <c r="L112" i="37"/>
  <c r="K112" i="37"/>
  <c r="J112" i="37"/>
  <c r="I112" i="37"/>
  <c r="H112" i="37"/>
  <c r="G112" i="37"/>
  <c r="F112" i="37"/>
  <c r="E112" i="37"/>
  <c r="D112" i="37"/>
  <c r="BK111" i="37"/>
  <c r="BJ111" i="37"/>
  <c r="BI111" i="37"/>
  <c r="BH111" i="37"/>
  <c r="BG111" i="37"/>
  <c r="BF111" i="37"/>
  <c r="BE111" i="37"/>
  <c r="BD111" i="37"/>
  <c r="BC111" i="37"/>
  <c r="BB111" i="37"/>
  <c r="BA111" i="37"/>
  <c r="AZ111" i="37"/>
  <c r="AY111" i="37"/>
  <c r="AX111" i="37"/>
  <c r="AW111" i="37"/>
  <c r="AV111" i="37"/>
  <c r="AU111" i="37"/>
  <c r="AT111" i="37"/>
  <c r="AS111" i="37"/>
  <c r="AR111" i="37"/>
  <c r="AQ111" i="37"/>
  <c r="AP111" i="37"/>
  <c r="AO111" i="37"/>
  <c r="AN111" i="37"/>
  <c r="AM111" i="37"/>
  <c r="AL111" i="37"/>
  <c r="AK111" i="37"/>
  <c r="AJ111" i="37"/>
  <c r="AI111" i="37"/>
  <c r="AH111" i="37"/>
  <c r="AG111" i="37"/>
  <c r="AF111" i="37"/>
  <c r="AE111" i="37"/>
  <c r="AD111" i="37"/>
  <c r="AC111" i="37"/>
  <c r="AB111" i="37"/>
  <c r="AA111" i="37"/>
  <c r="Z111" i="37"/>
  <c r="Y111" i="37"/>
  <c r="X111" i="37"/>
  <c r="W111" i="37"/>
  <c r="V111" i="37"/>
  <c r="U111" i="37"/>
  <c r="T111" i="37"/>
  <c r="S111" i="37"/>
  <c r="R111" i="37"/>
  <c r="Q111" i="37"/>
  <c r="P111" i="37"/>
  <c r="O111" i="37"/>
  <c r="N111" i="37"/>
  <c r="M111" i="37"/>
  <c r="L111" i="37"/>
  <c r="K111" i="37"/>
  <c r="J111" i="37"/>
  <c r="I111" i="37"/>
  <c r="H111" i="37"/>
  <c r="G111" i="37"/>
  <c r="F111" i="37"/>
  <c r="E111" i="37"/>
  <c r="D111" i="37"/>
  <c r="BK110" i="37"/>
  <c r="BJ110" i="37"/>
  <c r="BI110" i="37"/>
  <c r="BH110" i="37"/>
  <c r="BG110" i="37"/>
  <c r="BF110" i="37"/>
  <c r="BE110" i="37"/>
  <c r="BD110" i="37"/>
  <c r="BC110" i="37"/>
  <c r="BB110" i="37"/>
  <c r="BA110" i="37"/>
  <c r="AZ110" i="37"/>
  <c r="AY110" i="37"/>
  <c r="AX110" i="37"/>
  <c r="AW110" i="37"/>
  <c r="AV110" i="37"/>
  <c r="AU110" i="37"/>
  <c r="AT110" i="37"/>
  <c r="AS110" i="37"/>
  <c r="AR110" i="37"/>
  <c r="AQ110" i="37"/>
  <c r="AP110" i="37"/>
  <c r="AO110" i="37"/>
  <c r="AN110" i="37"/>
  <c r="AM110" i="37"/>
  <c r="AL110" i="37"/>
  <c r="AK110" i="37"/>
  <c r="AJ110" i="37"/>
  <c r="AI110" i="37"/>
  <c r="AH110" i="37"/>
  <c r="AG110" i="37"/>
  <c r="AF110" i="37"/>
  <c r="AE110" i="37"/>
  <c r="AD110" i="37"/>
  <c r="AC110" i="37"/>
  <c r="AB110" i="37"/>
  <c r="AA110" i="37"/>
  <c r="Z110" i="37"/>
  <c r="Y110" i="37"/>
  <c r="X110" i="37"/>
  <c r="W110" i="37"/>
  <c r="V110" i="37"/>
  <c r="U110" i="37"/>
  <c r="T110" i="37"/>
  <c r="S110" i="37"/>
  <c r="R110" i="37"/>
  <c r="Q110" i="37"/>
  <c r="P110" i="37"/>
  <c r="O110" i="37"/>
  <c r="N110" i="37"/>
  <c r="M110" i="37"/>
  <c r="L110" i="37"/>
  <c r="K110" i="37"/>
  <c r="J110" i="37"/>
  <c r="I110" i="37"/>
  <c r="H110" i="37"/>
  <c r="G110" i="37"/>
  <c r="F110" i="37"/>
  <c r="E110" i="37"/>
  <c r="D110" i="37"/>
  <c r="BK109" i="37"/>
  <c r="BJ109" i="37"/>
  <c r="BI109" i="37"/>
  <c r="BH109" i="37"/>
  <c r="BG109" i="37"/>
  <c r="BF109" i="37"/>
  <c r="BE109" i="37"/>
  <c r="BD109" i="37"/>
  <c r="BC109" i="37"/>
  <c r="BB109" i="37"/>
  <c r="BA109" i="37"/>
  <c r="AZ109" i="37"/>
  <c r="AY109" i="37"/>
  <c r="AX109" i="37"/>
  <c r="AW109" i="37"/>
  <c r="AV109" i="37"/>
  <c r="AU109" i="37"/>
  <c r="AT109" i="37"/>
  <c r="AS109" i="37"/>
  <c r="AR109" i="37"/>
  <c r="AQ109" i="37"/>
  <c r="AP109" i="37"/>
  <c r="AO109" i="37"/>
  <c r="AN109" i="37"/>
  <c r="AM109" i="37"/>
  <c r="AL109" i="37"/>
  <c r="AK109" i="37"/>
  <c r="AJ109" i="37"/>
  <c r="AI109" i="37"/>
  <c r="AH109" i="37"/>
  <c r="AG109" i="37"/>
  <c r="AF109" i="37"/>
  <c r="AE109" i="37"/>
  <c r="AD109" i="37"/>
  <c r="AC109" i="37"/>
  <c r="AB109" i="37"/>
  <c r="AA109" i="37"/>
  <c r="Z109" i="37"/>
  <c r="Y109" i="37"/>
  <c r="X109" i="37"/>
  <c r="W109" i="37"/>
  <c r="V109" i="37"/>
  <c r="U109" i="37"/>
  <c r="T109" i="37"/>
  <c r="S109" i="37"/>
  <c r="R109" i="37"/>
  <c r="Q109" i="37"/>
  <c r="P109" i="37"/>
  <c r="O109" i="37"/>
  <c r="N109" i="37"/>
  <c r="M109" i="37"/>
  <c r="L109" i="37"/>
  <c r="K109" i="37"/>
  <c r="J109" i="37"/>
  <c r="I109" i="37"/>
  <c r="H109" i="37"/>
  <c r="G109" i="37"/>
  <c r="F109" i="37"/>
  <c r="E109" i="37"/>
  <c r="D109" i="37"/>
  <c r="BK108" i="37"/>
  <c r="BJ108" i="37"/>
  <c r="BI108" i="37"/>
  <c r="BH108" i="37"/>
  <c r="BG108" i="37"/>
  <c r="BF108" i="37"/>
  <c r="BE108" i="37"/>
  <c r="BD108" i="37"/>
  <c r="BC108" i="37"/>
  <c r="BB108" i="37"/>
  <c r="BA108" i="37"/>
  <c r="AZ108" i="37"/>
  <c r="AY108" i="37"/>
  <c r="AX108" i="37"/>
  <c r="AW108" i="37"/>
  <c r="AV108" i="37"/>
  <c r="AU108" i="37"/>
  <c r="AT108" i="37"/>
  <c r="AS108" i="37"/>
  <c r="AR108" i="37"/>
  <c r="AQ108" i="37"/>
  <c r="AP108" i="37"/>
  <c r="AO108" i="37"/>
  <c r="AN108" i="37"/>
  <c r="AM108" i="37"/>
  <c r="AL108" i="37"/>
  <c r="AK108" i="37"/>
  <c r="AJ108" i="37"/>
  <c r="AI108" i="37"/>
  <c r="AH108" i="37"/>
  <c r="AG108" i="37"/>
  <c r="AF108" i="37"/>
  <c r="AE108" i="37"/>
  <c r="AD108" i="37"/>
  <c r="AC108" i="37"/>
  <c r="AB108" i="37"/>
  <c r="AA108" i="37"/>
  <c r="Z108" i="37"/>
  <c r="Y108" i="37"/>
  <c r="X108" i="37"/>
  <c r="W108" i="37"/>
  <c r="V108" i="37"/>
  <c r="U108" i="37"/>
  <c r="T108" i="37"/>
  <c r="S108" i="37"/>
  <c r="R108" i="37"/>
  <c r="Q108" i="37"/>
  <c r="P108" i="37"/>
  <c r="O108" i="37"/>
  <c r="N108" i="37"/>
  <c r="M108" i="37"/>
  <c r="L108" i="37"/>
  <c r="K108" i="37"/>
  <c r="J108" i="37"/>
  <c r="I108" i="37"/>
  <c r="H108" i="37"/>
  <c r="G108" i="37"/>
  <c r="F108" i="37"/>
  <c r="E108" i="37"/>
  <c r="D108" i="37"/>
  <c r="BK107" i="37"/>
  <c r="BJ107" i="37"/>
  <c r="BI107" i="37"/>
  <c r="BH107" i="37"/>
  <c r="BG107" i="37"/>
  <c r="BF107" i="37"/>
  <c r="BE107" i="37"/>
  <c r="BD107" i="37"/>
  <c r="BC107" i="37"/>
  <c r="BB107" i="37"/>
  <c r="BA107" i="37"/>
  <c r="AZ107" i="37"/>
  <c r="AY107" i="37"/>
  <c r="AX107" i="37"/>
  <c r="AW107" i="37"/>
  <c r="AV107" i="37"/>
  <c r="AU107" i="37"/>
  <c r="AT107" i="37"/>
  <c r="AS107" i="37"/>
  <c r="AR107" i="37"/>
  <c r="AQ107" i="37"/>
  <c r="AP107" i="37"/>
  <c r="AO107" i="37"/>
  <c r="AN107" i="37"/>
  <c r="AM107" i="37"/>
  <c r="AL107" i="37"/>
  <c r="AK107" i="37"/>
  <c r="AJ107" i="37"/>
  <c r="AI107" i="37"/>
  <c r="AH107" i="37"/>
  <c r="AG107" i="37"/>
  <c r="AF107" i="37"/>
  <c r="AE107" i="37"/>
  <c r="AD107" i="37"/>
  <c r="AC107" i="37"/>
  <c r="AB107" i="37"/>
  <c r="AA107" i="37"/>
  <c r="Z107" i="37"/>
  <c r="Y107" i="37"/>
  <c r="X107" i="37"/>
  <c r="W107" i="37"/>
  <c r="V107" i="37"/>
  <c r="U107" i="37"/>
  <c r="T107" i="37"/>
  <c r="S107" i="37"/>
  <c r="R107" i="37"/>
  <c r="Q107" i="37"/>
  <c r="P107" i="37"/>
  <c r="O107" i="37"/>
  <c r="N107" i="37"/>
  <c r="M107" i="37"/>
  <c r="L107" i="37"/>
  <c r="K107" i="37"/>
  <c r="J107" i="37"/>
  <c r="I107" i="37"/>
  <c r="H107" i="37"/>
  <c r="G107" i="37"/>
  <c r="F107" i="37"/>
  <c r="E107" i="37"/>
  <c r="D107" i="37"/>
  <c r="BK106" i="37"/>
  <c r="BJ106" i="37"/>
  <c r="BI106" i="37"/>
  <c r="BH106" i="37"/>
  <c r="BG106" i="37"/>
  <c r="BF106" i="37"/>
  <c r="BE106" i="37"/>
  <c r="BD106" i="37"/>
  <c r="BC106" i="37"/>
  <c r="BB106" i="37"/>
  <c r="BA106" i="37"/>
  <c r="AZ106" i="37"/>
  <c r="AY106" i="37"/>
  <c r="AX106" i="37"/>
  <c r="AW106" i="37"/>
  <c r="AV106" i="37"/>
  <c r="AU106" i="37"/>
  <c r="AT106" i="37"/>
  <c r="AS106" i="37"/>
  <c r="AR106" i="37"/>
  <c r="AQ106" i="37"/>
  <c r="AP106" i="37"/>
  <c r="AO106" i="37"/>
  <c r="AN106" i="37"/>
  <c r="AM106" i="37"/>
  <c r="AL106" i="37"/>
  <c r="AK106" i="37"/>
  <c r="AJ106" i="37"/>
  <c r="AI106" i="37"/>
  <c r="AH106" i="37"/>
  <c r="AG106" i="37"/>
  <c r="AF106" i="37"/>
  <c r="AE106" i="37"/>
  <c r="AD106" i="37"/>
  <c r="AC106" i="37"/>
  <c r="AB106" i="37"/>
  <c r="AA106" i="37"/>
  <c r="Z106" i="37"/>
  <c r="Y106" i="37"/>
  <c r="X106" i="37"/>
  <c r="W106" i="37"/>
  <c r="V106" i="37"/>
  <c r="U106" i="37"/>
  <c r="T106" i="37"/>
  <c r="S106" i="37"/>
  <c r="R106" i="37"/>
  <c r="Q106" i="37"/>
  <c r="P106" i="37"/>
  <c r="O106" i="37"/>
  <c r="N106" i="37"/>
  <c r="M106" i="37"/>
  <c r="L106" i="37"/>
  <c r="K106" i="37"/>
  <c r="J106" i="37"/>
  <c r="I106" i="37"/>
  <c r="H106" i="37"/>
  <c r="G106" i="37"/>
  <c r="F106" i="37"/>
  <c r="E106" i="37"/>
  <c r="D106" i="37"/>
  <c r="BK104" i="37"/>
  <c r="BJ104" i="37"/>
  <c r="BI104" i="37"/>
  <c r="BH104" i="37"/>
  <c r="BG104" i="37"/>
  <c r="BF104" i="37"/>
  <c r="BE104" i="37"/>
  <c r="BD104" i="37"/>
  <c r="BC104" i="37"/>
  <c r="BB104" i="37"/>
  <c r="BA104" i="37"/>
  <c r="AZ104" i="37"/>
  <c r="AY104" i="37"/>
  <c r="AX104" i="37"/>
  <c r="AW104" i="37"/>
  <c r="AV104" i="37"/>
  <c r="AU104" i="37"/>
  <c r="AT104" i="37"/>
  <c r="AS104" i="37"/>
  <c r="AR104" i="37"/>
  <c r="AQ104" i="37"/>
  <c r="AP104" i="37"/>
  <c r="AO104" i="37"/>
  <c r="AN104" i="37"/>
  <c r="AM104" i="37"/>
  <c r="AL104" i="37"/>
  <c r="AK104" i="37"/>
  <c r="AJ104" i="37"/>
  <c r="AI104" i="37"/>
  <c r="AH104" i="37"/>
  <c r="AG104" i="37"/>
  <c r="AF104" i="37"/>
  <c r="AE104" i="37"/>
  <c r="AD104" i="37"/>
  <c r="AC104" i="37"/>
  <c r="AB104" i="37"/>
  <c r="AA104" i="37"/>
  <c r="Z104" i="37"/>
  <c r="Y104" i="37"/>
  <c r="X104" i="37"/>
  <c r="W104" i="37"/>
  <c r="V104" i="37"/>
  <c r="U104" i="37"/>
  <c r="T104" i="37"/>
  <c r="S104" i="37"/>
  <c r="R104" i="37"/>
  <c r="Q104" i="37"/>
  <c r="P104" i="37"/>
  <c r="O104" i="37"/>
  <c r="N104" i="37"/>
  <c r="M104" i="37"/>
  <c r="L104" i="37"/>
  <c r="K104" i="37"/>
  <c r="J104" i="37"/>
  <c r="I104" i="37"/>
  <c r="H104" i="37"/>
  <c r="G104" i="37"/>
  <c r="F104" i="37"/>
  <c r="E104" i="37"/>
  <c r="D104" i="37"/>
  <c r="BK103" i="37"/>
  <c r="BJ103" i="37"/>
  <c r="BI103" i="37"/>
  <c r="BH103" i="37"/>
  <c r="BG103" i="37"/>
  <c r="BF103" i="37"/>
  <c r="BE103" i="37"/>
  <c r="BD103" i="37"/>
  <c r="BC103" i="37"/>
  <c r="BB103" i="37"/>
  <c r="BA103" i="37"/>
  <c r="AZ103" i="37"/>
  <c r="AY103" i="37"/>
  <c r="AX103" i="37"/>
  <c r="AW103" i="37"/>
  <c r="AV103" i="37"/>
  <c r="AU103" i="37"/>
  <c r="AT103" i="37"/>
  <c r="AS103" i="37"/>
  <c r="AR103" i="37"/>
  <c r="AQ103" i="37"/>
  <c r="AP103" i="37"/>
  <c r="AO103" i="37"/>
  <c r="AN103" i="37"/>
  <c r="AM103" i="37"/>
  <c r="AL103" i="37"/>
  <c r="AK103" i="37"/>
  <c r="AJ103" i="37"/>
  <c r="AI103" i="37"/>
  <c r="AH103" i="37"/>
  <c r="AG103" i="37"/>
  <c r="AF103" i="37"/>
  <c r="AE103" i="37"/>
  <c r="AD103" i="37"/>
  <c r="AC103" i="37"/>
  <c r="AB103" i="37"/>
  <c r="AA103" i="37"/>
  <c r="Z103" i="37"/>
  <c r="Y103" i="37"/>
  <c r="X103" i="37"/>
  <c r="W103" i="37"/>
  <c r="V103" i="37"/>
  <c r="U103" i="37"/>
  <c r="T103" i="37"/>
  <c r="S103" i="37"/>
  <c r="R103" i="37"/>
  <c r="Q103" i="37"/>
  <c r="P103" i="37"/>
  <c r="O103" i="37"/>
  <c r="N103" i="37"/>
  <c r="M103" i="37"/>
  <c r="L103" i="37"/>
  <c r="K103" i="37"/>
  <c r="J103" i="37"/>
  <c r="I103" i="37"/>
  <c r="H103" i="37"/>
  <c r="G103" i="37"/>
  <c r="F103" i="37"/>
  <c r="E103" i="37"/>
  <c r="D103" i="37"/>
  <c r="BK102" i="37"/>
  <c r="BJ102" i="37"/>
  <c r="BI102" i="37"/>
  <c r="BH102" i="37"/>
  <c r="BG102" i="37"/>
  <c r="BF102" i="37"/>
  <c r="BE102" i="37"/>
  <c r="BD102" i="37"/>
  <c r="BC102" i="37"/>
  <c r="BB102" i="37"/>
  <c r="BA102" i="37"/>
  <c r="AZ102" i="37"/>
  <c r="AY102" i="37"/>
  <c r="AX102" i="37"/>
  <c r="AW102" i="37"/>
  <c r="AV102" i="37"/>
  <c r="AU102" i="37"/>
  <c r="AT102" i="37"/>
  <c r="AS102" i="37"/>
  <c r="AR102" i="37"/>
  <c r="AQ102" i="37"/>
  <c r="AP102" i="37"/>
  <c r="AO102" i="37"/>
  <c r="AN102" i="37"/>
  <c r="AM102" i="37"/>
  <c r="AL102" i="37"/>
  <c r="AK102" i="37"/>
  <c r="AJ102" i="37"/>
  <c r="AI102" i="37"/>
  <c r="AH102" i="37"/>
  <c r="AG102" i="37"/>
  <c r="AF102" i="37"/>
  <c r="AE102" i="37"/>
  <c r="AD102" i="37"/>
  <c r="AC102" i="37"/>
  <c r="AB102" i="37"/>
  <c r="AA102" i="37"/>
  <c r="Z102" i="37"/>
  <c r="Y102" i="37"/>
  <c r="X102" i="37"/>
  <c r="W102" i="37"/>
  <c r="V102" i="37"/>
  <c r="U102" i="37"/>
  <c r="T102" i="37"/>
  <c r="S102" i="37"/>
  <c r="R102" i="37"/>
  <c r="Q102" i="37"/>
  <c r="P102" i="37"/>
  <c r="O102" i="37"/>
  <c r="N102" i="37"/>
  <c r="M102" i="37"/>
  <c r="L102" i="37"/>
  <c r="K102" i="37"/>
  <c r="J102" i="37"/>
  <c r="I102" i="37"/>
  <c r="H102" i="37"/>
  <c r="G102" i="37"/>
  <c r="F102" i="37"/>
  <c r="E102" i="37"/>
  <c r="D102" i="37"/>
  <c r="BK101" i="37"/>
  <c r="BJ101" i="37"/>
  <c r="BI101" i="37"/>
  <c r="BH101" i="37"/>
  <c r="BG101" i="37"/>
  <c r="BF101" i="37"/>
  <c r="BE101" i="37"/>
  <c r="BD101" i="37"/>
  <c r="BC101" i="37"/>
  <c r="BB101" i="37"/>
  <c r="BA101" i="37"/>
  <c r="AZ101" i="37"/>
  <c r="AY101" i="37"/>
  <c r="AX101" i="37"/>
  <c r="AW101" i="37"/>
  <c r="AV101" i="37"/>
  <c r="AU101" i="37"/>
  <c r="AT101" i="37"/>
  <c r="AS101" i="37"/>
  <c r="AR101" i="37"/>
  <c r="AQ101" i="37"/>
  <c r="AP101" i="37"/>
  <c r="AO101" i="37"/>
  <c r="AN101" i="37"/>
  <c r="AM101" i="37"/>
  <c r="AL101" i="37"/>
  <c r="AK101" i="37"/>
  <c r="AJ101" i="37"/>
  <c r="AI101" i="37"/>
  <c r="AH101" i="37"/>
  <c r="AG101" i="37"/>
  <c r="AF101" i="37"/>
  <c r="AE101" i="37"/>
  <c r="AD101" i="37"/>
  <c r="AC101" i="37"/>
  <c r="AB101" i="37"/>
  <c r="AA101" i="37"/>
  <c r="Z101" i="37"/>
  <c r="Y101" i="37"/>
  <c r="X101" i="37"/>
  <c r="W101" i="37"/>
  <c r="V101" i="37"/>
  <c r="U101" i="37"/>
  <c r="T101" i="37"/>
  <c r="S101" i="37"/>
  <c r="R101" i="37"/>
  <c r="Q101" i="37"/>
  <c r="P101" i="37"/>
  <c r="O101" i="37"/>
  <c r="N101" i="37"/>
  <c r="M101" i="37"/>
  <c r="L101" i="37"/>
  <c r="K101" i="37"/>
  <c r="J101" i="37"/>
  <c r="I101" i="37"/>
  <c r="H101" i="37"/>
  <c r="G101" i="37"/>
  <c r="F101" i="37"/>
  <c r="E101" i="37"/>
  <c r="D101" i="37"/>
  <c r="BK100" i="37"/>
  <c r="BJ100" i="37"/>
  <c r="BI100" i="37"/>
  <c r="BH100" i="37"/>
  <c r="BG100" i="37"/>
  <c r="BF100" i="37"/>
  <c r="BE100" i="37"/>
  <c r="BD100" i="37"/>
  <c r="BC100" i="37"/>
  <c r="BB100" i="37"/>
  <c r="BA100" i="37"/>
  <c r="AZ100" i="37"/>
  <c r="AY100" i="37"/>
  <c r="AX100" i="37"/>
  <c r="AW100" i="37"/>
  <c r="AV100" i="37"/>
  <c r="AU100" i="37"/>
  <c r="AT100" i="37"/>
  <c r="AS100" i="37"/>
  <c r="AR100" i="37"/>
  <c r="AQ100" i="37"/>
  <c r="AP100" i="37"/>
  <c r="AO100" i="37"/>
  <c r="AN100" i="37"/>
  <c r="AM100" i="37"/>
  <c r="AL100" i="37"/>
  <c r="AK100" i="37"/>
  <c r="AJ100" i="37"/>
  <c r="AI100" i="37"/>
  <c r="AH100" i="37"/>
  <c r="AG100" i="37"/>
  <c r="AF100" i="37"/>
  <c r="AE100" i="37"/>
  <c r="AD100" i="37"/>
  <c r="AC100" i="37"/>
  <c r="AB100" i="37"/>
  <c r="AA100" i="37"/>
  <c r="Z100" i="37"/>
  <c r="Y100" i="37"/>
  <c r="X100" i="37"/>
  <c r="W100" i="37"/>
  <c r="V100" i="37"/>
  <c r="U100" i="37"/>
  <c r="T100" i="37"/>
  <c r="S100" i="37"/>
  <c r="R100" i="37"/>
  <c r="Q100" i="37"/>
  <c r="P100" i="37"/>
  <c r="O100" i="37"/>
  <c r="N100" i="37"/>
  <c r="M100" i="37"/>
  <c r="L100" i="37"/>
  <c r="K100" i="37"/>
  <c r="J100" i="37"/>
  <c r="I100" i="37"/>
  <c r="H100" i="37"/>
  <c r="G100" i="37"/>
  <c r="F100" i="37"/>
  <c r="E100" i="37"/>
  <c r="D100" i="37"/>
  <c r="BK99" i="37"/>
  <c r="BJ99" i="37"/>
  <c r="BI99" i="37"/>
  <c r="BH99" i="37"/>
  <c r="BG99" i="37"/>
  <c r="BF99" i="37"/>
  <c r="BE99" i="37"/>
  <c r="BD99" i="37"/>
  <c r="BC99" i="37"/>
  <c r="BB99" i="37"/>
  <c r="BA99" i="37"/>
  <c r="AZ99" i="37"/>
  <c r="AY99" i="37"/>
  <c r="AX99" i="37"/>
  <c r="AW99" i="37"/>
  <c r="AV99" i="37"/>
  <c r="AU99" i="37"/>
  <c r="AT99" i="37"/>
  <c r="AS99" i="37"/>
  <c r="AR99" i="37"/>
  <c r="AQ99" i="37"/>
  <c r="AP99" i="37"/>
  <c r="AO99" i="37"/>
  <c r="AN99" i="37"/>
  <c r="AM99" i="37"/>
  <c r="AL99" i="37"/>
  <c r="AK99" i="37"/>
  <c r="AJ99" i="37"/>
  <c r="AI99" i="37"/>
  <c r="AH99" i="37"/>
  <c r="AG99" i="37"/>
  <c r="AF99" i="37"/>
  <c r="AE99" i="37"/>
  <c r="AD99" i="37"/>
  <c r="AC99" i="37"/>
  <c r="AB99" i="37"/>
  <c r="AA99" i="37"/>
  <c r="Z99" i="37"/>
  <c r="Y99" i="37"/>
  <c r="X99" i="37"/>
  <c r="W99" i="37"/>
  <c r="V99" i="37"/>
  <c r="U99" i="37"/>
  <c r="T99" i="37"/>
  <c r="S99" i="37"/>
  <c r="R99" i="37"/>
  <c r="Q99" i="37"/>
  <c r="P99" i="37"/>
  <c r="O99" i="37"/>
  <c r="N99" i="37"/>
  <c r="M99" i="37"/>
  <c r="L99" i="37"/>
  <c r="K99" i="37"/>
  <c r="J99" i="37"/>
  <c r="I99" i="37"/>
  <c r="H99" i="37"/>
  <c r="G99" i="37"/>
  <c r="F99" i="37"/>
  <c r="E99" i="37"/>
  <c r="D99" i="37"/>
  <c r="BK98" i="37"/>
  <c r="BJ98" i="37"/>
  <c r="BI98" i="37"/>
  <c r="BH98" i="37"/>
  <c r="BG98" i="37"/>
  <c r="BF98" i="37"/>
  <c r="BE98" i="37"/>
  <c r="BD98" i="37"/>
  <c r="BC98" i="37"/>
  <c r="BB98" i="37"/>
  <c r="BA98" i="37"/>
  <c r="AZ98" i="37"/>
  <c r="AY98" i="37"/>
  <c r="AX98" i="37"/>
  <c r="AW98" i="37"/>
  <c r="AV98" i="37"/>
  <c r="AU98" i="37"/>
  <c r="AT98" i="37"/>
  <c r="AS98" i="37"/>
  <c r="AR98" i="37"/>
  <c r="AQ98" i="37"/>
  <c r="AP98" i="37"/>
  <c r="AO98" i="37"/>
  <c r="AN98" i="37"/>
  <c r="AM98" i="37"/>
  <c r="AL98" i="37"/>
  <c r="AK98" i="37"/>
  <c r="AJ98" i="37"/>
  <c r="AI98" i="37"/>
  <c r="AH98" i="37"/>
  <c r="AG98" i="37"/>
  <c r="AF98" i="37"/>
  <c r="AE98" i="37"/>
  <c r="AD98" i="37"/>
  <c r="AC98" i="37"/>
  <c r="AB98" i="37"/>
  <c r="AA98" i="37"/>
  <c r="Z98" i="37"/>
  <c r="Y98" i="37"/>
  <c r="X98" i="37"/>
  <c r="W98" i="37"/>
  <c r="V98" i="37"/>
  <c r="U98" i="37"/>
  <c r="T98" i="37"/>
  <c r="S98" i="37"/>
  <c r="R98" i="37"/>
  <c r="Q98" i="37"/>
  <c r="P98" i="37"/>
  <c r="O98" i="37"/>
  <c r="N98" i="37"/>
  <c r="M98" i="37"/>
  <c r="L98" i="37"/>
  <c r="K98" i="37"/>
  <c r="J98" i="37"/>
  <c r="I98" i="37"/>
  <c r="H98" i="37"/>
  <c r="G98" i="37"/>
  <c r="F98" i="37"/>
  <c r="E98" i="37"/>
  <c r="D98" i="37"/>
  <c r="BK97" i="37"/>
  <c r="BJ97" i="37"/>
  <c r="BI97" i="37"/>
  <c r="BH97" i="37"/>
  <c r="BG97" i="37"/>
  <c r="BF97" i="37"/>
  <c r="BE97" i="37"/>
  <c r="BD97" i="37"/>
  <c r="BC97" i="37"/>
  <c r="BB97" i="37"/>
  <c r="BA97" i="37"/>
  <c r="AZ97" i="37"/>
  <c r="AY97" i="37"/>
  <c r="AX97" i="37"/>
  <c r="AW97" i="37"/>
  <c r="AV97" i="37"/>
  <c r="AU97" i="37"/>
  <c r="AT97" i="37"/>
  <c r="AS97" i="37"/>
  <c r="AR97" i="37"/>
  <c r="AQ97" i="37"/>
  <c r="AP97" i="37"/>
  <c r="AO97" i="37"/>
  <c r="AN97" i="37"/>
  <c r="AM97" i="37"/>
  <c r="AL97" i="37"/>
  <c r="AK97" i="37"/>
  <c r="AJ97" i="37"/>
  <c r="AI97" i="37"/>
  <c r="AH97" i="37"/>
  <c r="AG97" i="37"/>
  <c r="AF97" i="37"/>
  <c r="AE97" i="37"/>
  <c r="AD97" i="37"/>
  <c r="AC97" i="37"/>
  <c r="AB97" i="37"/>
  <c r="AA97" i="37"/>
  <c r="Z97" i="37"/>
  <c r="Y97" i="37"/>
  <c r="X97" i="37"/>
  <c r="W97" i="37"/>
  <c r="V97" i="37"/>
  <c r="U97" i="37"/>
  <c r="T97" i="37"/>
  <c r="S97" i="37"/>
  <c r="R97" i="37"/>
  <c r="Q97" i="37"/>
  <c r="P97" i="37"/>
  <c r="O97" i="37"/>
  <c r="N97" i="37"/>
  <c r="M97" i="37"/>
  <c r="L97" i="37"/>
  <c r="K97" i="37"/>
  <c r="J97" i="37"/>
  <c r="I97" i="37"/>
  <c r="H97" i="37"/>
  <c r="G97" i="37"/>
  <c r="F97" i="37"/>
  <c r="E97" i="37"/>
  <c r="D97" i="37"/>
  <c r="BK96" i="37"/>
  <c r="BJ96" i="37"/>
  <c r="BI96" i="37"/>
  <c r="BH96" i="37"/>
  <c r="BG96" i="37"/>
  <c r="BF96" i="37"/>
  <c r="BE96" i="37"/>
  <c r="BD96" i="37"/>
  <c r="BC96" i="37"/>
  <c r="BB96" i="37"/>
  <c r="BA96" i="37"/>
  <c r="AZ96" i="37"/>
  <c r="AY96" i="37"/>
  <c r="AX96" i="37"/>
  <c r="AW96" i="37"/>
  <c r="AV96" i="37"/>
  <c r="AU96" i="37"/>
  <c r="AT96" i="37"/>
  <c r="AS96" i="37"/>
  <c r="AR96" i="37"/>
  <c r="AQ96" i="37"/>
  <c r="AP96" i="37"/>
  <c r="AO96" i="37"/>
  <c r="AN96" i="37"/>
  <c r="AM96" i="37"/>
  <c r="AL96" i="37"/>
  <c r="AK96" i="37"/>
  <c r="AJ96" i="37"/>
  <c r="AI96" i="37"/>
  <c r="AH96" i="37"/>
  <c r="AG96" i="37"/>
  <c r="AF96" i="37"/>
  <c r="AE96" i="37"/>
  <c r="AD96" i="37"/>
  <c r="AC96" i="37"/>
  <c r="AB96" i="37"/>
  <c r="AA96" i="37"/>
  <c r="Z96" i="37"/>
  <c r="Y96" i="37"/>
  <c r="X96" i="37"/>
  <c r="W96" i="37"/>
  <c r="V96" i="37"/>
  <c r="U96" i="37"/>
  <c r="T96" i="37"/>
  <c r="S96" i="37"/>
  <c r="R96" i="37"/>
  <c r="Q96" i="37"/>
  <c r="P96" i="37"/>
  <c r="O96" i="37"/>
  <c r="N96" i="37"/>
  <c r="M96" i="37"/>
  <c r="L96" i="37"/>
  <c r="K96" i="37"/>
  <c r="J96" i="37"/>
  <c r="I96" i="37"/>
  <c r="H96" i="37"/>
  <c r="G96" i="37"/>
  <c r="F96" i="37"/>
  <c r="E96" i="37"/>
  <c r="D96" i="37"/>
  <c r="BK95" i="37"/>
  <c r="BJ95" i="37"/>
  <c r="BI95" i="37"/>
  <c r="BH95" i="37"/>
  <c r="BG95" i="37"/>
  <c r="BF95" i="37"/>
  <c r="BE95" i="37"/>
  <c r="BD95" i="37"/>
  <c r="BC95" i="37"/>
  <c r="BB95" i="37"/>
  <c r="BA95" i="37"/>
  <c r="AZ95" i="37"/>
  <c r="AY95" i="37"/>
  <c r="AX95" i="37"/>
  <c r="AW95" i="37"/>
  <c r="AV95" i="37"/>
  <c r="AU95" i="37"/>
  <c r="AT95" i="37"/>
  <c r="AS95" i="37"/>
  <c r="AR95" i="37"/>
  <c r="AQ95" i="37"/>
  <c r="AP95" i="37"/>
  <c r="AO95" i="37"/>
  <c r="AN95" i="37"/>
  <c r="AM95" i="37"/>
  <c r="AL95" i="37"/>
  <c r="AK95" i="37"/>
  <c r="AJ95" i="37"/>
  <c r="AI95" i="37"/>
  <c r="AH95" i="37"/>
  <c r="AG95" i="37"/>
  <c r="AF95" i="37"/>
  <c r="AE95" i="37"/>
  <c r="AD95" i="37"/>
  <c r="AC95" i="37"/>
  <c r="AB95" i="37"/>
  <c r="AA95" i="37"/>
  <c r="Z95" i="37"/>
  <c r="Y95" i="37"/>
  <c r="X95" i="37"/>
  <c r="W95" i="37"/>
  <c r="V95" i="37"/>
  <c r="U95" i="37"/>
  <c r="T95" i="37"/>
  <c r="S95" i="37"/>
  <c r="R95" i="37"/>
  <c r="Q95" i="37"/>
  <c r="P95" i="37"/>
  <c r="O95" i="37"/>
  <c r="N95" i="37"/>
  <c r="M95" i="37"/>
  <c r="L95" i="37"/>
  <c r="K95" i="37"/>
  <c r="J95" i="37"/>
  <c r="I95" i="37"/>
  <c r="H95" i="37"/>
  <c r="G95" i="37"/>
  <c r="F95" i="37"/>
  <c r="E95" i="37"/>
  <c r="D95" i="37"/>
  <c r="BK94" i="37"/>
  <c r="BJ94" i="37"/>
  <c r="BI94" i="37"/>
  <c r="BH94" i="37"/>
  <c r="BG94" i="37"/>
  <c r="BF94" i="37"/>
  <c r="BE94" i="37"/>
  <c r="BD94" i="37"/>
  <c r="BC94" i="37"/>
  <c r="BB94" i="37"/>
  <c r="BA94" i="37"/>
  <c r="AZ94" i="37"/>
  <c r="AY94" i="37"/>
  <c r="AX94" i="37"/>
  <c r="AW94" i="37"/>
  <c r="AV94" i="37"/>
  <c r="AU94" i="37"/>
  <c r="AT94" i="37"/>
  <c r="AS94" i="37"/>
  <c r="AR94" i="37"/>
  <c r="AQ94" i="37"/>
  <c r="AP94" i="37"/>
  <c r="AO94" i="37"/>
  <c r="AN94" i="37"/>
  <c r="AM94" i="37"/>
  <c r="AL94" i="37"/>
  <c r="AK94" i="37"/>
  <c r="AJ94" i="37"/>
  <c r="AI94" i="37"/>
  <c r="AH94" i="37"/>
  <c r="AG94" i="37"/>
  <c r="AF94" i="37"/>
  <c r="AE94" i="37"/>
  <c r="AD94" i="37"/>
  <c r="AC94" i="37"/>
  <c r="AB94" i="37"/>
  <c r="AA94" i="37"/>
  <c r="Z94" i="37"/>
  <c r="Y94" i="37"/>
  <c r="X94" i="37"/>
  <c r="W94" i="37"/>
  <c r="V94" i="37"/>
  <c r="U94" i="37"/>
  <c r="T94" i="37"/>
  <c r="S94" i="37"/>
  <c r="R94" i="37"/>
  <c r="Q94" i="37"/>
  <c r="P94" i="37"/>
  <c r="O94" i="37"/>
  <c r="N94" i="37"/>
  <c r="M94" i="37"/>
  <c r="L94" i="37"/>
  <c r="K94" i="37"/>
  <c r="J94" i="37"/>
  <c r="I94" i="37"/>
  <c r="H94" i="37"/>
  <c r="G94" i="37"/>
  <c r="F94" i="37"/>
  <c r="E94" i="37"/>
  <c r="D94" i="37"/>
  <c r="BK92" i="37"/>
  <c r="BJ92" i="37"/>
  <c r="BI92" i="37"/>
  <c r="BH92" i="37"/>
  <c r="BG92" i="37"/>
  <c r="BF92" i="37"/>
  <c r="BE92" i="37"/>
  <c r="BD92" i="37"/>
  <c r="BC92" i="37"/>
  <c r="BB92" i="37"/>
  <c r="BA92" i="37"/>
  <c r="AZ92" i="37"/>
  <c r="AY92" i="37"/>
  <c r="AX92" i="37"/>
  <c r="AW92" i="37"/>
  <c r="AV92" i="37"/>
  <c r="AU92" i="37"/>
  <c r="AT92" i="37"/>
  <c r="AS92" i="37"/>
  <c r="AR92" i="37"/>
  <c r="AQ92" i="37"/>
  <c r="AP92" i="37"/>
  <c r="AO92" i="37"/>
  <c r="AN92" i="37"/>
  <c r="AM92" i="37"/>
  <c r="AL92" i="37"/>
  <c r="AK92" i="37"/>
  <c r="AJ92" i="37"/>
  <c r="AI92" i="37"/>
  <c r="AH92" i="37"/>
  <c r="AG92" i="37"/>
  <c r="AF92" i="37"/>
  <c r="AE92" i="37"/>
  <c r="AD92" i="37"/>
  <c r="AC92" i="37"/>
  <c r="AB92" i="37"/>
  <c r="AA92" i="37"/>
  <c r="Z92" i="37"/>
  <c r="Y92" i="37"/>
  <c r="X92" i="37"/>
  <c r="W92" i="37"/>
  <c r="V92" i="37"/>
  <c r="U92" i="37"/>
  <c r="T92" i="37"/>
  <c r="S92" i="37"/>
  <c r="R92" i="37"/>
  <c r="Q92" i="37"/>
  <c r="P92" i="37"/>
  <c r="O92" i="37"/>
  <c r="N92" i="37"/>
  <c r="M92" i="37"/>
  <c r="L92" i="37"/>
  <c r="K92" i="37"/>
  <c r="J92" i="37"/>
  <c r="I92" i="37"/>
  <c r="H92" i="37"/>
  <c r="G92" i="37"/>
  <c r="F92" i="37"/>
  <c r="E92" i="37"/>
  <c r="D92" i="37"/>
  <c r="BK91" i="37"/>
  <c r="BJ91" i="37"/>
  <c r="BI91" i="37"/>
  <c r="BH91" i="37"/>
  <c r="BG91" i="37"/>
  <c r="BF91" i="37"/>
  <c r="BE91" i="37"/>
  <c r="BD91" i="37"/>
  <c r="BC91" i="37"/>
  <c r="BB91" i="37"/>
  <c r="BA91" i="37"/>
  <c r="AZ91" i="37"/>
  <c r="AY91" i="37"/>
  <c r="AX91" i="37"/>
  <c r="AW91" i="37"/>
  <c r="AV91" i="37"/>
  <c r="AU91" i="37"/>
  <c r="AT91" i="37"/>
  <c r="AS91" i="37"/>
  <c r="AR91" i="37"/>
  <c r="AQ91" i="37"/>
  <c r="AP91" i="37"/>
  <c r="AO91" i="37"/>
  <c r="AN91" i="37"/>
  <c r="AM91" i="37"/>
  <c r="AL91" i="37"/>
  <c r="AK91" i="37"/>
  <c r="AJ91" i="37"/>
  <c r="AI91" i="37"/>
  <c r="AH91" i="37"/>
  <c r="AG91" i="37"/>
  <c r="AF91" i="37"/>
  <c r="AE91" i="37"/>
  <c r="AD91" i="37"/>
  <c r="AC91" i="37"/>
  <c r="AB91" i="37"/>
  <c r="AA91" i="37"/>
  <c r="Z91" i="37"/>
  <c r="Y91" i="37"/>
  <c r="X91" i="37"/>
  <c r="W91" i="37"/>
  <c r="V91" i="37"/>
  <c r="U91" i="37"/>
  <c r="T91" i="37"/>
  <c r="S91" i="37"/>
  <c r="R91" i="37"/>
  <c r="Q91" i="37"/>
  <c r="P91" i="37"/>
  <c r="O91" i="37"/>
  <c r="N91" i="37"/>
  <c r="M91" i="37"/>
  <c r="L91" i="37"/>
  <c r="K91" i="37"/>
  <c r="J91" i="37"/>
  <c r="I91" i="37"/>
  <c r="H91" i="37"/>
  <c r="G91" i="37"/>
  <c r="F91" i="37"/>
  <c r="E91" i="37"/>
  <c r="D91" i="37"/>
  <c r="BK90" i="37"/>
  <c r="BJ90" i="37"/>
  <c r="BI90" i="37"/>
  <c r="BH90" i="37"/>
  <c r="BG90" i="37"/>
  <c r="BF90" i="37"/>
  <c r="BE90" i="37"/>
  <c r="BD90" i="37"/>
  <c r="BC90" i="37"/>
  <c r="BB90" i="37"/>
  <c r="BA90" i="37"/>
  <c r="AZ90" i="37"/>
  <c r="AY90" i="37"/>
  <c r="AX90" i="37"/>
  <c r="AW90" i="37"/>
  <c r="AV90" i="37"/>
  <c r="AU90" i="37"/>
  <c r="AT90" i="37"/>
  <c r="AS90" i="37"/>
  <c r="AR90" i="37"/>
  <c r="AQ90" i="37"/>
  <c r="AP90" i="37"/>
  <c r="AO90" i="37"/>
  <c r="AN90" i="37"/>
  <c r="AM90" i="37"/>
  <c r="AL90" i="37"/>
  <c r="AK90" i="37"/>
  <c r="AJ90" i="37"/>
  <c r="AI90" i="37"/>
  <c r="AH90" i="37"/>
  <c r="AG90" i="37"/>
  <c r="AF90" i="37"/>
  <c r="AE90" i="37"/>
  <c r="AD90" i="37"/>
  <c r="AC90" i="37"/>
  <c r="AB90" i="37"/>
  <c r="AA90" i="37"/>
  <c r="Z90" i="37"/>
  <c r="Y90" i="37"/>
  <c r="X90" i="37"/>
  <c r="W90" i="37"/>
  <c r="V90" i="37"/>
  <c r="U90" i="37"/>
  <c r="T90" i="37"/>
  <c r="S90" i="37"/>
  <c r="R90" i="37"/>
  <c r="Q90" i="37"/>
  <c r="P90" i="37"/>
  <c r="O90" i="37"/>
  <c r="N90" i="37"/>
  <c r="M90" i="37"/>
  <c r="L90" i="37"/>
  <c r="K90" i="37"/>
  <c r="J90" i="37"/>
  <c r="I90" i="37"/>
  <c r="H90" i="37"/>
  <c r="G90" i="37"/>
  <c r="F90" i="37"/>
  <c r="E90" i="37"/>
  <c r="D90" i="37"/>
  <c r="BK89" i="37"/>
  <c r="BJ89" i="37"/>
  <c r="BI89" i="37"/>
  <c r="BH89" i="37"/>
  <c r="BG89" i="37"/>
  <c r="BF89" i="37"/>
  <c r="BE89" i="37"/>
  <c r="BD89" i="37"/>
  <c r="BC89" i="37"/>
  <c r="BB89" i="37"/>
  <c r="BA89" i="37"/>
  <c r="AZ89" i="37"/>
  <c r="AY89" i="37"/>
  <c r="AX89" i="37"/>
  <c r="AW89" i="37"/>
  <c r="AV89" i="37"/>
  <c r="AU89" i="37"/>
  <c r="AT89" i="37"/>
  <c r="AS89" i="37"/>
  <c r="AR89" i="37"/>
  <c r="AQ89" i="37"/>
  <c r="AP89" i="37"/>
  <c r="AO89" i="37"/>
  <c r="AN89" i="37"/>
  <c r="AM89" i="37"/>
  <c r="AL89" i="37"/>
  <c r="AK89" i="37"/>
  <c r="AJ89" i="37"/>
  <c r="AI89" i="37"/>
  <c r="AH89" i="37"/>
  <c r="AG89" i="37"/>
  <c r="AF89" i="37"/>
  <c r="AE89" i="37"/>
  <c r="AD89" i="37"/>
  <c r="AC89" i="37"/>
  <c r="AB89" i="37"/>
  <c r="AA89" i="37"/>
  <c r="Z89" i="37"/>
  <c r="Y89" i="37"/>
  <c r="X89" i="37"/>
  <c r="W89" i="37"/>
  <c r="V89" i="37"/>
  <c r="U89" i="37"/>
  <c r="T89" i="37"/>
  <c r="S89" i="37"/>
  <c r="R89" i="37"/>
  <c r="Q89" i="37"/>
  <c r="P89" i="37"/>
  <c r="O89" i="37"/>
  <c r="N89" i="37"/>
  <c r="M89" i="37"/>
  <c r="L89" i="37"/>
  <c r="K89" i="37"/>
  <c r="J89" i="37"/>
  <c r="I89" i="37"/>
  <c r="H89" i="37"/>
  <c r="G89" i="37"/>
  <c r="F89" i="37"/>
  <c r="E89" i="37"/>
  <c r="D89" i="37"/>
  <c r="BK88" i="37"/>
  <c r="BJ88" i="37"/>
  <c r="BI88" i="37"/>
  <c r="BH88" i="37"/>
  <c r="BG88" i="37"/>
  <c r="BF88" i="37"/>
  <c r="BE88" i="37"/>
  <c r="BD88" i="37"/>
  <c r="BC88" i="37"/>
  <c r="BB88" i="37"/>
  <c r="BA88" i="37"/>
  <c r="AZ88" i="37"/>
  <c r="AY88" i="37"/>
  <c r="AX88" i="37"/>
  <c r="AW88" i="37"/>
  <c r="AV88" i="37"/>
  <c r="AU88" i="37"/>
  <c r="AT88" i="37"/>
  <c r="AS88" i="37"/>
  <c r="AR88" i="37"/>
  <c r="AQ88" i="37"/>
  <c r="AP88" i="37"/>
  <c r="AO88" i="37"/>
  <c r="AN88" i="37"/>
  <c r="AM88" i="37"/>
  <c r="AL88" i="37"/>
  <c r="AK88" i="37"/>
  <c r="AJ88" i="37"/>
  <c r="AI88" i="37"/>
  <c r="AH88" i="37"/>
  <c r="AG88" i="37"/>
  <c r="AF88" i="37"/>
  <c r="AE88" i="37"/>
  <c r="AD88" i="37"/>
  <c r="AC88" i="37"/>
  <c r="AB88" i="37"/>
  <c r="AA88" i="37"/>
  <c r="Z88" i="37"/>
  <c r="Y88" i="37"/>
  <c r="X88" i="37"/>
  <c r="W88" i="37"/>
  <c r="V88" i="37"/>
  <c r="U88" i="37"/>
  <c r="T88" i="37"/>
  <c r="S88" i="37"/>
  <c r="R88" i="37"/>
  <c r="Q88" i="37"/>
  <c r="P88" i="37"/>
  <c r="O88" i="37"/>
  <c r="N88" i="37"/>
  <c r="M88" i="37"/>
  <c r="L88" i="37"/>
  <c r="K88" i="37"/>
  <c r="J88" i="37"/>
  <c r="I88" i="37"/>
  <c r="H88" i="37"/>
  <c r="G88" i="37"/>
  <c r="F88" i="37"/>
  <c r="E88" i="37"/>
  <c r="D88" i="37"/>
  <c r="BK87" i="37"/>
  <c r="BJ87" i="37"/>
  <c r="BI87" i="37"/>
  <c r="BH87" i="37"/>
  <c r="BG87" i="37"/>
  <c r="BF87" i="37"/>
  <c r="BE87" i="37"/>
  <c r="BD87" i="37"/>
  <c r="BC87" i="37"/>
  <c r="BB87" i="37"/>
  <c r="BA87" i="37"/>
  <c r="AZ87" i="37"/>
  <c r="AY87" i="37"/>
  <c r="AX87" i="37"/>
  <c r="AW87" i="37"/>
  <c r="AV87" i="37"/>
  <c r="AU87" i="37"/>
  <c r="AT87" i="37"/>
  <c r="AS87" i="37"/>
  <c r="AR87" i="37"/>
  <c r="AQ87" i="37"/>
  <c r="AP87" i="37"/>
  <c r="AO87" i="37"/>
  <c r="AN87" i="37"/>
  <c r="AM87" i="37"/>
  <c r="AL87" i="37"/>
  <c r="AK87" i="37"/>
  <c r="AJ87" i="37"/>
  <c r="AI87" i="37"/>
  <c r="AH87" i="37"/>
  <c r="AG87" i="37"/>
  <c r="AF87" i="37"/>
  <c r="AE87" i="37"/>
  <c r="AD87" i="37"/>
  <c r="AC87" i="37"/>
  <c r="AB87" i="37"/>
  <c r="AA87" i="37"/>
  <c r="Z87" i="37"/>
  <c r="Y87" i="37"/>
  <c r="X87" i="37"/>
  <c r="W87" i="37"/>
  <c r="V87" i="37"/>
  <c r="U87" i="37"/>
  <c r="T87" i="37"/>
  <c r="S87" i="37"/>
  <c r="R87" i="37"/>
  <c r="Q87" i="37"/>
  <c r="P87" i="37"/>
  <c r="O87" i="37"/>
  <c r="N87" i="37"/>
  <c r="M87" i="37"/>
  <c r="L87" i="37"/>
  <c r="K87" i="37"/>
  <c r="J87" i="37"/>
  <c r="I87" i="37"/>
  <c r="H87" i="37"/>
  <c r="G87" i="37"/>
  <c r="F87" i="37"/>
  <c r="E87" i="37"/>
  <c r="D87" i="37"/>
  <c r="BK86" i="37"/>
  <c r="BJ86" i="37"/>
  <c r="BI86" i="37"/>
  <c r="BH86" i="37"/>
  <c r="BG86" i="37"/>
  <c r="BF86" i="37"/>
  <c r="BE86" i="37"/>
  <c r="BD86" i="37"/>
  <c r="BC86" i="37"/>
  <c r="BB86" i="37"/>
  <c r="BA86" i="37"/>
  <c r="AZ86" i="37"/>
  <c r="AY86" i="37"/>
  <c r="AX86" i="37"/>
  <c r="AW86" i="37"/>
  <c r="AV86" i="37"/>
  <c r="AU86" i="37"/>
  <c r="AT86" i="37"/>
  <c r="AS86" i="37"/>
  <c r="AR86" i="37"/>
  <c r="AQ86" i="37"/>
  <c r="AP86" i="37"/>
  <c r="AO86" i="37"/>
  <c r="AN86" i="37"/>
  <c r="AM86" i="37"/>
  <c r="AL86" i="37"/>
  <c r="AK86" i="37"/>
  <c r="AJ86" i="37"/>
  <c r="AI86" i="37"/>
  <c r="AH86" i="37"/>
  <c r="AG86" i="37"/>
  <c r="AF86" i="37"/>
  <c r="AE86" i="37"/>
  <c r="AD86" i="37"/>
  <c r="AC86" i="37"/>
  <c r="AB86" i="37"/>
  <c r="AA86" i="37"/>
  <c r="Z86" i="37"/>
  <c r="Y86" i="37"/>
  <c r="X86" i="37"/>
  <c r="W86" i="37"/>
  <c r="V86" i="37"/>
  <c r="U86" i="37"/>
  <c r="T86" i="37"/>
  <c r="S86" i="37"/>
  <c r="R86" i="37"/>
  <c r="Q86" i="37"/>
  <c r="P86" i="37"/>
  <c r="O86" i="37"/>
  <c r="N86" i="37"/>
  <c r="M86" i="37"/>
  <c r="L86" i="37"/>
  <c r="K86" i="37"/>
  <c r="J86" i="37"/>
  <c r="I86" i="37"/>
  <c r="H86" i="37"/>
  <c r="G86" i="37"/>
  <c r="F86" i="37"/>
  <c r="E86" i="37"/>
  <c r="D86" i="37"/>
  <c r="BK85" i="37"/>
  <c r="BJ85" i="37"/>
  <c r="BI85" i="37"/>
  <c r="BH85" i="37"/>
  <c r="BG85" i="37"/>
  <c r="BF85" i="37"/>
  <c r="BE85" i="37"/>
  <c r="BD85" i="37"/>
  <c r="BC85" i="37"/>
  <c r="BB85" i="37"/>
  <c r="BA85" i="37"/>
  <c r="AZ85" i="37"/>
  <c r="AY85" i="37"/>
  <c r="AX85" i="37"/>
  <c r="AW85" i="37"/>
  <c r="AV85" i="37"/>
  <c r="AU85" i="37"/>
  <c r="AT85" i="37"/>
  <c r="AS85" i="37"/>
  <c r="AR85" i="37"/>
  <c r="AQ85" i="37"/>
  <c r="AP85" i="37"/>
  <c r="AO85" i="37"/>
  <c r="AN85" i="37"/>
  <c r="AM85" i="37"/>
  <c r="AL85" i="37"/>
  <c r="AK85" i="37"/>
  <c r="AJ85" i="37"/>
  <c r="AI85" i="37"/>
  <c r="AH85" i="37"/>
  <c r="AG85" i="37"/>
  <c r="AF85" i="37"/>
  <c r="AE85" i="37"/>
  <c r="AD85" i="37"/>
  <c r="AC85" i="37"/>
  <c r="AB85" i="37"/>
  <c r="AA85" i="37"/>
  <c r="Z85" i="37"/>
  <c r="Y85" i="37"/>
  <c r="X85" i="37"/>
  <c r="W85" i="37"/>
  <c r="V85" i="37"/>
  <c r="U85" i="37"/>
  <c r="T85" i="37"/>
  <c r="S85" i="37"/>
  <c r="R85" i="37"/>
  <c r="Q85" i="37"/>
  <c r="P85" i="37"/>
  <c r="O85" i="37"/>
  <c r="N85" i="37"/>
  <c r="M85" i="37"/>
  <c r="L85" i="37"/>
  <c r="K85" i="37"/>
  <c r="J85" i="37"/>
  <c r="I85" i="37"/>
  <c r="H85" i="37"/>
  <c r="G85" i="37"/>
  <c r="F85" i="37"/>
  <c r="E85" i="37"/>
  <c r="D85" i="37"/>
  <c r="BK84" i="37"/>
  <c r="BJ84" i="37"/>
  <c r="BI84" i="37"/>
  <c r="BH84" i="37"/>
  <c r="BG84" i="37"/>
  <c r="BF84" i="37"/>
  <c r="BE84" i="37"/>
  <c r="BD84" i="37"/>
  <c r="BC84" i="37"/>
  <c r="BB84" i="37"/>
  <c r="BA84" i="37"/>
  <c r="AZ84" i="37"/>
  <c r="AY84" i="37"/>
  <c r="AX84" i="37"/>
  <c r="AW84" i="37"/>
  <c r="AV84" i="37"/>
  <c r="AU84" i="37"/>
  <c r="AT84" i="37"/>
  <c r="AS84" i="37"/>
  <c r="AR84" i="37"/>
  <c r="AQ84" i="37"/>
  <c r="AP84" i="37"/>
  <c r="AO84" i="37"/>
  <c r="AN84" i="37"/>
  <c r="AM84" i="37"/>
  <c r="AL84" i="37"/>
  <c r="AK84" i="37"/>
  <c r="AJ84" i="37"/>
  <c r="AI84" i="37"/>
  <c r="AH84" i="37"/>
  <c r="AG84" i="37"/>
  <c r="AF84" i="37"/>
  <c r="AE84" i="37"/>
  <c r="AD84" i="37"/>
  <c r="AC84" i="37"/>
  <c r="AB84" i="37"/>
  <c r="AA84" i="37"/>
  <c r="Z84" i="37"/>
  <c r="Y84" i="37"/>
  <c r="X84" i="37"/>
  <c r="W84" i="37"/>
  <c r="V84" i="37"/>
  <c r="U84" i="37"/>
  <c r="T84" i="37"/>
  <c r="S84" i="37"/>
  <c r="R84" i="37"/>
  <c r="Q84" i="37"/>
  <c r="P84" i="37"/>
  <c r="O84" i="37"/>
  <c r="N84" i="37"/>
  <c r="M84" i="37"/>
  <c r="L84" i="37"/>
  <c r="K84" i="37"/>
  <c r="J84" i="37"/>
  <c r="I84" i="37"/>
  <c r="H84" i="37"/>
  <c r="G84" i="37"/>
  <c r="F84" i="37"/>
  <c r="E84" i="37"/>
  <c r="D84" i="37"/>
  <c r="BK83" i="37"/>
  <c r="BJ83" i="37"/>
  <c r="BI83" i="37"/>
  <c r="BH83" i="37"/>
  <c r="BG83" i="37"/>
  <c r="BF83" i="37"/>
  <c r="BE83" i="37"/>
  <c r="BD83" i="37"/>
  <c r="BC83" i="37"/>
  <c r="BB83" i="37"/>
  <c r="BA83" i="37"/>
  <c r="AZ83" i="37"/>
  <c r="AY83" i="37"/>
  <c r="AX83" i="37"/>
  <c r="AW83" i="37"/>
  <c r="AV83" i="37"/>
  <c r="AU83" i="37"/>
  <c r="AT83" i="37"/>
  <c r="AS83" i="37"/>
  <c r="AR83" i="37"/>
  <c r="AQ83" i="37"/>
  <c r="AP83" i="37"/>
  <c r="AO83" i="37"/>
  <c r="AN83" i="37"/>
  <c r="AM83" i="37"/>
  <c r="AL83" i="37"/>
  <c r="AK83" i="37"/>
  <c r="AJ83" i="37"/>
  <c r="AI83" i="37"/>
  <c r="AH83" i="37"/>
  <c r="AG83" i="37"/>
  <c r="AF83" i="37"/>
  <c r="AE83" i="37"/>
  <c r="AD83" i="37"/>
  <c r="AC83" i="37"/>
  <c r="AB83" i="37"/>
  <c r="AA83" i="37"/>
  <c r="Z83" i="37"/>
  <c r="Y83" i="37"/>
  <c r="X83" i="37"/>
  <c r="W83" i="37"/>
  <c r="V83" i="37"/>
  <c r="U83" i="37"/>
  <c r="T83" i="37"/>
  <c r="S83" i="37"/>
  <c r="R83" i="37"/>
  <c r="Q83" i="37"/>
  <c r="P83" i="37"/>
  <c r="O83" i="37"/>
  <c r="N83" i="37"/>
  <c r="M83" i="37"/>
  <c r="L83" i="37"/>
  <c r="K83" i="37"/>
  <c r="J83" i="37"/>
  <c r="I83" i="37"/>
  <c r="H83" i="37"/>
  <c r="G83" i="37"/>
  <c r="F83" i="37"/>
  <c r="E83" i="37"/>
  <c r="D83" i="37"/>
  <c r="BK82" i="37"/>
  <c r="BJ82" i="37"/>
  <c r="BI82" i="37"/>
  <c r="BH82" i="37"/>
  <c r="BG82" i="37"/>
  <c r="BF82" i="37"/>
  <c r="BE82" i="37"/>
  <c r="BD82" i="37"/>
  <c r="BC82" i="37"/>
  <c r="BB82" i="37"/>
  <c r="BA82" i="37"/>
  <c r="AZ82" i="37"/>
  <c r="AY82" i="37"/>
  <c r="AX82" i="37"/>
  <c r="AW82" i="37"/>
  <c r="AV82" i="37"/>
  <c r="AU82" i="37"/>
  <c r="AT82" i="37"/>
  <c r="AS82" i="37"/>
  <c r="AR82" i="37"/>
  <c r="AQ82" i="37"/>
  <c r="AP82" i="37"/>
  <c r="AO82" i="37"/>
  <c r="AN82" i="37"/>
  <c r="AM82" i="37"/>
  <c r="AL82" i="37"/>
  <c r="AK82" i="37"/>
  <c r="AJ82" i="37"/>
  <c r="AI82" i="37"/>
  <c r="AH82" i="37"/>
  <c r="AG82" i="37"/>
  <c r="AF82" i="37"/>
  <c r="AE82" i="37"/>
  <c r="AD82" i="37"/>
  <c r="AC82" i="37"/>
  <c r="AB82" i="37"/>
  <c r="AA82" i="37"/>
  <c r="Z82" i="37"/>
  <c r="Y82" i="37"/>
  <c r="X82" i="37"/>
  <c r="W82" i="37"/>
  <c r="V82" i="37"/>
  <c r="U82" i="37"/>
  <c r="T82" i="37"/>
  <c r="S82" i="37"/>
  <c r="R82" i="37"/>
  <c r="Q82" i="37"/>
  <c r="P82" i="37"/>
  <c r="O82" i="37"/>
  <c r="N82" i="37"/>
  <c r="M82" i="37"/>
  <c r="L82" i="37"/>
  <c r="K82" i="37"/>
  <c r="J82" i="37"/>
  <c r="I82" i="37"/>
  <c r="H82" i="37"/>
  <c r="G82" i="37"/>
  <c r="F82" i="37"/>
  <c r="E82" i="37"/>
  <c r="D82" i="37"/>
  <c r="BK80" i="37"/>
  <c r="BJ80" i="37"/>
  <c r="BI80" i="37"/>
  <c r="BH80" i="37"/>
  <c r="BG80" i="37"/>
  <c r="BF80" i="37"/>
  <c r="BE80" i="37"/>
  <c r="BD80" i="37"/>
  <c r="BC80" i="37"/>
  <c r="BB80" i="37"/>
  <c r="BA80" i="37"/>
  <c r="AZ80" i="37"/>
  <c r="AY80" i="37"/>
  <c r="AX80" i="37"/>
  <c r="AW80" i="37"/>
  <c r="AV80" i="37"/>
  <c r="AU80" i="37"/>
  <c r="AT80" i="37"/>
  <c r="AS80" i="37"/>
  <c r="AR80" i="37"/>
  <c r="AQ80" i="37"/>
  <c r="AP80" i="37"/>
  <c r="AO80" i="37"/>
  <c r="AN80" i="37"/>
  <c r="AM80" i="37"/>
  <c r="AL80" i="37"/>
  <c r="AK80" i="37"/>
  <c r="AJ80" i="37"/>
  <c r="AI80" i="37"/>
  <c r="AH80" i="37"/>
  <c r="AG80" i="37"/>
  <c r="AF80" i="37"/>
  <c r="AE80" i="37"/>
  <c r="AD80" i="37"/>
  <c r="AC80" i="37"/>
  <c r="AB80" i="37"/>
  <c r="AA80" i="37"/>
  <c r="Z80" i="37"/>
  <c r="Y80" i="37"/>
  <c r="X80" i="37"/>
  <c r="W80" i="37"/>
  <c r="V80" i="37"/>
  <c r="U80" i="37"/>
  <c r="T80" i="37"/>
  <c r="S80" i="37"/>
  <c r="R80" i="37"/>
  <c r="Q80" i="37"/>
  <c r="P80" i="37"/>
  <c r="O80" i="37"/>
  <c r="N80" i="37"/>
  <c r="M80" i="37"/>
  <c r="L80" i="37"/>
  <c r="K80" i="37"/>
  <c r="J80" i="37"/>
  <c r="I80" i="37"/>
  <c r="H80" i="37"/>
  <c r="G80" i="37"/>
  <c r="F80" i="37"/>
  <c r="E80" i="37"/>
  <c r="D80" i="37"/>
  <c r="BK79" i="37"/>
  <c r="BJ79" i="37"/>
  <c r="BI79" i="37"/>
  <c r="BH79" i="37"/>
  <c r="BG79" i="37"/>
  <c r="BF79" i="37"/>
  <c r="BE79" i="37"/>
  <c r="BD79" i="37"/>
  <c r="BC79" i="37"/>
  <c r="BB79" i="37"/>
  <c r="BA79" i="37"/>
  <c r="AZ79" i="37"/>
  <c r="AY79" i="37"/>
  <c r="AX79" i="37"/>
  <c r="AW79" i="37"/>
  <c r="AV79" i="37"/>
  <c r="AU79" i="37"/>
  <c r="AT79" i="37"/>
  <c r="AS79" i="37"/>
  <c r="AR79" i="37"/>
  <c r="AQ79" i="37"/>
  <c r="AP79" i="37"/>
  <c r="AO79" i="37"/>
  <c r="AN79" i="37"/>
  <c r="AM79" i="37"/>
  <c r="AL79" i="37"/>
  <c r="AK79" i="37"/>
  <c r="AJ79" i="37"/>
  <c r="AI79" i="37"/>
  <c r="AH79" i="37"/>
  <c r="AG79" i="37"/>
  <c r="AF79" i="37"/>
  <c r="AE79" i="37"/>
  <c r="AD79" i="37"/>
  <c r="AC79" i="37"/>
  <c r="AB79" i="37"/>
  <c r="AA79" i="37"/>
  <c r="Z79" i="37"/>
  <c r="Y79" i="37"/>
  <c r="X79" i="37"/>
  <c r="W79" i="37"/>
  <c r="V79" i="37"/>
  <c r="U79" i="37"/>
  <c r="T79" i="37"/>
  <c r="S79" i="37"/>
  <c r="R79" i="37"/>
  <c r="Q79" i="37"/>
  <c r="P79" i="37"/>
  <c r="O79" i="37"/>
  <c r="N79" i="37"/>
  <c r="M79" i="37"/>
  <c r="L79" i="37"/>
  <c r="K79" i="37"/>
  <c r="J79" i="37"/>
  <c r="I79" i="37"/>
  <c r="H79" i="37"/>
  <c r="G79" i="37"/>
  <c r="F79" i="37"/>
  <c r="E79" i="37"/>
  <c r="D79" i="37"/>
  <c r="BK78" i="37"/>
  <c r="BJ78" i="37"/>
  <c r="BI78" i="37"/>
  <c r="BH78" i="37"/>
  <c r="BG78" i="37"/>
  <c r="BF78" i="37"/>
  <c r="BE78" i="37"/>
  <c r="BD78" i="37"/>
  <c r="BC78" i="37"/>
  <c r="BB78" i="37"/>
  <c r="BA78" i="37"/>
  <c r="AZ78" i="37"/>
  <c r="AY78" i="37"/>
  <c r="AX78" i="37"/>
  <c r="AW78" i="37"/>
  <c r="AV78" i="37"/>
  <c r="AU78" i="37"/>
  <c r="AT78" i="37"/>
  <c r="AS78" i="37"/>
  <c r="AR78" i="37"/>
  <c r="AQ78" i="37"/>
  <c r="AP78" i="37"/>
  <c r="AO78" i="37"/>
  <c r="AN78" i="37"/>
  <c r="AM78" i="37"/>
  <c r="AL78" i="37"/>
  <c r="AK78" i="37"/>
  <c r="AJ78" i="37"/>
  <c r="AI78" i="37"/>
  <c r="AH78" i="37"/>
  <c r="AG78" i="37"/>
  <c r="AF78" i="37"/>
  <c r="AE78" i="37"/>
  <c r="AD78" i="37"/>
  <c r="AC78" i="37"/>
  <c r="AB78" i="37"/>
  <c r="AA78" i="37"/>
  <c r="Z78" i="37"/>
  <c r="Y78" i="37"/>
  <c r="X78" i="37"/>
  <c r="W78" i="37"/>
  <c r="V78" i="37"/>
  <c r="U78" i="37"/>
  <c r="T78" i="37"/>
  <c r="S78" i="37"/>
  <c r="R78" i="37"/>
  <c r="Q78" i="37"/>
  <c r="P78" i="37"/>
  <c r="O78" i="37"/>
  <c r="N78" i="37"/>
  <c r="M78" i="37"/>
  <c r="L78" i="37"/>
  <c r="K78" i="37"/>
  <c r="J78" i="37"/>
  <c r="I78" i="37"/>
  <c r="H78" i="37"/>
  <c r="G78" i="37"/>
  <c r="F78" i="37"/>
  <c r="E78" i="37"/>
  <c r="D78" i="37"/>
  <c r="BK77" i="37"/>
  <c r="BJ77" i="37"/>
  <c r="BI77" i="37"/>
  <c r="BH77" i="37"/>
  <c r="BG77" i="37"/>
  <c r="BF77" i="37"/>
  <c r="BE77" i="37"/>
  <c r="BD77" i="37"/>
  <c r="BC77" i="37"/>
  <c r="BB77" i="37"/>
  <c r="BA77" i="37"/>
  <c r="AZ77" i="37"/>
  <c r="AY77" i="37"/>
  <c r="AX77" i="37"/>
  <c r="AW77" i="37"/>
  <c r="AV77" i="37"/>
  <c r="AU77" i="37"/>
  <c r="AT77" i="37"/>
  <c r="AS77" i="37"/>
  <c r="AR77" i="37"/>
  <c r="AQ77" i="37"/>
  <c r="AP77" i="37"/>
  <c r="AO77" i="37"/>
  <c r="AN77" i="37"/>
  <c r="AM77" i="37"/>
  <c r="AL77" i="37"/>
  <c r="AK77" i="37"/>
  <c r="AJ77" i="37"/>
  <c r="AI77" i="37"/>
  <c r="AH77" i="37"/>
  <c r="AG77" i="37"/>
  <c r="AF77" i="37"/>
  <c r="AE77" i="37"/>
  <c r="AD77" i="37"/>
  <c r="AC77" i="37"/>
  <c r="AB77" i="37"/>
  <c r="AA77" i="37"/>
  <c r="Z77" i="37"/>
  <c r="Y77" i="37"/>
  <c r="X77" i="37"/>
  <c r="W77" i="37"/>
  <c r="V77" i="37"/>
  <c r="U77" i="37"/>
  <c r="T77" i="37"/>
  <c r="S77" i="37"/>
  <c r="R77" i="37"/>
  <c r="Q77" i="37"/>
  <c r="P77" i="37"/>
  <c r="O77" i="37"/>
  <c r="N77" i="37"/>
  <c r="M77" i="37"/>
  <c r="L77" i="37"/>
  <c r="K77" i="37"/>
  <c r="J77" i="37"/>
  <c r="I77" i="37"/>
  <c r="H77" i="37"/>
  <c r="G77" i="37"/>
  <c r="F77" i="37"/>
  <c r="E77" i="37"/>
  <c r="D77" i="37"/>
  <c r="BK76" i="37"/>
  <c r="BJ76" i="37"/>
  <c r="BI76" i="37"/>
  <c r="BH76" i="37"/>
  <c r="BG76" i="37"/>
  <c r="BF76" i="37"/>
  <c r="BE76" i="37"/>
  <c r="BD76" i="37"/>
  <c r="BC76" i="37"/>
  <c r="BB76" i="37"/>
  <c r="BA76" i="37"/>
  <c r="AZ76" i="37"/>
  <c r="AY76" i="37"/>
  <c r="AX76" i="37"/>
  <c r="AW76" i="37"/>
  <c r="AV76" i="37"/>
  <c r="AU76" i="37"/>
  <c r="AT76" i="37"/>
  <c r="AS76" i="37"/>
  <c r="AR76" i="37"/>
  <c r="AQ76" i="37"/>
  <c r="AP76" i="37"/>
  <c r="AO76" i="37"/>
  <c r="AN76" i="37"/>
  <c r="AM76" i="37"/>
  <c r="AL76" i="37"/>
  <c r="AK76" i="37"/>
  <c r="AJ76" i="37"/>
  <c r="AI76" i="37"/>
  <c r="AH76" i="37"/>
  <c r="AG76" i="37"/>
  <c r="AF76" i="37"/>
  <c r="AE76" i="37"/>
  <c r="AD76" i="37"/>
  <c r="AC76" i="37"/>
  <c r="AB76" i="37"/>
  <c r="AA76" i="37"/>
  <c r="Z76" i="37"/>
  <c r="Y76" i="37"/>
  <c r="X76" i="37"/>
  <c r="W76" i="37"/>
  <c r="V76" i="37"/>
  <c r="U76" i="37"/>
  <c r="T76" i="37"/>
  <c r="S76" i="37"/>
  <c r="R76" i="37"/>
  <c r="Q76" i="37"/>
  <c r="P76" i="37"/>
  <c r="O76" i="37"/>
  <c r="N76" i="37"/>
  <c r="M76" i="37"/>
  <c r="L76" i="37"/>
  <c r="K76" i="37"/>
  <c r="J76" i="37"/>
  <c r="I76" i="37"/>
  <c r="H76" i="37"/>
  <c r="G76" i="37"/>
  <c r="F76" i="37"/>
  <c r="E76" i="37"/>
  <c r="D76" i="37"/>
  <c r="BK75" i="37"/>
  <c r="BJ75" i="37"/>
  <c r="BI75" i="37"/>
  <c r="BH75" i="37"/>
  <c r="BG75" i="37"/>
  <c r="BF75" i="37"/>
  <c r="BE75" i="37"/>
  <c r="BD75" i="37"/>
  <c r="BC75" i="37"/>
  <c r="BB75" i="37"/>
  <c r="BA75" i="37"/>
  <c r="AZ75" i="37"/>
  <c r="AY75" i="37"/>
  <c r="AX75" i="37"/>
  <c r="AW75" i="37"/>
  <c r="AV75" i="37"/>
  <c r="AU75" i="37"/>
  <c r="AT75" i="37"/>
  <c r="AS75" i="37"/>
  <c r="AR75" i="37"/>
  <c r="AQ75" i="37"/>
  <c r="AP75" i="37"/>
  <c r="AO75" i="37"/>
  <c r="AN75" i="37"/>
  <c r="AM75" i="37"/>
  <c r="AL75" i="37"/>
  <c r="AK75" i="37"/>
  <c r="AJ75" i="37"/>
  <c r="AI75" i="37"/>
  <c r="AH75" i="37"/>
  <c r="AG75" i="37"/>
  <c r="AF75" i="37"/>
  <c r="AE75" i="37"/>
  <c r="AD75" i="37"/>
  <c r="AC75" i="37"/>
  <c r="AB75" i="37"/>
  <c r="AA75" i="37"/>
  <c r="Z75" i="37"/>
  <c r="Y75" i="37"/>
  <c r="X75" i="37"/>
  <c r="W75" i="37"/>
  <c r="V75" i="37"/>
  <c r="U75" i="37"/>
  <c r="T75" i="37"/>
  <c r="S75" i="37"/>
  <c r="R75" i="37"/>
  <c r="Q75" i="37"/>
  <c r="P75" i="37"/>
  <c r="O75" i="37"/>
  <c r="N75" i="37"/>
  <c r="M75" i="37"/>
  <c r="L75" i="37"/>
  <c r="K75" i="37"/>
  <c r="J75" i="37"/>
  <c r="I75" i="37"/>
  <c r="H75" i="37"/>
  <c r="G75" i="37"/>
  <c r="F75" i="37"/>
  <c r="E75" i="37"/>
  <c r="D75" i="37"/>
  <c r="BK74" i="37"/>
  <c r="BJ74" i="37"/>
  <c r="BI74" i="37"/>
  <c r="BH74" i="37"/>
  <c r="BG74" i="37"/>
  <c r="BF74" i="37"/>
  <c r="BE74" i="37"/>
  <c r="BD74" i="37"/>
  <c r="BC74" i="37"/>
  <c r="BB74" i="37"/>
  <c r="BA74" i="37"/>
  <c r="AZ74" i="37"/>
  <c r="AY74" i="37"/>
  <c r="AX74" i="37"/>
  <c r="AW74" i="37"/>
  <c r="AV74" i="37"/>
  <c r="AU74" i="37"/>
  <c r="AT74" i="37"/>
  <c r="AS74" i="37"/>
  <c r="AR74" i="37"/>
  <c r="AQ74" i="37"/>
  <c r="AP74" i="37"/>
  <c r="AO74" i="37"/>
  <c r="AN74" i="37"/>
  <c r="AM74" i="37"/>
  <c r="AL74" i="37"/>
  <c r="AK74" i="37"/>
  <c r="AJ74" i="37"/>
  <c r="AI74" i="37"/>
  <c r="AH74" i="37"/>
  <c r="AG74" i="37"/>
  <c r="AF74" i="37"/>
  <c r="AE74" i="37"/>
  <c r="AD74" i="37"/>
  <c r="AC74" i="37"/>
  <c r="AB74" i="37"/>
  <c r="AA74" i="37"/>
  <c r="Z74" i="37"/>
  <c r="Y74" i="37"/>
  <c r="X74" i="37"/>
  <c r="W74" i="37"/>
  <c r="V74" i="37"/>
  <c r="U74" i="37"/>
  <c r="T74" i="37"/>
  <c r="S74" i="37"/>
  <c r="R74" i="37"/>
  <c r="Q74" i="37"/>
  <c r="P74" i="37"/>
  <c r="O74" i="37"/>
  <c r="N74" i="37"/>
  <c r="M74" i="37"/>
  <c r="L74" i="37"/>
  <c r="K74" i="37"/>
  <c r="J74" i="37"/>
  <c r="I74" i="37"/>
  <c r="H74" i="37"/>
  <c r="G74" i="37"/>
  <c r="F74" i="37"/>
  <c r="E74" i="37"/>
  <c r="D74" i="37"/>
  <c r="BK73" i="37"/>
  <c r="BJ73" i="37"/>
  <c r="BI73" i="37"/>
  <c r="BH73" i="37"/>
  <c r="BG73" i="37"/>
  <c r="BF73" i="37"/>
  <c r="BE73" i="37"/>
  <c r="BD73" i="37"/>
  <c r="BC73" i="37"/>
  <c r="BB73" i="37"/>
  <c r="BA73" i="37"/>
  <c r="AZ73" i="37"/>
  <c r="AY73" i="37"/>
  <c r="AX73" i="37"/>
  <c r="AW73" i="37"/>
  <c r="AV73" i="37"/>
  <c r="AU73" i="37"/>
  <c r="AT73" i="37"/>
  <c r="AS73" i="37"/>
  <c r="AR73" i="37"/>
  <c r="AQ73" i="37"/>
  <c r="AP73" i="37"/>
  <c r="AO73" i="37"/>
  <c r="AN73" i="37"/>
  <c r="AM73" i="37"/>
  <c r="AL73" i="37"/>
  <c r="AK73" i="37"/>
  <c r="AJ73" i="37"/>
  <c r="AI73" i="37"/>
  <c r="AH73" i="37"/>
  <c r="AG73" i="37"/>
  <c r="AF73" i="37"/>
  <c r="AE73" i="37"/>
  <c r="AD73" i="37"/>
  <c r="AC73" i="37"/>
  <c r="AB73" i="37"/>
  <c r="AA73" i="37"/>
  <c r="Z73" i="37"/>
  <c r="Y73" i="37"/>
  <c r="X73" i="37"/>
  <c r="W73" i="37"/>
  <c r="V73" i="37"/>
  <c r="U73" i="37"/>
  <c r="T73" i="37"/>
  <c r="S73" i="37"/>
  <c r="R73" i="37"/>
  <c r="Q73" i="37"/>
  <c r="P73" i="37"/>
  <c r="O73" i="37"/>
  <c r="N73" i="37"/>
  <c r="M73" i="37"/>
  <c r="L73" i="37"/>
  <c r="K73" i="37"/>
  <c r="J73" i="37"/>
  <c r="I73" i="37"/>
  <c r="H73" i="37"/>
  <c r="G73" i="37"/>
  <c r="F73" i="37"/>
  <c r="E73" i="37"/>
  <c r="D73" i="37"/>
  <c r="BK72" i="37"/>
  <c r="BJ72" i="37"/>
  <c r="BI72" i="37"/>
  <c r="BH72" i="37"/>
  <c r="BG72" i="37"/>
  <c r="BF72" i="37"/>
  <c r="BE72" i="37"/>
  <c r="BD72" i="37"/>
  <c r="BC72" i="37"/>
  <c r="BB72" i="37"/>
  <c r="BA72" i="37"/>
  <c r="AZ72" i="37"/>
  <c r="AY72" i="37"/>
  <c r="AX72" i="37"/>
  <c r="AW72" i="37"/>
  <c r="AV72" i="37"/>
  <c r="AU72" i="37"/>
  <c r="AT72" i="37"/>
  <c r="AS72" i="37"/>
  <c r="AR72" i="37"/>
  <c r="AQ72" i="37"/>
  <c r="AP72" i="37"/>
  <c r="AO72" i="37"/>
  <c r="AN72" i="37"/>
  <c r="AM72" i="37"/>
  <c r="AL72" i="37"/>
  <c r="AK72" i="37"/>
  <c r="AJ72" i="37"/>
  <c r="AI72" i="37"/>
  <c r="AH72" i="37"/>
  <c r="AG72" i="37"/>
  <c r="AF72" i="37"/>
  <c r="AE72" i="37"/>
  <c r="AD72" i="37"/>
  <c r="AC72" i="37"/>
  <c r="AB72" i="37"/>
  <c r="AA72" i="37"/>
  <c r="Z72" i="37"/>
  <c r="Y72" i="37"/>
  <c r="X72" i="37"/>
  <c r="W72" i="37"/>
  <c r="V72" i="37"/>
  <c r="U72" i="37"/>
  <c r="T72" i="37"/>
  <c r="S72" i="37"/>
  <c r="R72" i="37"/>
  <c r="Q72" i="37"/>
  <c r="P72" i="37"/>
  <c r="O72" i="37"/>
  <c r="N72" i="37"/>
  <c r="M72" i="37"/>
  <c r="L72" i="37"/>
  <c r="K72" i="37"/>
  <c r="J72" i="37"/>
  <c r="I72" i="37"/>
  <c r="H72" i="37"/>
  <c r="G72" i="37"/>
  <c r="F72" i="37"/>
  <c r="E72" i="37"/>
  <c r="D72" i="37"/>
  <c r="BK71" i="37"/>
  <c r="BJ71" i="37"/>
  <c r="BI71" i="37"/>
  <c r="BH71" i="37"/>
  <c r="BG71" i="37"/>
  <c r="BF71" i="37"/>
  <c r="BE71" i="37"/>
  <c r="BD71" i="37"/>
  <c r="BC71" i="37"/>
  <c r="BB71" i="37"/>
  <c r="BA71" i="37"/>
  <c r="AZ71" i="37"/>
  <c r="AY71" i="37"/>
  <c r="AX71" i="37"/>
  <c r="AW71" i="37"/>
  <c r="AV71" i="37"/>
  <c r="AU71" i="37"/>
  <c r="AT71" i="37"/>
  <c r="AS71" i="37"/>
  <c r="AR71" i="37"/>
  <c r="AQ71" i="37"/>
  <c r="AP71" i="37"/>
  <c r="AO71" i="37"/>
  <c r="AN71" i="37"/>
  <c r="AM71" i="37"/>
  <c r="AL71" i="37"/>
  <c r="AK71" i="37"/>
  <c r="AJ71" i="37"/>
  <c r="AI71" i="37"/>
  <c r="AH71" i="37"/>
  <c r="AG71" i="37"/>
  <c r="AF71" i="37"/>
  <c r="AE71" i="37"/>
  <c r="AD71" i="37"/>
  <c r="AC71" i="37"/>
  <c r="AB71" i="37"/>
  <c r="AA71" i="37"/>
  <c r="Z71" i="37"/>
  <c r="Y71" i="37"/>
  <c r="X71" i="37"/>
  <c r="W71" i="37"/>
  <c r="V71" i="37"/>
  <c r="U71" i="37"/>
  <c r="T71" i="37"/>
  <c r="S71" i="37"/>
  <c r="R71" i="37"/>
  <c r="Q71" i="37"/>
  <c r="P71" i="37"/>
  <c r="O71" i="37"/>
  <c r="N71" i="37"/>
  <c r="M71" i="37"/>
  <c r="L71" i="37"/>
  <c r="K71" i="37"/>
  <c r="J71" i="37"/>
  <c r="I71" i="37"/>
  <c r="H71" i="37"/>
  <c r="G71" i="37"/>
  <c r="F71" i="37"/>
  <c r="E71" i="37"/>
  <c r="D71" i="37"/>
  <c r="BK70" i="37"/>
  <c r="BJ70" i="37"/>
  <c r="BI70" i="37"/>
  <c r="BH70" i="37"/>
  <c r="BG70" i="37"/>
  <c r="BF70" i="37"/>
  <c r="BE70" i="37"/>
  <c r="BD70" i="37"/>
  <c r="BC70" i="37"/>
  <c r="BB70" i="37"/>
  <c r="BA70" i="37"/>
  <c r="AZ70" i="37"/>
  <c r="AY70" i="37"/>
  <c r="AX70" i="37"/>
  <c r="AW70" i="37"/>
  <c r="AV70" i="37"/>
  <c r="AU70" i="37"/>
  <c r="AT70" i="37"/>
  <c r="AS70" i="37"/>
  <c r="AR70" i="37"/>
  <c r="AQ70" i="37"/>
  <c r="AP70" i="37"/>
  <c r="AO70" i="37"/>
  <c r="AN70" i="37"/>
  <c r="AM70" i="37"/>
  <c r="AL70" i="37"/>
  <c r="AK70" i="37"/>
  <c r="AJ70" i="37"/>
  <c r="AI70" i="37"/>
  <c r="AH70" i="37"/>
  <c r="AG70" i="37"/>
  <c r="AF70" i="37"/>
  <c r="AE70" i="37"/>
  <c r="AD70" i="37"/>
  <c r="AC70" i="37"/>
  <c r="AB70" i="37"/>
  <c r="AA70" i="37"/>
  <c r="Z70" i="37"/>
  <c r="Y70" i="37"/>
  <c r="X70" i="37"/>
  <c r="W70" i="37"/>
  <c r="V70" i="37"/>
  <c r="U70" i="37"/>
  <c r="T70" i="37"/>
  <c r="S70" i="37"/>
  <c r="R70" i="37"/>
  <c r="Q70" i="37"/>
  <c r="P70" i="37"/>
  <c r="O70" i="37"/>
  <c r="N70" i="37"/>
  <c r="M70" i="37"/>
  <c r="L70" i="37"/>
  <c r="K70" i="37"/>
  <c r="J70" i="37"/>
  <c r="I70" i="37"/>
  <c r="H70" i="37"/>
  <c r="G70" i="37"/>
  <c r="F70" i="37"/>
  <c r="E70" i="37"/>
  <c r="D70" i="37"/>
  <c r="BK68" i="37"/>
  <c r="BJ68" i="37"/>
  <c r="BI68" i="37"/>
  <c r="BH68" i="37"/>
  <c r="BG68" i="37"/>
  <c r="BF68" i="37"/>
  <c r="BE68" i="37"/>
  <c r="BD68" i="37"/>
  <c r="BC68" i="37"/>
  <c r="BB68" i="37"/>
  <c r="BA68" i="37"/>
  <c r="AZ68" i="37"/>
  <c r="AY68" i="37"/>
  <c r="AX68" i="37"/>
  <c r="AW68" i="37"/>
  <c r="AV68" i="37"/>
  <c r="AU68" i="37"/>
  <c r="AT68" i="37"/>
  <c r="AS68" i="37"/>
  <c r="AR68" i="37"/>
  <c r="AQ68" i="37"/>
  <c r="AP68" i="37"/>
  <c r="AO68" i="37"/>
  <c r="AN68" i="37"/>
  <c r="AM68" i="37"/>
  <c r="AL68" i="37"/>
  <c r="AK68" i="37"/>
  <c r="AJ68" i="37"/>
  <c r="AI68" i="37"/>
  <c r="AH68" i="37"/>
  <c r="AG68" i="37"/>
  <c r="AF68" i="37"/>
  <c r="AE68" i="37"/>
  <c r="AD68" i="37"/>
  <c r="AC68" i="37"/>
  <c r="AB68" i="37"/>
  <c r="AA68" i="37"/>
  <c r="Z68" i="37"/>
  <c r="Y68" i="37"/>
  <c r="X68" i="37"/>
  <c r="W68" i="37"/>
  <c r="V68" i="37"/>
  <c r="U68" i="37"/>
  <c r="T68" i="37"/>
  <c r="S68" i="37"/>
  <c r="R68" i="37"/>
  <c r="Q68" i="37"/>
  <c r="P68" i="37"/>
  <c r="O68" i="37"/>
  <c r="N68" i="37"/>
  <c r="M68" i="37"/>
  <c r="L68" i="37"/>
  <c r="K68" i="37"/>
  <c r="J68" i="37"/>
  <c r="I68" i="37"/>
  <c r="H68" i="37"/>
  <c r="G68" i="37"/>
  <c r="F68" i="37"/>
  <c r="E68" i="37"/>
  <c r="D68" i="37"/>
  <c r="BK67" i="37"/>
  <c r="BJ67" i="37"/>
  <c r="BI67" i="37"/>
  <c r="BH67" i="37"/>
  <c r="BG67" i="37"/>
  <c r="BF67" i="37"/>
  <c r="BE67" i="37"/>
  <c r="BD67" i="37"/>
  <c r="BC67" i="37"/>
  <c r="BB67" i="37"/>
  <c r="BA67" i="37"/>
  <c r="AZ67" i="37"/>
  <c r="AY67" i="37"/>
  <c r="AX67" i="37"/>
  <c r="AW67" i="37"/>
  <c r="AV67" i="37"/>
  <c r="AU67" i="37"/>
  <c r="AT67" i="37"/>
  <c r="AS67" i="37"/>
  <c r="AR67" i="37"/>
  <c r="AQ67" i="37"/>
  <c r="AP67" i="37"/>
  <c r="AO67" i="37"/>
  <c r="AN67" i="37"/>
  <c r="AM67" i="37"/>
  <c r="AL67" i="37"/>
  <c r="AK67" i="37"/>
  <c r="AJ67" i="37"/>
  <c r="AI67" i="37"/>
  <c r="AH67" i="37"/>
  <c r="AG67" i="37"/>
  <c r="AF67" i="37"/>
  <c r="AE67" i="37"/>
  <c r="AD67" i="37"/>
  <c r="AC67" i="37"/>
  <c r="AB67" i="37"/>
  <c r="AA67" i="37"/>
  <c r="Z67" i="37"/>
  <c r="Y67" i="37"/>
  <c r="X67" i="37"/>
  <c r="W67" i="37"/>
  <c r="V67" i="37"/>
  <c r="U67" i="37"/>
  <c r="T67" i="37"/>
  <c r="S67" i="37"/>
  <c r="R67" i="37"/>
  <c r="Q67" i="37"/>
  <c r="P67" i="37"/>
  <c r="O67" i="37"/>
  <c r="N67" i="37"/>
  <c r="M67" i="37"/>
  <c r="L67" i="37"/>
  <c r="K67" i="37"/>
  <c r="J67" i="37"/>
  <c r="I67" i="37"/>
  <c r="H67" i="37"/>
  <c r="G67" i="37"/>
  <c r="F67" i="37"/>
  <c r="E67" i="37"/>
  <c r="D67" i="37"/>
  <c r="BK66" i="37"/>
  <c r="BJ66" i="37"/>
  <c r="BI66" i="37"/>
  <c r="BH66" i="37"/>
  <c r="BG66" i="37"/>
  <c r="BF66" i="37"/>
  <c r="BE66" i="37"/>
  <c r="BD66" i="37"/>
  <c r="BC66" i="37"/>
  <c r="BB66" i="37"/>
  <c r="BA66" i="37"/>
  <c r="AZ66" i="37"/>
  <c r="AY66" i="37"/>
  <c r="AX66" i="37"/>
  <c r="AW66" i="37"/>
  <c r="AV66" i="37"/>
  <c r="AU66" i="37"/>
  <c r="AT66" i="37"/>
  <c r="AS66" i="37"/>
  <c r="AR66" i="37"/>
  <c r="AQ66" i="37"/>
  <c r="AP66" i="37"/>
  <c r="AO66" i="37"/>
  <c r="AN66" i="37"/>
  <c r="AM66" i="37"/>
  <c r="AL66" i="37"/>
  <c r="AK66" i="37"/>
  <c r="AJ66" i="37"/>
  <c r="AI66" i="37"/>
  <c r="AH66" i="37"/>
  <c r="AG66" i="37"/>
  <c r="AF66" i="37"/>
  <c r="AE66" i="37"/>
  <c r="AD66" i="37"/>
  <c r="AC66" i="37"/>
  <c r="AB66" i="37"/>
  <c r="AA66" i="37"/>
  <c r="Z66" i="37"/>
  <c r="Y66" i="37"/>
  <c r="X66" i="37"/>
  <c r="W66" i="37"/>
  <c r="V66" i="37"/>
  <c r="U66" i="37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E66" i="37"/>
  <c r="D66" i="37"/>
  <c r="BK65" i="37"/>
  <c r="BJ65" i="37"/>
  <c r="BI65" i="37"/>
  <c r="BH65" i="37"/>
  <c r="BG65" i="37"/>
  <c r="BF65" i="37"/>
  <c r="BE65" i="37"/>
  <c r="BD65" i="37"/>
  <c r="BC65" i="37"/>
  <c r="BB65" i="37"/>
  <c r="BA65" i="37"/>
  <c r="AZ65" i="37"/>
  <c r="AY65" i="37"/>
  <c r="AX65" i="37"/>
  <c r="AW65" i="37"/>
  <c r="AV65" i="37"/>
  <c r="AU65" i="37"/>
  <c r="AT65" i="37"/>
  <c r="AS65" i="37"/>
  <c r="AR65" i="37"/>
  <c r="AQ65" i="37"/>
  <c r="AP65" i="37"/>
  <c r="AO65" i="37"/>
  <c r="AN65" i="37"/>
  <c r="AM65" i="37"/>
  <c r="AL65" i="37"/>
  <c r="AK65" i="37"/>
  <c r="AJ65" i="37"/>
  <c r="AI65" i="37"/>
  <c r="AH65" i="37"/>
  <c r="AG65" i="37"/>
  <c r="AF65" i="37"/>
  <c r="AE65" i="37"/>
  <c r="AD65" i="37"/>
  <c r="AC65" i="37"/>
  <c r="AB65" i="37"/>
  <c r="AA65" i="37"/>
  <c r="Z65" i="37"/>
  <c r="Y65" i="37"/>
  <c r="X65" i="37"/>
  <c r="W65" i="37"/>
  <c r="V65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E65" i="37"/>
  <c r="D65" i="37"/>
  <c r="BK64" i="37"/>
  <c r="BJ64" i="37"/>
  <c r="BI64" i="37"/>
  <c r="BH64" i="37"/>
  <c r="BG64" i="37"/>
  <c r="BF64" i="37"/>
  <c r="BE64" i="37"/>
  <c r="BD64" i="37"/>
  <c r="BC64" i="37"/>
  <c r="BB64" i="37"/>
  <c r="BA64" i="37"/>
  <c r="AZ64" i="37"/>
  <c r="AY64" i="37"/>
  <c r="AX64" i="37"/>
  <c r="AW64" i="37"/>
  <c r="AV64" i="37"/>
  <c r="AU64" i="37"/>
  <c r="AT64" i="37"/>
  <c r="AS64" i="37"/>
  <c r="AR64" i="37"/>
  <c r="AQ64" i="37"/>
  <c r="AP64" i="37"/>
  <c r="AO64" i="37"/>
  <c r="AN64" i="37"/>
  <c r="AM64" i="37"/>
  <c r="AL64" i="37"/>
  <c r="AK64" i="37"/>
  <c r="AJ64" i="37"/>
  <c r="AI64" i="37"/>
  <c r="AH64" i="37"/>
  <c r="AG64" i="37"/>
  <c r="AF64" i="37"/>
  <c r="AE64" i="37"/>
  <c r="AD64" i="37"/>
  <c r="AC64" i="37"/>
  <c r="AB64" i="37"/>
  <c r="AA64" i="37"/>
  <c r="Z64" i="37"/>
  <c r="Y64" i="37"/>
  <c r="X64" i="37"/>
  <c r="W64" i="37"/>
  <c r="V64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E64" i="37"/>
  <c r="D64" i="37"/>
  <c r="BK63" i="37"/>
  <c r="BJ63" i="37"/>
  <c r="BI63" i="37"/>
  <c r="BH63" i="37"/>
  <c r="BG63" i="37"/>
  <c r="BF63" i="37"/>
  <c r="BE63" i="37"/>
  <c r="BD63" i="37"/>
  <c r="BC63" i="37"/>
  <c r="BB63" i="37"/>
  <c r="BA63" i="37"/>
  <c r="AZ63" i="37"/>
  <c r="AY63" i="37"/>
  <c r="AX63" i="37"/>
  <c r="AW63" i="37"/>
  <c r="AV63" i="37"/>
  <c r="AU63" i="37"/>
  <c r="AT63" i="37"/>
  <c r="AS63" i="37"/>
  <c r="AR63" i="37"/>
  <c r="AQ63" i="37"/>
  <c r="AP63" i="37"/>
  <c r="AO63" i="37"/>
  <c r="AN63" i="37"/>
  <c r="AM63" i="37"/>
  <c r="AL63" i="37"/>
  <c r="AK63" i="37"/>
  <c r="AJ63" i="37"/>
  <c r="AI63" i="37"/>
  <c r="AH63" i="37"/>
  <c r="AG63" i="37"/>
  <c r="AF63" i="37"/>
  <c r="AE63" i="37"/>
  <c r="AD63" i="37"/>
  <c r="AC63" i="37"/>
  <c r="AB63" i="37"/>
  <c r="AA63" i="37"/>
  <c r="Z63" i="37"/>
  <c r="Y63" i="37"/>
  <c r="X63" i="37"/>
  <c r="W63" i="37"/>
  <c r="V63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E63" i="37"/>
  <c r="D63" i="37"/>
  <c r="BK62" i="37"/>
  <c r="BJ62" i="37"/>
  <c r="BI62" i="37"/>
  <c r="BH62" i="37"/>
  <c r="BG62" i="37"/>
  <c r="BF62" i="37"/>
  <c r="BE62" i="37"/>
  <c r="BD62" i="37"/>
  <c r="BC62" i="37"/>
  <c r="BB62" i="37"/>
  <c r="BA62" i="37"/>
  <c r="AZ62" i="37"/>
  <c r="AY62" i="37"/>
  <c r="AX62" i="37"/>
  <c r="AW62" i="37"/>
  <c r="AV62" i="37"/>
  <c r="AU62" i="37"/>
  <c r="AT62" i="37"/>
  <c r="AS62" i="37"/>
  <c r="AR62" i="37"/>
  <c r="AQ62" i="37"/>
  <c r="AP62" i="37"/>
  <c r="AO62" i="37"/>
  <c r="AN62" i="37"/>
  <c r="AM62" i="37"/>
  <c r="AL62" i="37"/>
  <c r="AK62" i="37"/>
  <c r="AJ62" i="37"/>
  <c r="AI62" i="37"/>
  <c r="AH62" i="37"/>
  <c r="AG62" i="37"/>
  <c r="AF62" i="37"/>
  <c r="AE62" i="37"/>
  <c r="AD62" i="37"/>
  <c r="AC62" i="37"/>
  <c r="AB62" i="37"/>
  <c r="AA62" i="37"/>
  <c r="Z62" i="37"/>
  <c r="Y62" i="37"/>
  <c r="X62" i="37"/>
  <c r="W62" i="37"/>
  <c r="V62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E62" i="37"/>
  <c r="D62" i="37"/>
  <c r="BK61" i="37"/>
  <c r="BJ61" i="37"/>
  <c r="BI61" i="37"/>
  <c r="BH61" i="37"/>
  <c r="BG61" i="37"/>
  <c r="BF61" i="37"/>
  <c r="BE61" i="37"/>
  <c r="BD61" i="37"/>
  <c r="BC61" i="37"/>
  <c r="BB61" i="37"/>
  <c r="BA61" i="37"/>
  <c r="AZ61" i="37"/>
  <c r="AY61" i="37"/>
  <c r="AX61" i="37"/>
  <c r="AW61" i="37"/>
  <c r="AV61" i="37"/>
  <c r="AU61" i="37"/>
  <c r="AT61" i="37"/>
  <c r="AS61" i="37"/>
  <c r="AR61" i="37"/>
  <c r="AQ61" i="37"/>
  <c r="AP61" i="37"/>
  <c r="AO61" i="37"/>
  <c r="AN61" i="37"/>
  <c r="AM61" i="37"/>
  <c r="AL61" i="37"/>
  <c r="AK61" i="37"/>
  <c r="AJ61" i="37"/>
  <c r="AI61" i="37"/>
  <c r="AH61" i="37"/>
  <c r="AG61" i="37"/>
  <c r="AF61" i="37"/>
  <c r="AE61" i="37"/>
  <c r="AD61" i="37"/>
  <c r="AC61" i="37"/>
  <c r="AB61" i="37"/>
  <c r="AA61" i="37"/>
  <c r="Z61" i="37"/>
  <c r="Y61" i="37"/>
  <c r="X61" i="37"/>
  <c r="W61" i="37"/>
  <c r="V61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E61" i="37"/>
  <c r="D61" i="37"/>
  <c r="BK60" i="37"/>
  <c r="BJ60" i="37"/>
  <c r="BI60" i="37"/>
  <c r="BH60" i="37"/>
  <c r="BG60" i="37"/>
  <c r="BF60" i="37"/>
  <c r="BE60" i="37"/>
  <c r="BD60" i="37"/>
  <c r="BC60" i="37"/>
  <c r="BB60" i="37"/>
  <c r="BA60" i="37"/>
  <c r="AZ60" i="37"/>
  <c r="AY60" i="37"/>
  <c r="AX60" i="37"/>
  <c r="AW60" i="37"/>
  <c r="AV60" i="37"/>
  <c r="AU60" i="37"/>
  <c r="AT60" i="37"/>
  <c r="AS60" i="37"/>
  <c r="AR60" i="37"/>
  <c r="AQ60" i="37"/>
  <c r="AP60" i="37"/>
  <c r="AO60" i="37"/>
  <c r="AN60" i="37"/>
  <c r="AM60" i="37"/>
  <c r="AL60" i="37"/>
  <c r="AK60" i="37"/>
  <c r="AJ60" i="37"/>
  <c r="AI60" i="37"/>
  <c r="AH60" i="37"/>
  <c r="AG60" i="37"/>
  <c r="AF60" i="37"/>
  <c r="AE60" i="37"/>
  <c r="AD60" i="37"/>
  <c r="AC60" i="37"/>
  <c r="AB60" i="37"/>
  <c r="AA60" i="37"/>
  <c r="Z60" i="37"/>
  <c r="Y60" i="37"/>
  <c r="X60" i="37"/>
  <c r="W60" i="37"/>
  <c r="V60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E60" i="37"/>
  <c r="D60" i="37"/>
  <c r="BK59" i="37"/>
  <c r="BJ59" i="37"/>
  <c r="BI59" i="37"/>
  <c r="BH59" i="37"/>
  <c r="BG59" i="37"/>
  <c r="BF59" i="37"/>
  <c r="BE59" i="37"/>
  <c r="BD59" i="37"/>
  <c r="BC59" i="37"/>
  <c r="BB59" i="37"/>
  <c r="BA59" i="37"/>
  <c r="AZ59" i="37"/>
  <c r="AY59" i="37"/>
  <c r="AX59" i="37"/>
  <c r="AW59" i="37"/>
  <c r="AV59" i="37"/>
  <c r="AU59" i="37"/>
  <c r="AT59" i="37"/>
  <c r="AS59" i="37"/>
  <c r="AR59" i="37"/>
  <c r="AQ59" i="37"/>
  <c r="AP59" i="37"/>
  <c r="AO59" i="37"/>
  <c r="AN59" i="37"/>
  <c r="AM59" i="37"/>
  <c r="AL59" i="37"/>
  <c r="AK59" i="37"/>
  <c r="AJ59" i="37"/>
  <c r="AI59" i="37"/>
  <c r="AH59" i="37"/>
  <c r="AG59" i="37"/>
  <c r="AF59" i="37"/>
  <c r="AE59" i="37"/>
  <c r="AD59" i="37"/>
  <c r="AC59" i="37"/>
  <c r="AB59" i="37"/>
  <c r="AA59" i="37"/>
  <c r="Z59" i="37"/>
  <c r="Y59" i="37"/>
  <c r="X59" i="37"/>
  <c r="W59" i="37"/>
  <c r="V59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E59" i="37"/>
  <c r="D59" i="37"/>
  <c r="BK58" i="37"/>
  <c r="BJ58" i="37"/>
  <c r="BI58" i="37"/>
  <c r="BH58" i="37"/>
  <c r="BG58" i="37"/>
  <c r="BF58" i="37"/>
  <c r="BE58" i="37"/>
  <c r="BD58" i="37"/>
  <c r="BC58" i="37"/>
  <c r="BB58" i="37"/>
  <c r="BA58" i="37"/>
  <c r="AZ58" i="37"/>
  <c r="AY58" i="37"/>
  <c r="AX58" i="37"/>
  <c r="AW58" i="37"/>
  <c r="AV58" i="37"/>
  <c r="AU58" i="37"/>
  <c r="AT58" i="37"/>
  <c r="AS58" i="37"/>
  <c r="AR58" i="37"/>
  <c r="AQ58" i="37"/>
  <c r="AP58" i="37"/>
  <c r="AO58" i="37"/>
  <c r="AN58" i="37"/>
  <c r="AM58" i="37"/>
  <c r="AL58" i="37"/>
  <c r="AK58" i="37"/>
  <c r="AJ58" i="37"/>
  <c r="AI58" i="37"/>
  <c r="AH58" i="37"/>
  <c r="AG58" i="37"/>
  <c r="AF58" i="37"/>
  <c r="AE58" i="37"/>
  <c r="AD58" i="37"/>
  <c r="AC58" i="37"/>
  <c r="AB58" i="37"/>
  <c r="AA58" i="37"/>
  <c r="Z58" i="37"/>
  <c r="Y58" i="37"/>
  <c r="X58" i="37"/>
  <c r="W58" i="37"/>
  <c r="V58" i="37"/>
  <c r="U58" i="37"/>
  <c r="T58" i="37"/>
  <c r="S58" i="37"/>
  <c r="R58" i="37"/>
  <c r="Q58" i="37"/>
  <c r="P58" i="37"/>
  <c r="O58" i="37"/>
  <c r="N58" i="37"/>
  <c r="M58" i="37"/>
  <c r="L58" i="37"/>
  <c r="K58" i="37"/>
  <c r="J58" i="37"/>
  <c r="I58" i="37"/>
  <c r="H58" i="37"/>
  <c r="G58" i="37"/>
  <c r="F58" i="37"/>
  <c r="E58" i="37"/>
  <c r="D58" i="37"/>
  <c r="BK56" i="37"/>
  <c r="BJ56" i="37"/>
  <c r="BI56" i="37"/>
  <c r="BH56" i="37"/>
  <c r="BG56" i="37"/>
  <c r="BF56" i="37"/>
  <c r="BE56" i="37"/>
  <c r="BD56" i="37"/>
  <c r="BC56" i="37"/>
  <c r="BB56" i="37"/>
  <c r="BA56" i="37"/>
  <c r="AZ56" i="37"/>
  <c r="AY56" i="37"/>
  <c r="AX56" i="37"/>
  <c r="AW56" i="37"/>
  <c r="AV56" i="37"/>
  <c r="AU56" i="37"/>
  <c r="AT56" i="37"/>
  <c r="AS56" i="37"/>
  <c r="AR56" i="37"/>
  <c r="AQ56" i="37"/>
  <c r="AP56" i="37"/>
  <c r="AO56" i="37"/>
  <c r="AN56" i="37"/>
  <c r="AM56" i="37"/>
  <c r="AL56" i="37"/>
  <c r="AK56" i="37"/>
  <c r="AJ56" i="37"/>
  <c r="AI56" i="37"/>
  <c r="AH56" i="37"/>
  <c r="AG56" i="37"/>
  <c r="AF56" i="37"/>
  <c r="AE56" i="37"/>
  <c r="AD56" i="37"/>
  <c r="AC56" i="37"/>
  <c r="AB56" i="37"/>
  <c r="AA56" i="37"/>
  <c r="Z56" i="37"/>
  <c r="Y56" i="37"/>
  <c r="X56" i="37"/>
  <c r="W56" i="37"/>
  <c r="V56" i="37"/>
  <c r="U56" i="37"/>
  <c r="T56" i="37"/>
  <c r="S56" i="37"/>
  <c r="R56" i="37"/>
  <c r="Q56" i="37"/>
  <c r="P56" i="37"/>
  <c r="O56" i="37"/>
  <c r="N56" i="37"/>
  <c r="M56" i="37"/>
  <c r="L56" i="37"/>
  <c r="K56" i="37"/>
  <c r="J56" i="37"/>
  <c r="I56" i="37"/>
  <c r="H56" i="37"/>
  <c r="G56" i="37"/>
  <c r="F56" i="37"/>
  <c r="E56" i="37"/>
  <c r="D56" i="37"/>
  <c r="BK55" i="37"/>
  <c r="BJ55" i="37"/>
  <c r="BI55" i="37"/>
  <c r="BH55" i="37"/>
  <c r="BG55" i="37"/>
  <c r="BF55" i="37"/>
  <c r="BE55" i="37"/>
  <c r="BD55" i="37"/>
  <c r="BC55" i="37"/>
  <c r="BB55" i="37"/>
  <c r="BA55" i="37"/>
  <c r="AZ55" i="37"/>
  <c r="AY55" i="37"/>
  <c r="AX55" i="37"/>
  <c r="AW55" i="37"/>
  <c r="AV55" i="37"/>
  <c r="AU55" i="37"/>
  <c r="AT55" i="37"/>
  <c r="AS55" i="37"/>
  <c r="AR55" i="37"/>
  <c r="AQ55" i="37"/>
  <c r="AP55" i="37"/>
  <c r="AO55" i="37"/>
  <c r="AN55" i="37"/>
  <c r="AM55" i="37"/>
  <c r="AL55" i="37"/>
  <c r="AK55" i="37"/>
  <c r="AJ55" i="37"/>
  <c r="AI55" i="37"/>
  <c r="AH55" i="37"/>
  <c r="AG55" i="37"/>
  <c r="AF55" i="37"/>
  <c r="AE55" i="37"/>
  <c r="AD55" i="37"/>
  <c r="AC55" i="37"/>
  <c r="AB55" i="37"/>
  <c r="AA55" i="37"/>
  <c r="Z55" i="37"/>
  <c r="Y55" i="37"/>
  <c r="X55" i="37"/>
  <c r="W55" i="37"/>
  <c r="V55" i="37"/>
  <c r="U55" i="37"/>
  <c r="T55" i="37"/>
  <c r="S55" i="37"/>
  <c r="R55" i="37"/>
  <c r="Q55" i="37"/>
  <c r="P55" i="37"/>
  <c r="O55" i="37"/>
  <c r="N55" i="37"/>
  <c r="M55" i="37"/>
  <c r="L55" i="37"/>
  <c r="K55" i="37"/>
  <c r="J55" i="37"/>
  <c r="I55" i="37"/>
  <c r="H55" i="37"/>
  <c r="G55" i="37"/>
  <c r="F55" i="37"/>
  <c r="E55" i="37"/>
  <c r="D55" i="37"/>
  <c r="BK54" i="37"/>
  <c r="BJ54" i="37"/>
  <c r="BI54" i="37"/>
  <c r="BH54" i="37"/>
  <c r="BG54" i="37"/>
  <c r="BF54" i="37"/>
  <c r="BE54" i="37"/>
  <c r="BD54" i="37"/>
  <c r="BC54" i="37"/>
  <c r="BB54" i="37"/>
  <c r="BA54" i="37"/>
  <c r="AZ54" i="37"/>
  <c r="AY54" i="37"/>
  <c r="AX54" i="37"/>
  <c r="AW54" i="37"/>
  <c r="AV54" i="37"/>
  <c r="AU54" i="37"/>
  <c r="AT54" i="37"/>
  <c r="AS54" i="37"/>
  <c r="AR54" i="37"/>
  <c r="AQ54" i="37"/>
  <c r="AP54" i="37"/>
  <c r="AO54" i="37"/>
  <c r="AN54" i="37"/>
  <c r="AM54" i="37"/>
  <c r="AL54" i="37"/>
  <c r="AK54" i="37"/>
  <c r="AJ54" i="37"/>
  <c r="AI54" i="37"/>
  <c r="AH54" i="37"/>
  <c r="AG54" i="37"/>
  <c r="AF54" i="37"/>
  <c r="AE54" i="37"/>
  <c r="AD54" i="37"/>
  <c r="AC54" i="37"/>
  <c r="AB54" i="37"/>
  <c r="AA54" i="37"/>
  <c r="Z54" i="37"/>
  <c r="Y54" i="37"/>
  <c r="X54" i="37"/>
  <c r="W54" i="37"/>
  <c r="V54" i="37"/>
  <c r="U54" i="37"/>
  <c r="T54" i="37"/>
  <c r="S54" i="37"/>
  <c r="R54" i="37"/>
  <c r="Q54" i="37"/>
  <c r="P54" i="37"/>
  <c r="O54" i="37"/>
  <c r="N54" i="37"/>
  <c r="M54" i="37"/>
  <c r="L54" i="37"/>
  <c r="K54" i="37"/>
  <c r="J54" i="37"/>
  <c r="I54" i="37"/>
  <c r="H54" i="37"/>
  <c r="G54" i="37"/>
  <c r="F54" i="37"/>
  <c r="E54" i="37"/>
  <c r="D54" i="37"/>
  <c r="BK53" i="37"/>
  <c r="BJ53" i="37"/>
  <c r="BI53" i="37"/>
  <c r="BH53" i="37"/>
  <c r="BG53" i="37"/>
  <c r="BF53" i="37"/>
  <c r="BE53" i="37"/>
  <c r="BD53" i="37"/>
  <c r="BC53" i="37"/>
  <c r="BB53" i="37"/>
  <c r="BA53" i="37"/>
  <c r="AZ53" i="37"/>
  <c r="AY53" i="37"/>
  <c r="AX53" i="37"/>
  <c r="AW53" i="37"/>
  <c r="AV53" i="37"/>
  <c r="AU53" i="37"/>
  <c r="AT53" i="37"/>
  <c r="AS53" i="37"/>
  <c r="AR53" i="37"/>
  <c r="AQ53" i="37"/>
  <c r="AP53" i="37"/>
  <c r="AO53" i="37"/>
  <c r="AN53" i="37"/>
  <c r="AM53" i="37"/>
  <c r="AL53" i="37"/>
  <c r="AK53" i="37"/>
  <c r="AJ53" i="37"/>
  <c r="AI53" i="37"/>
  <c r="AH53" i="37"/>
  <c r="AG53" i="37"/>
  <c r="AF53" i="37"/>
  <c r="AE53" i="37"/>
  <c r="AD53" i="37"/>
  <c r="AC53" i="37"/>
  <c r="AB53" i="37"/>
  <c r="AA53" i="37"/>
  <c r="Z53" i="37"/>
  <c r="Y53" i="37"/>
  <c r="X53" i="37"/>
  <c r="W53" i="37"/>
  <c r="V53" i="37"/>
  <c r="U53" i="37"/>
  <c r="T53" i="37"/>
  <c r="S53" i="37"/>
  <c r="R53" i="37"/>
  <c r="Q53" i="37"/>
  <c r="P53" i="37"/>
  <c r="O53" i="37"/>
  <c r="N53" i="37"/>
  <c r="M53" i="37"/>
  <c r="L53" i="37"/>
  <c r="K53" i="37"/>
  <c r="J53" i="37"/>
  <c r="I53" i="37"/>
  <c r="H53" i="37"/>
  <c r="G53" i="37"/>
  <c r="F53" i="37"/>
  <c r="E53" i="37"/>
  <c r="D53" i="37"/>
  <c r="BK52" i="37"/>
  <c r="BJ52" i="37"/>
  <c r="BI52" i="37"/>
  <c r="BH52" i="37"/>
  <c r="BG52" i="37"/>
  <c r="BF52" i="37"/>
  <c r="BE52" i="37"/>
  <c r="BD52" i="37"/>
  <c r="BC52" i="37"/>
  <c r="BB52" i="37"/>
  <c r="BA52" i="37"/>
  <c r="AZ52" i="37"/>
  <c r="AY52" i="37"/>
  <c r="AX52" i="37"/>
  <c r="AW52" i="37"/>
  <c r="AV52" i="37"/>
  <c r="AU52" i="37"/>
  <c r="AT52" i="37"/>
  <c r="AS52" i="37"/>
  <c r="AR52" i="37"/>
  <c r="AQ52" i="37"/>
  <c r="AP52" i="37"/>
  <c r="AO52" i="37"/>
  <c r="AN52" i="37"/>
  <c r="AM52" i="37"/>
  <c r="AL52" i="37"/>
  <c r="AK52" i="37"/>
  <c r="AJ52" i="37"/>
  <c r="AI52" i="37"/>
  <c r="AH52" i="37"/>
  <c r="AG52" i="37"/>
  <c r="AF52" i="37"/>
  <c r="AE52" i="37"/>
  <c r="AD52" i="37"/>
  <c r="AC52" i="37"/>
  <c r="AB52" i="37"/>
  <c r="AA52" i="37"/>
  <c r="Z52" i="37"/>
  <c r="Y52" i="37"/>
  <c r="X52" i="37"/>
  <c r="W52" i="37"/>
  <c r="V52" i="37"/>
  <c r="U52" i="37"/>
  <c r="T52" i="37"/>
  <c r="S52" i="37"/>
  <c r="R52" i="37"/>
  <c r="Q52" i="37"/>
  <c r="P52" i="37"/>
  <c r="O52" i="37"/>
  <c r="N52" i="37"/>
  <c r="M52" i="37"/>
  <c r="L52" i="37"/>
  <c r="K52" i="37"/>
  <c r="J52" i="37"/>
  <c r="I52" i="37"/>
  <c r="H52" i="37"/>
  <c r="G52" i="37"/>
  <c r="F52" i="37"/>
  <c r="E52" i="37"/>
  <c r="D52" i="37"/>
  <c r="BK51" i="37"/>
  <c r="BJ51" i="37"/>
  <c r="BI51" i="37"/>
  <c r="BH51" i="37"/>
  <c r="BG51" i="37"/>
  <c r="BF51" i="37"/>
  <c r="BE51" i="37"/>
  <c r="BD51" i="37"/>
  <c r="BC51" i="37"/>
  <c r="BB51" i="37"/>
  <c r="BA51" i="37"/>
  <c r="AZ51" i="37"/>
  <c r="AY51" i="37"/>
  <c r="AX51" i="37"/>
  <c r="AW51" i="37"/>
  <c r="AV51" i="37"/>
  <c r="AU51" i="37"/>
  <c r="AT51" i="37"/>
  <c r="AS51" i="37"/>
  <c r="AR51" i="37"/>
  <c r="AQ51" i="37"/>
  <c r="AP51" i="37"/>
  <c r="AO51" i="37"/>
  <c r="AN51" i="37"/>
  <c r="AM51" i="37"/>
  <c r="AL51" i="37"/>
  <c r="AK51" i="37"/>
  <c r="AJ51" i="37"/>
  <c r="AI51" i="37"/>
  <c r="AH51" i="37"/>
  <c r="AG51" i="37"/>
  <c r="AF51" i="37"/>
  <c r="AE51" i="37"/>
  <c r="AD51" i="37"/>
  <c r="AC51" i="37"/>
  <c r="AB51" i="37"/>
  <c r="AA51" i="37"/>
  <c r="Z51" i="37"/>
  <c r="Y51" i="37"/>
  <c r="X51" i="37"/>
  <c r="W51" i="37"/>
  <c r="V51" i="37"/>
  <c r="U51" i="37"/>
  <c r="T51" i="37"/>
  <c r="S51" i="37"/>
  <c r="R51" i="37"/>
  <c r="Q51" i="37"/>
  <c r="P51" i="37"/>
  <c r="O51" i="37"/>
  <c r="N51" i="37"/>
  <c r="M51" i="37"/>
  <c r="L51" i="37"/>
  <c r="K51" i="37"/>
  <c r="J51" i="37"/>
  <c r="I51" i="37"/>
  <c r="H51" i="37"/>
  <c r="G51" i="37"/>
  <c r="F51" i="37"/>
  <c r="E51" i="37"/>
  <c r="D51" i="37"/>
  <c r="BK50" i="37"/>
  <c r="BJ50" i="37"/>
  <c r="BI50" i="37"/>
  <c r="BH50" i="37"/>
  <c r="BG50" i="37"/>
  <c r="BF50" i="37"/>
  <c r="BE50" i="37"/>
  <c r="BD50" i="37"/>
  <c r="BC50" i="37"/>
  <c r="BB50" i="37"/>
  <c r="BA50" i="37"/>
  <c r="AZ50" i="37"/>
  <c r="AY50" i="37"/>
  <c r="AX50" i="37"/>
  <c r="AW50" i="37"/>
  <c r="AV50" i="37"/>
  <c r="AU50" i="37"/>
  <c r="AT50" i="37"/>
  <c r="AS50" i="37"/>
  <c r="AR50" i="37"/>
  <c r="AQ50" i="37"/>
  <c r="AP50" i="37"/>
  <c r="AO50" i="37"/>
  <c r="AN50" i="37"/>
  <c r="AM50" i="37"/>
  <c r="AL50" i="37"/>
  <c r="AK50" i="37"/>
  <c r="AJ50" i="37"/>
  <c r="AI50" i="37"/>
  <c r="AH50" i="37"/>
  <c r="AG50" i="37"/>
  <c r="AF50" i="37"/>
  <c r="AE50" i="37"/>
  <c r="AD50" i="37"/>
  <c r="AC50" i="37"/>
  <c r="AB50" i="37"/>
  <c r="AA50" i="37"/>
  <c r="Z50" i="37"/>
  <c r="Y50" i="37"/>
  <c r="X50" i="37"/>
  <c r="W50" i="37"/>
  <c r="V50" i="37"/>
  <c r="U50" i="37"/>
  <c r="T50" i="37"/>
  <c r="S50" i="37"/>
  <c r="R50" i="37"/>
  <c r="Q50" i="37"/>
  <c r="P50" i="37"/>
  <c r="O50" i="37"/>
  <c r="N50" i="37"/>
  <c r="M50" i="37"/>
  <c r="L50" i="37"/>
  <c r="K50" i="37"/>
  <c r="J50" i="37"/>
  <c r="I50" i="37"/>
  <c r="H50" i="37"/>
  <c r="G50" i="37"/>
  <c r="F50" i="37"/>
  <c r="E50" i="37"/>
  <c r="D50" i="37"/>
  <c r="BK49" i="37"/>
  <c r="BJ49" i="37"/>
  <c r="BI49" i="37"/>
  <c r="BH49" i="37"/>
  <c r="BG49" i="37"/>
  <c r="BF49" i="37"/>
  <c r="BE49" i="37"/>
  <c r="BD49" i="37"/>
  <c r="BC49" i="37"/>
  <c r="BB49" i="37"/>
  <c r="BA49" i="37"/>
  <c r="AZ49" i="37"/>
  <c r="AY49" i="37"/>
  <c r="AX49" i="37"/>
  <c r="AW49" i="37"/>
  <c r="AV49" i="37"/>
  <c r="AU49" i="37"/>
  <c r="AT49" i="37"/>
  <c r="AS49" i="37"/>
  <c r="AR49" i="37"/>
  <c r="AQ49" i="37"/>
  <c r="AP49" i="37"/>
  <c r="AO49" i="37"/>
  <c r="AN49" i="37"/>
  <c r="AM49" i="37"/>
  <c r="AL49" i="37"/>
  <c r="AK49" i="37"/>
  <c r="AJ49" i="37"/>
  <c r="AI49" i="37"/>
  <c r="AH49" i="37"/>
  <c r="AG49" i="37"/>
  <c r="AF49" i="37"/>
  <c r="AE49" i="37"/>
  <c r="AD49" i="37"/>
  <c r="AC49" i="37"/>
  <c r="AB49" i="37"/>
  <c r="AA49" i="37"/>
  <c r="Z49" i="37"/>
  <c r="Y49" i="37"/>
  <c r="X49" i="37"/>
  <c r="W49" i="37"/>
  <c r="V49" i="37"/>
  <c r="U49" i="37"/>
  <c r="T49" i="37"/>
  <c r="S49" i="37"/>
  <c r="R49" i="37"/>
  <c r="Q49" i="37"/>
  <c r="P49" i="37"/>
  <c r="O49" i="37"/>
  <c r="N49" i="37"/>
  <c r="M49" i="37"/>
  <c r="L49" i="37"/>
  <c r="K49" i="37"/>
  <c r="J49" i="37"/>
  <c r="I49" i="37"/>
  <c r="H49" i="37"/>
  <c r="G49" i="37"/>
  <c r="F49" i="37"/>
  <c r="E49" i="37"/>
  <c r="D49" i="37"/>
  <c r="BK48" i="37"/>
  <c r="BJ48" i="37"/>
  <c r="BI48" i="37"/>
  <c r="BH48" i="37"/>
  <c r="BG48" i="37"/>
  <c r="BF48" i="37"/>
  <c r="BE48" i="37"/>
  <c r="BD48" i="37"/>
  <c r="BC48" i="37"/>
  <c r="BB48" i="37"/>
  <c r="BA48" i="37"/>
  <c r="AZ48" i="37"/>
  <c r="AY48" i="37"/>
  <c r="AX48" i="37"/>
  <c r="AW48" i="37"/>
  <c r="AV48" i="37"/>
  <c r="AU48" i="37"/>
  <c r="AT48" i="37"/>
  <c r="AS48" i="37"/>
  <c r="AR48" i="37"/>
  <c r="AQ48" i="37"/>
  <c r="AP48" i="37"/>
  <c r="AO48" i="37"/>
  <c r="AN48" i="37"/>
  <c r="AM48" i="37"/>
  <c r="AL48" i="37"/>
  <c r="AK48" i="37"/>
  <c r="AJ48" i="37"/>
  <c r="AI48" i="37"/>
  <c r="AH48" i="37"/>
  <c r="AG48" i="37"/>
  <c r="AF48" i="37"/>
  <c r="AE48" i="37"/>
  <c r="AD48" i="37"/>
  <c r="AC48" i="37"/>
  <c r="AB48" i="37"/>
  <c r="AA48" i="37"/>
  <c r="Z48" i="37"/>
  <c r="Y48" i="37"/>
  <c r="X48" i="37"/>
  <c r="W48" i="37"/>
  <c r="V48" i="37"/>
  <c r="U48" i="37"/>
  <c r="T48" i="37"/>
  <c r="S48" i="37"/>
  <c r="R48" i="37"/>
  <c r="Q48" i="37"/>
  <c r="P48" i="37"/>
  <c r="O48" i="37"/>
  <c r="N48" i="37"/>
  <c r="M48" i="37"/>
  <c r="L48" i="37"/>
  <c r="K48" i="37"/>
  <c r="J48" i="37"/>
  <c r="I48" i="37"/>
  <c r="H48" i="37"/>
  <c r="G48" i="37"/>
  <c r="F48" i="37"/>
  <c r="E48" i="37"/>
  <c r="D48" i="37"/>
  <c r="BK47" i="37"/>
  <c r="BJ47" i="37"/>
  <c r="BI47" i="37"/>
  <c r="BH47" i="37"/>
  <c r="BG47" i="37"/>
  <c r="BF47" i="37"/>
  <c r="BE47" i="37"/>
  <c r="BD47" i="37"/>
  <c r="BC47" i="37"/>
  <c r="BB47" i="37"/>
  <c r="BA47" i="37"/>
  <c r="AZ47" i="37"/>
  <c r="AY47" i="37"/>
  <c r="AX47" i="37"/>
  <c r="AW47" i="37"/>
  <c r="AV47" i="37"/>
  <c r="AU47" i="37"/>
  <c r="AT47" i="37"/>
  <c r="AS47" i="37"/>
  <c r="AR47" i="37"/>
  <c r="AQ47" i="37"/>
  <c r="AP47" i="37"/>
  <c r="AO47" i="37"/>
  <c r="AN47" i="37"/>
  <c r="AM47" i="37"/>
  <c r="AL47" i="37"/>
  <c r="AK47" i="37"/>
  <c r="AJ47" i="37"/>
  <c r="AI47" i="37"/>
  <c r="AH47" i="37"/>
  <c r="AG47" i="37"/>
  <c r="AF47" i="37"/>
  <c r="AE47" i="37"/>
  <c r="AD47" i="37"/>
  <c r="AC47" i="37"/>
  <c r="AB47" i="37"/>
  <c r="AA47" i="37"/>
  <c r="Z47" i="37"/>
  <c r="Y47" i="37"/>
  <c r="X47" i="37"/>
  <c r="W47" i="37"/>
  <c r="V47" i="37"/>
  <c r="U47" i="37"/>
  <c r="T47" i="37"/>
  <c r="S47" i="37"/>
  <c r="R47" i="37"/>
  <c r="Q47" i="37"/>
  <c r="P47" i="37"/>
  <c r="O47" i="37"/>
  <c r="N47" i="37"/>
  <c r="M47" i="37"/>
  <c r="L47" i="37"/>
  <c r="K47" i="37"/>
  <c r="J47" i="37"/>
  <c r="I47" i="37"/>
  <c r="H47" i="37"/>
  <c r="G47" i="37"/>
  <c r="F47" i="37"/>
  <c r="E47" i="37"/>
  <c r="D47" i="37"/>
  <c r="BK46" i="37"/>
  <c r="BJ46" i="37"/>
  <c r="BI46" i="37"/>
  <c r="BH46" i="37"/>
  <c r="BG46" i="37"/>
  <c r="BF46" i="37"/>
  <c r="BE46" i="37"/>
  <c r="BD46" i="37"/>
  <c r="BC46" i="37"/>
  <c r="BB46" i="37"/>
  <c r="BA46" i="37"/>
  <c r="AZ46" i="37"/>
  <c r="AY46" i="37"/>
  <c r="AX46" i="37"/>
  <c r="AW46" i="37"/>
  <c r="AV46" i="37"/>
  <c r="AU46" i="37"/>
  <c r="AT46" i="37"/>
  <c r="AS46" i="37"/>
  <c r="AR46" i="37"/>
  <c r="AQ46" i="37"/>
  <c r="AP46" i="37"/>
  <c r="AO46" i="37"/>
  <c r="AN46" i="37"/>
  <c r="AM46" i="37"/>
  <c r="AL46" i="37"/>
  <c r="AK46" i="37"/>
  <c r="AJ46" i="37"/>
  <c r="AI46" i="37"/>
  <c r="AH46" i="37"/>
  <c r="AG46" i="37"/>
  <c r="AF46" i="37"/>
  <c r="AE46" i="37"/>
  <c r="AD46" i="37"/>
  <c r="AC46" i="37"/>
  <c r="AB46" i="37"/>
  <c r="AA46" i="37"/>
  <c r="Z46" i="37"/>
  <c r="Y46" i="37"/>
  <c r="X46" i="37"/>
  <c r="W46" i="37"/>
  <c r="V46" i="37"/>
  <c r="U46" i="37"/>
  <c r="T46" i="37"/>
  <c r="S46" i="37"/>
  <c r="R46" i="37"/>
  <c r="Q46" i="37"/>
  <c r="P46" i="37"/>
  <c r="O46" i="37"/>
  <c r="N46" i="37"/>
  <c r="M46" i="37"/>
  <c r="L46" i="37"/>
  <c r="K46" i="37"/>
  <c r="J46" i="37"/>
  <c r="I46" i="37"/>
  <c r="H46" i="37"/>
  <c r="G46" i="37"/>
  <c r="F46" i="37"/>
  <c r="E46" i="37"/>
  <c r="D46" i="37"/>
  <c r="C128" i="37"/>
  <c r="C127" i="37"/>
  <c r="C126" i="37"/>
  <c r="C125" i="37"/>
  <c r="C124" i="37"/>
  <c r="C123" i="37"/>
  <c r="C122" i="37"/>
  <c r="C121" i="37"/>
  <c r="C120" i="37"/>
  <c r="C119" i="37"/>
  <c r="C118" i="37"/>
  <c r="C116" i="37"/>
  <c r="C115" i="37"/>
  <c r="C114" i="37"/>
  <c r="C113" i="37"/>
  <c r="C112" i="37"/>
  <c r="C111" i="37"/>
  <c r="C110" i="37"/>
  <c r="C109" i="37"/>
  <c r="C108" i="37"/>
  <c r="C107" i="37"/>
  <c r="C106" i="37"/>
  <c r="C104" i="37"/>
  <c r="C103" i="37"/>
  <c r="C102" i="37"/>
  <c r="C101" i="37"/>
  <c r="C100" i="37"/>
  <c r="C99" i="37"/>
  <c r="C98" i="37"/>
  <c r="C97" i="37"/>
  <c r="C96" i="37"/>
  <c r="C95" i="37"/>
  <c r="C94" i="37"/>
  <c r="C92" i="37"/>
  <c r="C91" i="37"/>
  <c r="C90" i="37"/>
  <c r="C89" i="37"/>
  <c r="C88" i="37"/>
  <c r="C87" i="37"/>
  <c r="C86" i="37"/>
  <c r="C85" i="37"/>
  <c r="C84" i="37"/>
  <c r="C83" i="37"/>
  <c r="C82" i="37"/>
  <c r="C80" i="37"/>
  <c r="C79" i="37"/>
  <c r="C78" i="37"/>
  <c r="C77" i="37"/>
  <c r="C76" i="37"/>
  <c r="C75" i="37"/>
  <c r="C74" i="37"/>
  <c r="C73" i="37"/>
  <c r="C72" i="37"/>
  <c r="C71" i="37"/>
  <c r="C70" i="37"/>
  <c r="C68" i="37"/>
  <c r="C67" i="37"/>
  <c r="C66" i="37"/>
  <c r="C65" i="37"/>
  <c r="C64" i="37"/>
  <c r="C63" i="37"/>
  <c r="C62" i="37"/>
  <c r="C61" i="37"/>
  <c r="C60" i="37"/>
  <c r="C59" i="37"/>
  <c r="C58" i="37"/>
  <c r="C56" i="37"/>
  <c r="C55" i="37"/>
  <c r="C54" i="37"/>
  <c r="C53" i="37"/>
  <c r="C52" i="37"/>
  <c r="C51" i="37"/>
  <c r="C50" i="37"/>
  <c r="C49" i="37"/>
  <c r="C48" i="37"/>
  <c r="C47" i="37"/>
  <c r="C46" i="37"/>
  <c r="BG4" i="37"/>
  <c r="BG5" i="37" s="1"/>
  <c r="BB4" i="37"/>
  <c r="BB5" i="37" s="1"/>
  <c r="AW4" i="37"/>
  <c r="AW5" i="37" s="1"/>
  <c r="AC4" i="37"/>
  <c r="AC5" i="37" s="1"/>
  <c r="D3" i="37"/>
  <c r="E3" i="37" s="1"/>
  <c r="F3" i="37" s="1"/>
  <c r="G3" i="37" s="1"/>
  <c r="H3" i="37" s="1"/>
  <c r="I3" i="37" s="1"/>
  <c r="J3" i="37" s="1"/>
  <c r="K3" i="37" s="1"/>
  <c r="L3" i="37" s="1"/>
  <c r="M3" i="37" s="1"/>
  <c r="N3" i="37" s="1"/>
  <c r="O3" i="37" s="1"/>
  <c r="P3" i="37" s="1"/>
  <c r="Q3" i="37" s="1"/>
  <c r="R3" i="37" s="1"/>
  <c r="S3" i="37" s="1"/>
  <c r="T3" i="37" s="1"/>
  <c r="U3" i="37" s="1"/>
  <c r="V3" i="37" s="1"/>
  <c r="W3" i="37" s="1"/>
  <c r="X3" i="37" s="1"/>
  <c r="Y3" i="37" s="1"/>
  <c r="Z3" i="37" s="1"/>
  <c r="AA3" i="37" s="1"/>
  <c r="AB3" i="37" s="1"/>
  <c r="AC3" i="37" s="1"/>
  <c r="AD3" i="37" s="1"/>
  <c r="AE3" i="37" s="1"/>
  <c r="AF3" i="37" s="1"/>
  <c r="AG3" i="37" s="1"/>
  <c r="AH3" i="37" s="1"/>
  <c r="AI3" i="37" s="1"/>
  <c r="AJ3" i="37" s="1"/>
  <c r="AK3" i="37" s="1"/>
  <c r="AL3" i="37" s="1"/>
  <c r="AM3" i="37" s="1"/>
  <c r="AN3" i="37" s="1"/>
  <c r="AO3" i="37" s="1"/>
  <c r="AP3" i="37" s="1"/>
  <c r="AQ3" i="37" s="1"/>
  <c r="AR3" i="37" s="1"/>
  <c r="AS3" i="37" s="1"/>
  <c r="AT3" i="37" s="1"/>
  <c r="AU3" i="37" s="1"/>
  <c r="AV3" i="37" s="1"/>
  <c r="AW3" i="37" s="1"/>
  <c r="AX3" i="37" s="1"/>
  <c r="AY3" i="37" s="1"/>
  <c r="AZ3" i="37" s="1"/>
  <c r="BA3" i="37" s="1"/>
  <c r="BB3" i="37" s="1"/>
  <c r="BC3" i="37" s="1"/>
  <c r="BD3" i="37" s="1"/>
  <c r="BE3" i="37" s="1"/>
  <c r="BF3" i="37" s="1"/>
  <c r="BG3" i="37" s="1"/>
  <c r="BH3" i="37" s="1"/>
  <c r="BI3" i="37" s="1"/>
  <c r="BJ3" i="37" s="1"/>
  <c r="BK3" i="37" s="1"/>
  <c r="AD4" i="37" l="1"/>
  <c r="AE4" i="37" s="1"/>
  <c r="AE5" i="37" s="1"/>
  <c r="AX4" i="37"/>
  <c r="BH4" i="37"/>
  <c r="BC4" i="37"/>
  <c r="AF4" i="37" l="1"/>
  <c r="AF5" i="37" s="1"/>
  <c r="AD5" i="37"/>
  <c r="BC5" i="37"/>
  <c r="BD4" i="37"/>
  <c r="AY4" i="37"/>
  <c r="AX5" i="37"/>
  <c r="BH5" i="37"/>
  <c r="BI4" i="37"/>
  <c r="AG4" i="37" l="1"/>
  <c r="AH4" i="37" s="1"/>
  <c r="AZ4" i="37"/>
  <c r="AY5" i="37"/>
  <c r="BD5" i="37"/>
  <c r="BE4" i="37"/>
  <c r="AG5" i="37"/>
  <c r="BI5" i="37"/>
  <c r="BJ4" i="37"/>
  <c r="BF5" i="37" l="1"/>
  <c r="BE5" i="37"/>
  <c r="BA5" i="37"/>
  <c r="AZ5" i="37"/>
  <c r="BK5" i="37"/>
  <c r="BJ5" i="37"/>
  <c r="AI4" i="37"/>
  <c r="AH5" i="37"/>
  <c r="AJ4" i="37" l="1"/>
  <c r="AI5" i="37"/>
  <c r="AK4" i="37" l="1"/>
  <c r="AJ5" i="37"/>
  <c r="AL4" i="37" l="1"/>
  <c r="AK5" i="37"/>
  <c r="AM4" i="37" l="1"/>
  <c r="AL5" i="37"/>
  <c r="AM5" i="37" l="1"/>
  <c r="AN4" i="37"/>
  <c r="AN5" i="37" l="1"/>
  <c r="AO4" i="37"/>
  <c r="AO5" i="37" l="1"/>
  <c r="AP4" i="37"/>
  <c r="AQ4" i="37" l="1"/>
  <c r="AP5" i="37"/>
  <c r="AR4" i="37" l="1"/>
  <c r="AQ5" i="37"/>
  <c r="AS4" i="37" l="1"/>
  <c r="AR5" i="37"/>
  <c r="AT4" i="37" l="1"/>
  <c r="AS5" i="37"/>
  <c r="AU4" i="37" l="1"/>
  <c r="AT5" i="37"/>
  <c r="AV5" i="37" l="1"/>
  <c r="AU5" i="37"/>
  <c r="B8" i="37" l="1"/>
  <c r="C8" i="37" l="1"/>
  <c r="C32" i="37" l="1"/>
  <c r="C142" i="37"/>
  <c r="C208" i="37"/>
  <c r="C196" i="37"/>
  <c r="C148" i="37"/>
  <c r="C136" i="37"/>
  <c r="C172" i="37"/>
  <c r="C184" i="37"/>
  <c r="C160" i="37"/>
  <c r="C170" i="37"/>
  <c r="C158" i="37"/>
  <c r="C194" i="37"/>
  <c r="C146" i="37"/>
  <c r="C134" i="37"/>
  <c r="C182" i="37"/>
  <c r="C206" i="37"/>
  <c r="C139" i="37"/>
  <c r="C211" i="37"/>
  <c r="C163" i="37"/>
  <c r="C151" i="37"/>
  <c r="C187" i="37"/>
  <c r="C199" i="37"/>
  <c r="C175" i="37"/>
  <c r="C183" i="37" l="1"/>
  <c r="C154" i="37"/>
  <c r="C202" i="37"/>
  <c r="C214" i="37"/>
  <c r="C166" i="37"/>
  <c r="C178" i="37"/>
  <c r="C190" i="37"/>
  <c r="C165" i="37"/>
  <c r="C201" i="37"/>
  <c r="C153" i="37"/>
  <c r="C141" i="37"/>
  <c r="C177" i="37"/>
  <c r="C189" i="37"/>
  <c r="C213" i="37"/>
  <c r="C7" i="37"/>
  <c r="C7" i="49" s="1"/>
  <c r="C152" i="37"/>
  <c r="C140" i="37"/>
  <c r="C176" i="37"/>
  <c r="C164" i="37"/>
  <c r="C200" i="37"/>
  <c r="C188" i="37"/>
  <c r="C212" i="37"/>
  <c r="C157" i="37"/>
  <c r="C193" i="37"/>
  <c r="C145" i="37"/>
  <c r="C133" i="37"/>
  <c r="C169" i="37"/>
  <c r="C181" i="37"/>
  <c r="C205" i="37"/>
  <c r="C197" i="37"/>
  <c r="C185" i="37"/>
  <c r="C137" i="37"/>
  <c r="C209" i="37"/>
  <c r="C161" i="37"/>
  <c r="C173" i="37"/>
  <c r="C149" i="37"/>
  <c r="C159" i="37" l="1"/>
  <c r="C147" i="37"/>
  <c r="C195" i="37"/>
  <c r="C135" i="37"/>
  <c r="C171" i="37"/>
  <c r="C207" i="37"/>
  <c r="C132" i="37"/>
  <c r="C192" i="37"/>
  <c r="C180" i="37"/>
  <c r="C156" i="37"/>
  <c r="C144" i="37"/>
  <c r="C168" i="37"/>
  <c r="C204" i="37"/>
  <c r="D15" i="37"/>
  <c r="D39" i="37" s="1"/>
  <c r="D13" i="37"/>
  <c r="D37" i="37" s="1"/>
  <c r="D12" i="37"/>
  <c r="D36" i="37" s="1"/>
  <c r="D10" i="37"/>
  <c r="D34" i="37" s="1"/>
  <c r="D9" i="37"/>
  <c r="D33" i="37" s="1"/>
  <c r="D16" i="37" l="1"/>
  <c r="D40" i="37" s="1"/>
  <c r="D11" i="37"/>
  <c r="D35" i="37" s="1"/>
  <c r="D17" i="37"/>
  <c r="D41" i="37" s="1"/>
  <c r="D18" i="37"/>
  <c r="D42" i="37" s="1"/>
  <c r="D19" i="37"/>
  <c r="D134" i="37"/>
  <c r="D161" i="37"/>
  <c r="D8" i="37"/>
  <c r="D170" i="37"/>
  <c r="D182" i="37"/>
  <c r="E12" i="37"/>
  <c r="E36" i="37" s="1"/>
  <c r="E15" i="37"/>
  <c r="E39" i="37" s="1"/>
  <c r="E9" i="37"/>
  <c r="E33" i="37" s="1"/>
  <c r="E10" i="37"/>
  <c r="E34" i="37" s="1"/>
  <c r="D8" i="49" l="1"/>
  <c r="D8" i="47" s="1"/>
  <c r="E11" i="37"/>
  <c r="E35" i="37" s="1"/>
  <c r="E17" i="37"/>
  <c r="E41" i="37" s="1"/>
  <c r="D32" i="37"/>
  <c r="E13" i="37"/>
  <c r="E37" i="37" s="1"/>
  <c r="E16" i="37"/>
  <c r="E40" i="37" s="1"/>
  <c r="D14" i="37"/>
  <c r="D38" i="37" s="1"/>
  <c r="D150" i="37" s="1"/>
  <c r="E18" i="37"/>
  <c r="E42" i="37" s="1"/>
  <c r="E178" i="37" s="1"/>
  <c r="E19" i="37"/>
  <c r="D206" i="37"/>
  <c r="D146" i="37"/>
  <c r="D194" i="37"/>
  <c r="D158" i="37"/>
  <c r="D209" i="37"/>
  <c r="D173" i="37"/>
  <c r="D149" i="37"/>
  <c r="D185" i="37"/>
  <c r="D137" i="37"/>
  <c r="D197" i="37"/>
  <c r="E206" i="37"/>
  <c r="E8" i="37"/>
  <c r="D163" i="37"/>
  <c r="D151" i="37"/>
  <c r="D183" i="37"/>
  <c r="D207" i="37"/>
  <c r="D135" i="37"/>
  <c r="D159" i="37"/>
  <c r="D171" i="37"/>
  <c r="D147" i="37"/>
  <c r="D195" i="37"/>
  <c r="D153" i="37"/>
  <c r="D189" i="37"/>
  <c r="D142" i="37"/>
  <c r="D202" i="37"/>
  <c r="D166" i="37"/>
  <c r="D178" i="37"/>
  <c r="D190" i="37"/>
  <c r="D154" i="37"/>
  <c r="D214" i="37"/>
  <c r="D139" i="37"/>
  <c r="D199" i="37"/>
  <c r="D175" i="37"/>
  <c r="D211" i="37"/>
  <c r="D187" i="37"/>
  <c r="D212" i="37"/>
  <c r="D140" i="37"/>
  <c r="D188" i="37"/>
  <c r="D152" i="37"/>
  <c r="D176" i="37"/>
  <c r="D164" i="37"/>
  <c r="D200" i="37"/>
  <c r="D160" i="37"/>
  <c r="D184" i="37"/>
  <c r="D136" i="37"/>
  <c r="D172" i="37"/>
  <c r="D196" i="37"/>
  <c r="D208" i="37"/>
  <c r="D148" i="37"/>
  <c r="D213" i="37"/>
  <c r="D141" i="37"/>
  <c r="D165" i="37"/>
  <c r="D201" i="37"/>
  <c r="D177" i="37"/>
  <c r="C31" i="37"/>
  <c r="C19" i="37"/>
  <c r="D133" i="37"/>
  <c r="D145" i="37"/>
  <c r="D157" i="37"/>
  <c r="D169" i="37"/>
  <c r="D181" i="37"/>
  <c r="D193" i="37"/>
  <c r="D205" i="37"/>
  <c r="F10" i="37"/>
  <c r="F34" i="37" s="1"/>
  <c r="F13" i="37"/>
  <c r="F37" i="37" s="1"/>
  <c r="F15" i="37"/>
  <c r="F39" i="37" s="1"/>
  <c r="F12" i="37"/>
  <c r="F36" i="37" s="1"/>
  <c r="C8" i="49" l="1"/>
  <c r="E8" i="49"/>
  <c r="E8" i="47" s="1"/>
  <c r="F9" i="37"/>
  <c r="F33" i="37" s="1"/>
  <c r="D7" i="37"/>
  <c r="F17" i="37"/>
  <c r="F41" i="37" s="1"/>
  <c r="F16" i="37"/>
  <c r="F40" i="37" s="1"/>
  <c r="F18" i="37"/>
  <c r="F42" i="37" s="1"/>
  <c r="F11" i="37"/>
  <c r="F35" i="37" s="1"/>
  <c r="E14" i="37"/>
  <c r="E38" i="37" s="1"/>
  <c r="E198" i="37" s="1"/>
  <c r="E32" i="37"/>
  <c r="F19" i="37"/>
  <c r="E182" i="37"/>
  <c r="E146" i="37"/>
  <c r="E194" i="37"/>
  <c r="E169" i="37"/>
  <c r="D144" i="37"/>
  <c r="D143" i="37" s="1"/>
  <c r="D219" i="37" s="1"/>
  <c r="F161" i="37"/>
  <c r="E170" i="37"/>
  <c r="F182" i="37"/>
  <c r="E158" i="37"/>
  <c r="E134" i="37"/>
  <c r="E184" i="37"/>
  <c r="E172" i="37"/>
  <c r="E208" i="37"/>
  <c r="E160" i="37"/>
  <c r="E196" i="37"/>
  <c r="E136" i="37"/>
  <c r="E190" i="37"/>
  <c r="E140" i="37"/>
  <c r="E164" i="37"/>
  <c r="E176" i="37"/>
  <c r="E212" i="37"/>
  <c r="E152" i="37"/>
  <c r="E188" i="37"/>
  <c r="E200" i="37"/>
  <c r="E147" i="37"/>
  <c r="E135" i="37"/>
  <c r="E159" i="37"/>
  <c r="E195" i="37"/>
  <c r="E183" i="37"/>
  <c r="E207" i="37"/>
  <c r="E171" i="37"/>
  <c r="E187" i="37"/>
  <c r="E163" i="37"/>
  <c r="E175" i="37"/>
  <c r="E211" i="37"/>
  <c r="E199" i="37"/>
  <c r="E151" i="37"/>
  <c r="E139" i="37"/>
  <c r="E154" i="37"/>
  <c r="E166" i="37"/>
  <c r="E142" i="37"/>
  <c r="E214" i="37"/>
  <c r="E148" i="37"/>
  <c r="E202" i="37"/>
  <c r="E141" i="37"/>
  <c r="C174" i="37"/>
  <c r="C167" i="37" s="1"/>
  <c r="C223" i="37" s="1"/>
  <c r="C210" i="37"/>
  <c r="C203" i="37" s="1"/>
  <c r="C229" i="37" s="1"/>
  <c r="C162" i="37"/>
  <c r="C155" i="37" s="1"/>
  <c r="C221" i="37" s="1"/>
  <c r="D198" i="37"/>
  <c r="D162" i="37"/>
  <c r="D210" i="37"/>
  <c r="D186" i="37"/>
  <c r="D138" i="37"/>
  <c r="D174" i="37"/>
  <c r="D31" i="37"/>
  <c r="D192" i="37"/>
  <c r="D204" i="37"/>
  <c r="E149" i="37"/>
  <c r="E197" i="37"/>
  <c r="E161" i="37"/>
  <c r="E173" i="37"/>
  <c r="E185" i="37"/>
  <c r="E137" i="37"/>
  <c r="E209" i="37"/>
  <c r="C198" i="37"/>
  <c r="C191" i="37" s="1"/>
  <c r="C227" i="37" s="1"/>
  <c r="C150" i="37"/>
  <c r="C143" i="37" s="1"/>
  <c r="C219" i="37" s="1"/>
  <c r="C186" i="37"/>
  <c r="C179" i="37" s="1"/>
  <c r="C225" i="37" s="1"/>
  <c r="C138" i="37"/>
  <c r="C131" i="37" s="1"/>
  <c r="C217" i="37" s="1"/>
  <c r="E205" i="37"/>
  <c r="E181" i="37"/>
  <c r="E133" i="37"/>
  <c r="E145" i="37"/>
  <c r="G9" i="37"/>
  <c r="G33" i="37" s="1"/>
  <c r="G15" i="37"/>
  <c r="G39" i="37" s="1"/>
  <c r="G10" i="37"/>
  <c r="G34" i="37" s="1"/>
  <c r="G12" i="37"/>
  <c r="G36" i="37" s="1"/>
  <c r="G13" i="37"/>
  <c r="G37" i="37" s="1"/>
  <c r="D7" i="49" l="1"/>
  <c r="D7" i="47" s="1"/>
  <c r="F8" i="49"/>
  <c r="F8" i="47" s="1"/>
  <c r="E150" i="37"/>
  <c r="E210" i="37"/>
  <c r="E174" i="37"/>
  <c r="E186" i="37"/>
  <c r="E162" i="37"/>
  <c r="E138" i="37"/>
  <c r="G16" i="37"/>
  <c r="G40" i="37" s="1"/>
  <c r="E7" i="37"/>
  <c r="G17" i="37"/>
  <c r="G41" i="37" s="1"/>
  <c r="G8" i="37"/>
  <c r="F8" i="37"/>
  <c r="G18" i="37"/>
  <c r="G42" i="37" s="1"/>
  <c r="G11" i="37"/>
  <c r="G35" i="37" s="1"/>
  <c r="F14" i="37"/>
  <c r="F38" i="37" s="1"/>
  <c r="F162" i="37" s="1"/>
  <c r="G19" i="37"/>
  <c r="E157" i="37"/>
  <c r="D168" i="37"/>
  <c r="D167" i="37" s="1"/>
  <c r="D223" i="37" s="1"/>
  <c r="E193" i="37"/>
  <c r="D156" i="37"/>
  <c r="D155" i="37" s="1"/>
  <c r="D221" i="37" s="1"/>
  <c r="D132" i="37"/>
  <c r="D131" i="37" s="1"/>
  <c r="D217" i="37" s="1"/>
  <c r="D180" i="37"/>
  <c r="D179" i="37" s="1"/>
  <c r="D225" i="37" s="1"/>
  <c r="D191" i="37"/>
  <c r="D227" i="37" s="1"/>
  <c r="F197" i="37"/>
  <c r="F139" i="37"/>
  <c r="F134" i="37"/>
  <c r="F194" i="37"/>
  <c r="F206" i="37"/>
  <c r="F136" i="37"/>
  <c r="E201" i="37"/>
  <c r="F158" i="37"/>
  <c r="E144" i="37"/>
  <c r="F146" i="37"/>
  <c r="F170" i="37"/>
  <c r="F185" i="37"/>
  <c r="F137" i="37"/>
  <c r="F209" i="37"/>
  <c r="F173" i="37"/>
  <c r="F149" i="37"/>
  <c r="G209" i="37"/>
  <c r="G194" i="37"/>
  <c r="C224" i="37"/>
  <c r="F165" i="37"/>
  <c r="F213" i="37"/>
  <c r="F177" i="37"/>
  <c r="F189" i="37"/>
  <c r="F153" i="37"/>
  <c r="F201" i="37"/>
  <c r="F141" i="37"/>
  <c r="F202" i="37"/>
  <c r="F190" i="37"/>
  <c r="F140" i="37"/>
  <c r="F152" i="37"/>
  <c r="F164" i="37"/>
  <c r="F188" i="37"/>
  <c r="F176" i="37"/>
  <c r="F200" i="37"/>
  <c r="F212" i="37"/>
  <c r="E177" i="37"/>
  <c r="E189" i="37"/>
  <c r="E165" i="37"/>
  <c r="E153" i="37"/>
  <c r="E213" i="37"/>
  <c r="F195" i="37"/>
  <c r="F207" i="37"/>
  <c r="F135" i="37"/>
  <c r="F147" i="37"/>
  <c r="F183" i="37"/>
  <c r="F171" i="37"/>
  <c r="F159" i="37"/>
  <c r="F166" i="37"/>
  <c r="F214" i="37"/>
  <c r="F178" i="37"/>
  <c r="F154" i="37"/>
  <c r="F142" i="37"/>
  <c r="C222" i="37"/>
  <c r="C230" i="37"/>
  <c r="D203" i="37"/>
  <c r="D229" i="37" s="1"/>
  <c r="C226" i="37"/>
  <c r="D220" i="37"/>
  <c r="C220" i="37"/>
  <c r="C228" i="37"/>
  <c r="C218" i="37"/>
  <c r="H10" i="37"/>
  <c r="H34" i="37" s="1"/>
  <c r="H15" i="37"/>
  <c r="H39" i="37" s="1"/>
  <c r="H13" i="37"/>
  <c r="H37" i="37" s="1"/>
  <c r="H12" i="37"/>
  <c r="H36" i="37" s="1"/>
  <c r="H9" i="37"/>
  <c r="H33" i="37" s="1"/>
  <c r="F150" i="37" l="1"/>
  <c r="G8" i="49"/>
  <c r="G8" i="47" s="1"/>
  <c r="E7" i="49"/>
  <c r="E7" i="47" s="1"/>
  <c r="F198" i="37"/>
  <c r="F210" i="37"/>
  <c r="F186" i="37"/>
  <c r="F174" i="37"/>
  <c r="F138" i="37"/>
  <c r="F7" i="37"/>
  <c r="F32" i="37"/>
  <c r="F168" i="37" s="1"/>
  <c r="H16" i="37"/>
  <c r="H40" i="37" s="1"/>
  <c r="H11" i="37"/>
  <c r="H35" i="37" s="1"/>
  <c r="H195" i="37" s="1"/>
  <c r="G32" i="37"/>
  <c r="G14" i="37"/>
  <c r="G38" i="37" s="1"/>
  <c r="G150" i="37" s="1"/>
  <c r="H17" i="37"/>
  <c r="H41" i="37" s="1"/>
  <c r="H18" i="37"/>
  <c r="H42" i="37" s="1"/>
  <c r="H19" i="37"/>
  <c r="F199" i="37"/>
  <c r="F175" i="37"/>
  <c r="F211" i="37"/>
  <c r="F163" i="37"/>
  <c r="F187" i="37"/>
  <c r="F151" i="37"/>
  <c r="D228" i="37"/>
  <c r="F160" i="37"/>
  <c r="F184" i="37"/>
  <c r="G206" i="37"/>
  <c r="G146" i="37"/>
  <c r="G134" i="37"/>
  <c r="F196" i="37"/>
  <c r="F208" i="37"/>
  <c r="E168" i="37"/>
  <c r="E167" i="37" s="1"/>
  <c r="E223" i="37" s="1"/>
  <c r="E156" i="37"/>
  <c r="E155" i="37" s="1"/>
  <c r="E221" i="37" s="1"/>
  <c r="E204" i="37"/>
  <c r="E203" i="37" s="1"/>
  <c r="E229" i="37" s="1"/>
  <c r="E180" i="37"/>
  <c r="E179" i="37" s="1"/>
  <c r="E225" i="37" s="1"/>
  <c r="E132" i="37"/>
  <c r="E131" i="37" s="1"/>
  <c r="E217" i="37" s="1"/>
  <c r="F172" i="37"/>
  <c r="F148" i="37"/>
  <c r="E192" i="37"/>
  <c r="E191" i="37" s="1"/>
  <c r="E227" i="37" s="1"/>
  <c r="E31" i="37"/>
  <c r="G148" i="37"/>
  <c r="G182" i="37"/>
  <c r="G170" i="37"/>
  <c r="G181" i="37"/>
  <c r="G163" i="37"/>
  <c r="G158" i="37"/>
  <c r="G149" i="37"/>
  <c r="G137" i="37"/>
  <c r="G173" i="37"/>
  <c r="G197" i="37"/>
  <c r="G185" i="37"/>
  <c r="H182" i="37"/>
  <c r="H161" i="37"/>
  <c r="G161" i="37"/>
  <c r="E143" i="37"/>
  <c r="E219" i="37" s="1"/>
  <c r="G200" i="37"/>
  <c r="G140" i="37"/>
  <c r="G189" i="37"/>
  <c r="G201" i="37"/>
  <c r="G213" i="37"/>
  <c r="G153" i="37"/>
  <c r="G177" i="37"/>
  <c r="G141" i="37"/>
  <c r="G165" i="37"/>
  <c r="G135" i="37"/>
  <c r="G195" i="37"/>
  <c r="G171" i="37"/>
  <c r="G207" i="37"/>
  <c r="G159" i="37"/>
  <c r="G147" i="37"/>
  <c r="G183" i="37"/>
  <c r="G142" i="37"/>
  <c r="G202" i="37"/>
  <c r="G154" i="37"/>
  <c r="G166" i="37"/>
  <c r="G178" i="37"/>
  <c r="G190" i="37"/>
  <c r="G214" i="37"/>
  <c r="G152" i="37"/>
  <c r="G212" i="37"/>
  <c r="G176" i="37"/>
  <c r="G188" i="37"/>
  <c r="G164" i="37"/>
  <c r="D224" i="37"/>
  <c r="D230" i="37"/>
  <c r="D218" i="37"/>
  <c r="D222" i="37"/>
  <c r="D226" i="37"/>
  <c r="C232" i="37"/>
  <c r="C22" i="49" s="1"/>
  <c r="C22" i="47" s="1"/>
  <c r="F205" i="37"/>
  <c r="F133" i="37"/>
  <c r="F145" i="37"/>
  <c r="F157" i="37"/>
  <c r="F169" i="37"/>
  <c r="F181" i="37"/>
  <c r="F193" i="37"/>
  <c r="G145" i="37"/>
  <c r="I15" i="37"/>
  <c r="I39" i="37" s="1"/>
  <c r="I9" i="37"/>
  <c r="I10" i="37"/>
  <c r="I34" i="37" s="1"/>
  <c r="I12" i="37"/>
  <c r="I36" i="37" s="1"/>
  <c r="I13" i="37"/>
  <c r="I37" i="37" s="1"/>
  <c r="H8" i="49" l="1"/>
  <c r="H8" i="47" s="1"/>
  <c r="F7" i="49"/>
  <c r="F7" i="47" s="1"/>
  <c r="F132" i="37"/>
  <c r="F131" i="37" s="1"/>
  <c r="F217" i="37" s="1"/>
  <c r="F180" i="37"/>
  <c r="F179" i="37" s="1"/>
  <c r="F225" i="37" s="1"/>
  <c r="F192" i="37"/>
  <c r="F191" i="37" s="1"/>
  <c r="F227" i="37" s="1"/>
  <c r="F31" i="37"/>
  <c r="F144" i="37"/>
  <c r="F143" i="37" s="1"/>
  <c r="F219" i="37" s="1"/>
  <c r="F156" i="37"/>
  <c r="F155" i="37" s="1"/>
  <c r="F221" i="37" s="1"/>
  <c r="F204" i="37"/>
  <c r="F203" i="37" s="1"/>
  <c r="F229" i="37" s="1"/>
  <c r="G186" i="37"/>
  <c r="G138" i="37"/>
  <c r="G174" i="37"/>
  <c r="G198" i="37"/>
  <c r="G210" i="37"/>
  <c r="G162" i="37"/>
  <c r="H8" i="37"/>
  <c r="H32" i="37" s="1"/>
  <c r="I11" i="37"/>
  <c r="I35" i="37" s="1"/>
  <c r="I18" i="37"/>
  <c r="I42" i="37" s="1"/>
  <c r="I16" i="37"/>
  <c r="I40" i="37" s="1"/>
  <c r="I33" i="37"/>
  <c r="H14" i="37"/>
  <c r="H38" i="37" s="1"/>
  <c r="H174" i="37" s="1"/>
  <c r="I17" i="37"/>
  <c r="I41" i="37" s="1"/>
  <c r="G7" i="37"/>
  <c r="I19" i="37"/>
  <c r="G160" i="37"/>
  <c r="H149" i="37"/>
  <c r="G172" i="37"/>
  <c r="G208" i="37"/>
  <c r="E218" i="37"/>
  <c r="H146" i="37"/>
  <c r="H158" i="37"/>
  <c r="G169" i="37"/>
  <c r="G133" i="37"/>
  <c r="G205" i="37"/>
  <c r="G193" i="37"/>
  <c r="G157" i="37"/>
  <c r="G184" i="37"/>
  <c r="G196" i="37"/>
  <c r="E224" i="37"/>
  <c r="E228" i="37"/>
  <c r="H134" i="37"/>
  <c r="H170" i="37"/>
  <c r="H206" i="37"/>
  <c r="H194" i="37"/>
  <c r="G136" i="37"/>
  <c r="H187" i="37"/>
  <c r="G31" i="37"/>
  <c r="G139" i="37"/>
  <c r="H169" i="37"/>
  <c r="G199" i="37"/>
  <c r="G151" i="37"/>
  <c r="G211" i="37"/>
  <c r="H136" i="37"/>
  <c r="G187" i="37"/>
  <c r="G175" i="37"/>
  <c r="H137" i="37"/>
  <c r="H185" i="37"/>
  <c r="H173" i="37"/>
  <c r="E220" i="37"/>
  <c r="H197" i="37"/>
  <c r="H209" i="37"/>
  <c r="I170" i="37"/>
  <c r="I197" i="37"/>
  <c r="E222" i="37"/>
  <c r="E230" i="37"/>
  <c r="E226" i="37"/>
  <c r="H202" i="37"/>
  <c r="H154" i="37"/>
  <c r="H166" i="37"/>
  <c r="H142" i="37"/>
  <c r="H214" i="37"/>
  <c r="H178" i="37"/>
  <c r="H190" i="37"/>
  <c r="H177" i="37"/>
  <c r="H201" i="37"/>
  <c r="H213" i="37"/>
  <c r="H141" i="37"/>
  <c r="H165" i="37"/>
  <c r="H153" i="37"/>
  <c r="H189" i="37"/>
  <c r="H188" i="37"/>
  <c r="H152" i="37"/>
  <c r="H164" i="37"/>
  <c r="H212" i="37"/>
  <c r="H200" i="37"/>
  <c r="H176" i="37"/>
  <c r="H140" i="37"/>
  <c r="H183" i="37"/>
  <c r="H171" i="37"/>
  <c r="H135" i="37"/>
  <c r="H147" i="37"/>
  <c r="H159" i="37"/>
  <c r="F167" i="37"/>
  <c r="F223" i="37" s="1"/>
  <c r="F224" i="37" s="1"/>
  <c r="H207" i="37"/>
  <c r="G156" i="37"/>
  <c r="G204" i="37"/>
  <c r="G180" i="37"/>
  <c r="G192" i="37"/>
  <c r="G132" i="37"/>
  <c r="G144" i="37"/>
  <c r="G168" i="37"/>
  <c r="D232" i="37"/>
  <c r="D22" i="49" s="1"/>
  <c r="H157" i="37"/>
  <c r="H145" i="37"/>
  <c r="J9" i="37"/>
  <c r="J33" i="37" s="1"/>
  <c r="J12" i="37"/>
  <c r="J36" i="37" s="1"/>
  <c r="J13" i="37"/>
  <c r="J37" i="37" s="1"/>
  <c r="J10" i="37"/>
  <c r="J34" i="37" s="1"/>
  <c r="J15" i="37"/>
  <c r="J39" i="37" s="1"/>
  <c r="I8" i="49" l="1"/>
  <c r="I8" i="47" s="1"/>
  <c r="G7" i="49"/>
  <c r="G7" i="47" s="1"/>
  <c r="D22" i="47"/>
  <c r="H138" i="37"/>
  <c r="H162" i="37"/>
  <c r="H150" i="37"/>
  <c r="H186" i="37"/>
  <c r="H210" i="37"/>
  <c r="H198" i="37"/>
  <c r="I8" i="37"/>
  <c r="I32" i="37" s="1"/>
  <c r="H7" i="37"/>
  <c r="J16" i="37"/>
  <c r="J40" i="37" s="1"/>
  <c r="I14" i="37"/>
  <c r="I38" i="37" s="1"/>
  <c r="I150" i="37" s="1"/>
  <c r="J11" i="37"/>
  <c r="J35" i="37" s="1"/>
  <c r="J18" i="37"/>
  <c r="J42" i="37" s="1"/>
  <c r="J190" i="37" s="1"/>
  <c r="J17" i="37"/>
  <c r="J41" i="37" s="1"/>
  <c r="J19" i="37"/>
  <c r="H205" i="37"/>
  <c r="H193" i="37"/>
  <c r="H133" i="37"/>
  <c r="H181" i="37"/>
  <c r="G155" i="37"/>
  <c r="G221" i="37" s="1"/>
  <c r="I134" i="37"/>
  <c r="H163" i="37"/>
  <c r="H139" i="37"/>
  <c r="H175" i="37"/>
  <c r="H172" i="37"/>
  <c r="H199" i="37"/>
  <c r="H211" i="37"/>
  <c r="H208" i="37"/>
  <c r="H151" i="37"/>
  <c r="H184" i="37"/>
  <c r="H148" i="37"/>
  <c r="I206" i="37"/>
  <c r="H31" i="37"/>
  <c r="H196" i="37"/>
  <c r="G167" i="37"/>
  <c r="G223" i="37" s="1"/>
  <c r="G224" i="37" s="1"/>
  <c r="G179" i="37"/>
  <c r="G225" i="37" s="1"/>
  <c r="G131" i="37"/>
  <c r="G217" i="37" s="1"/>
  <c r="I184" i="37"/>
  <c r="G191" i="37"/>
  <c r="G227" i="37" s="1"/>
  <c r="H160" i="37"/>
  <c r="G143" i="37"/>
  <c r="G219" i="37" s="1"/>
  <c r="I182" i="37"/>
  <c r="I194" i="37"/>
  <c r="I146" i="37"/>
  <c r="I158" i="37"/>
  <c r="G203" i="37"/>
  <c r="G229" i="37" s="1"/>
  <c r="I151" i="37"/>
  <c r="I133" i="37"/>
  <c r="F222" i="37"/>
  <c r="I185" i="37"/>
  <c r="I161" i="37"/>
  <c r="I209" i="37"/>
  <c r="I137" i="37"/>
  <c r="I149" i="37"/>
  <c r="I173" i="37"/>
  <c r="F218" i="37"/>
  <c r="J134" i="37"/>
  <c r="J209" i="37"/>
  <c r="F228" i="37"/>
  <c r="F220" i="37"/>
  <c r="E232" i="37"/>
  <c r="E22" i="49" s="1"/>
  <c r="F226" i="37"/>
  <c r="I176" i="37"/>
  <c r="I164" i="37"/>
  <c r="I188" i="37"/>
  <c r="I152" i="37"/>
  <c r="I212" i="37"/>
  <c r="I140" i="37"/>
  <c r="I200" i="37"/>
  <c r="F230" i="37"/>
  <c r="I159" i="37"/>
  <c r="I171" i="37"/>
  <c r="I147" i="37"/>
  <c r="I183" i="37"/>
  <c r="I207" i="37"/>
  <c r="I195" i="37"/>
  <c r="I135" i="37"/>
  <c r="I202" i="37"/>
  <c r="I154" i="37"/>
  <c r="I214" i="37"/>
  <c r="I178" i="37"/>
  <c r="I190" i="37"/>
  <c r="I166" i="37"/>
  <c r="I142" i="37"/>
  <c r="I213" i="37"/>
  <c r="I201" i="37"/>
  <c r="I165" i="37"/>
  <c r="I153" i="37"/>
  <c r="I189" i="37"/>
  <c r="I177" i="37"/>
  <c r="I141" i="37"/>
  <c r="H132" i="37"/>
  <c r="H144" i="37"/>
  <c r="H156" i="37"/>
  <c r="H192" i="37"/>
  <c r="H204" i="37"/>
  <c r="H168" i="37"/>
  <c r="H180" i="37"/>
  <c r="K13" i="37"/>
  <c r="K37" i="37" s="1"/>
  <c r="K15" i="37"/>
  <c r="K39" i="37" s="1"/>
  <c r="K9" i="37"/>
  <c r="K33" i="37" s="1"/>
  <c r="K12" i="37"/>
  <c r="K36" i="37" s="1"/>
  <c r="K10" i="37"/>
  <c r="K34" i="37" s="1"/>
  <c r="H7" i="49" l="1"/>
  <c r="H7" i="47" s="1"/>
  <c r="E22" i="47"/>
  <c r="J8" i="49"/>
  <c r="J8" i="47" s="1"/>
  <c r="I138" i="37"/>
  <c r="I162" i="37"/>
  <c r="I174" i="37"/>
  <c r="I210" i="37"/>
  <c r="I186" i="37"/>
  <c r="I198" i="37"/>
  <c r="I7" i="37"/>
  <c r="J8" i="37"/>
  <c r="J32" i="37" s="1"/>
  <c r="K16" i="37"/>
  <c r="K40" i="37" s="1"/>
  <c r="K17" i="37"/>
  <c r="K41" i="37" s="1"/>
  <c r="K11" i="37"/>
  <c r="K35" i="37" s="1"/>
  <c r="K18" i="37"/>
  <c r="K42" i="37" s="1"/>
  <c r="J14" i="37"/>
  <c r="J38" i="37" s="1"/>
  <c r="J174" i="37" s="1"/>
  <c r="G222" i="37"/>
  <c r="K19" i="37"/>
  <c r="J194" i="37"/>
  <c r="I148" i="37"/>
  <c r="I208" i="37"/>
  <c r="I181" i="37"/>
  <c r="I205" i="37"/>
  <c r="I169" i="37"/>
  <c r="H131" i="37"/>
  <c r="H217" i="37" s="1"/>
  <c r="H167" i="37"/>
  <c r="H223" i="37" s="1"/>
  <c r="H155" i="37"/>
  <c r="H221" i="37" s="1"/>
  <c r="I160" i="37"/>
  <c r="I196" i="37"/>
  <c r="I172" i="37"/>
  <c r="H179" i="37"/>
  <c r="H225" i="37" s="1"/>
  <c r="I136" i="37"/>
  <c r="H191" i="37"/>
  <c r="H227" i="37" s="1"/>
  <c r="J185" i="37"/>
  <c r="H203" i="37"/>
  <c r="H229" i="37" s="1"/>
  <c r="H230" i="37" s="1"/>
  <c r="H143" i="37"/>
  <c r="H219" i="37" s="1"/>
  <c r="H220" i="37" s="1"/>
  <c r="G218" i="37"/>
  <c r="G226" i="37"/>
  <c r="G228" i="37"/>
  <c r="J193" i="37"/>
  <c r="G230" i="37"/>
  <c r="I193" i="37"/>
  <c r="J146" i="37"/>
  <c r="I139" i="37"/>
  <c r="I145" i="37"/>
  <c r="I157" i="37"/>
  <c r="I187" i="37"/>
  <c r="I175" i="37"/>
  <c r="G220" i="37"/>
  <c r="I211" i="37"/>
  <c r="I199" i="37"/>
  <c r="I31" i="37"/>
  <c r="I163" i="37"/>
  <c r="J211" i="37"/>
  <c r="J161" i="37"/>
  <c r="J197" i="37"/>
  <c r="J149" i="37"/>
  <c r="J173" i="37"/>
  <c r="J137" i="37"/>
  <c r="J206" i="37"/>
  <c r="J208" i="37"/>
  <c r="J158" i="37"/>
  <c r="K146" i="37"/>
  <c r="J182" i="37"/>
  <c r="K209" i="37"/>
  <c r="J170" i="37"/>
  <c r="J202" i="37"/>
  <c r="J154" i="37"/>
  <c r="J178" i="37"/>
  <c r="J214" i="37"/>
  <c r="J166" i="37"/>
  <c r="J142" i="37"/>
  <c r="F232" i="37"/>
  <c r="F22" i="49" s="1"/>
  <c r="J189" i="37"/>
  <c r="J177" i="37"/>
  <c r="J165" i="37"/>
  <c r="J153" i="37"/>
  <c r="J201" i="37"/>
  <c r="J213" i="37"/>
  <c r="J141" i="37"/>
  <c r="J164" i="37"/>
  <c r="J188" i="37"/>
  <c r="J176" i="37"/>
  <c r="J200" i="37"/>
  <c r="J152" i="37"/>
  <c r="J212" i="37"/>
  <c r="J140" i="37"/>
  <c r="J183" i="37"/>
  <c r="J195" i="37"/>
  <c r="J171" i="37"/>
  <c r="J135" i="37"/>
  <c r="J159" i="37"/>
  <c r="J207" i="37"/>
  <c r="J147" i="37"/>
  <c r="I204" i="37"/>
  <c r="I180" i="37"/>
  <c r="I168" i="37"/>
  <c r="I192" i="37"/>
  <c r="I132" i="37"/>
  <c r="I144" i="37"/>
  <c r="I156" i="37"/>
  <c r="K134" i="37"/>
  <c r="L12" i="37"/>
  <c r="L36" i="37" s="1"/>
  <c r="L9" i="37"/>
  <c r="L15" i="37"/>
  <c r="L39" i="37" s="1"/>
  <c r="L13" i="37"/>
  <c r="L37" i="37" s="1"/>
  <c r="F22" i="47" l="1"/>
  <c r="K8" i="49"/>
  <c r="K8" i="47" s="1"/>
  <c r="I7" i="49"/>
  <c r="I7" i="47" s="1"/>
  <c r="J138" i="37"/>
  <c r="J186" i="37"/>
  <c r="J162" i="37"/>
  <c r="J198" i="37"/>
  <c r="J210" i="37"/>
  <c r="J150" i="37"/>
  <c r="J7" i="37"/>
  <c r="K8" i="37"/>
  <c r="K32" i="37" s="1"/>
  <c r="L10" i="37"/>
  <c r="L34" i="37" s="1"/>
  <c r="L16" i="37"/>
  <c r="L40" i="37" s="1"/>
  <c r="L17" i="37"/>
  <c r="L41" i="37" s="1"/>
  <c r="L165" i="37" s="1"/>
  <c r="K14" i="37"/>
  <c r="K38" i="37" s="1"/>
  <c r="K198" i="37" s="1"/>
  <c r="L18" i="37"/>
  <c r="L42" i="37" s="1"/>
  <c r="L11" i="37"/>
  <c r="L35" i="37" s="1"/>
  <c r="L33" i="37"/>
  <c r="L19" i="37"/>
  <c r="J151" i="37"/>
  <c r="J187" i="37"/>
  <c r="J175" i="37"/>
  <c r="H218" i="37"/>
  <c r="I203" i="37"/>
  <c r="I229" i="37" s="1"/>
  <c r="H224" i="37"/>
  <c r="H222" i="37"/>
  <c r="H226" i="37"/>
  <c r="H228" i="37"/>
  <c r="I131" i="37"/>
  <c r="I217" i="37" s="1"/>
  <c r="J169" i="37"/>
  <c r="J181" i="37"/>
  <c r="J157" i="37"/>
  <c r="J205" i="37"/>
  <c r="I191" i="37"/>
  <c r="I227" i="37" s="1"/>
  <c r="K169" i="37"/>
  <c r="J163" i="37"/>
  <c r="J139" i="37"/>
  <c r="J199" i="37"/>
  <c r="K206" i="37"/>
  <c r="K194" i="37"/>
  <c r="K182" i="37"/>
  <c r="K158" i="37"/>
  <c r="K170" i="37"/>
  <c r="K211" i="37"/>
  <c r="I155" i="37"/>
  <c r="I221" i="37" s="1"/>
  <c r="I179" i="37"/>
  <c r="I225" i="37" s="1"/>
  <c r="G232" i="37"/>
  <c r="J145" i="37"/>
  <c r="J133" i="37"/>
  <c r="I167" i="37"/>
  <c r="I223" i="37" s="1"/>
  <c r="I143" i="37"/>
  <c r="I219" i="37" s="1"/>
  <c r="K208" i="37"/>
  <c r="K197" i="37"/>
  <c r="J160" i="37"/>
  <c r="J136" i="37"/>
  <c r="J184" i="37"/>
  <c r="J31" i="37"/>
  <c r="K161" i="37"/>
  <c r="K185" i="37"/>
  <c r="J172" i="37"/>
  <c r="K149" i="37"/>
  <c r="L185" i="37"/>
  <c r="K137" i="37"/>
  <c r="J148" i="37"/>
  <c r="K173" i="37"/>
  <c r="J196" i="37"/>
  <c r="K195" i="37"/>
  <c r="K171" i="37"/>
  <c r="K183" i="37"/>
  <c r="K207" i="37"/>
  <c r="K147" i="37"/>
  <c r="K159" i="37"/>
  <c r="K135" i="37"/>
  <c r="K190" i="37"/>
  <c r="K214" i="37"/>
  <c r="K166" i="37"/>
  <c r="K178" i="37"/>
  <c r="K202" i="37"/>
  <c r="K154" i="37"/>
  <c r="K142" i="37"/>
  <c r="K153" i="37"/>
  <c r="K213" i="37"/>
  <c r="K212" i="37"/>
  <c r="K188" i="37"/>
  <c r="K200" i="37"/>
  <c r="K152" i="37"/>
  <c r="K140" i="37"/>
  <c r="K164" i="37"/>
  <c r="K176" i="37"/>
  <c r="K165" i="37"/>
  <c r="K201" i="37"/>
  <c r="K189" i="37"/>
  <c r="K141" i="37"/>
  <c r="K177" i="37"/>
  <c r="J132" i="37"/>
  <c r="J204" i="37"/>
  <c r="J192" i="37"/>
  <c r="J144" i="37"/>
  <c r="J180" i="37"/>
  <c r="J156" i="37"/>
  <c r="J168" i="37"/>
  <c r="M9" i="37"/>
  <c r="M33" i="37" s="1"/>
  <c r="M13" i="37"/>
  <c r="M37" i="37" s="1"/>
  <c r="M12" i="37"/>
  <c r="M36" i="37" s="1"/>
  <c r="M15" i="37"/>
  <c r="M39" i="37" s="1"/>
  <c r="M10" i="37"/>
  <c r="M34" i="37" s="1"/>
  <c r="M11" i="37"/>
  <c r="M35" i="37" s="1"/>
  <c r="K150" i="37" l="1"/>
  <c r="G22" i="49"/>
  <c r="L8" i="49"/>
  <c r="L8" i="47" s="1"/>
  <c r="J7" i="49"/>
  <c r="J7" i="47" s="1"/>
  <c r="K138" i="37"/>
  <c r="K186" i="37"/>
  <c r="K210" i="37"/>
  <c r="K174" i="37"/>
  <c r="K162" i="37"/>
  <c r="L8" i="37"/>
  <c r="L32" i="37" s="1"/>
  <c r="K7" i="37"/>
  <c r="L14" i="37"/>
  <c r="L38" i="37" s="1"/>
  <c r="L210" i="37" s="1"/>
  <c r="M18" i="37"/>
  <c r="M42" i="37" s="1"/>
  <c r="M17" i="37"/>
  <c r="M41" i="37" s="1"/>
  <c r="M16" i="37"/>
  <c r="M40" i="37" s="1"/>
  <c r="I230" i="37"/>
  <c r="M19" i="37"/>
  <c r="K193" i="37"/>
  <c r="K133" i="37"/>
  <c r="K205" i="37"/>
  <c r="K181" i="37"/>
  <c r="K157" i="37"/>
  <c r="K145" i="37"/>
  <c r="K136" i="37"/>
  <c r="H232" i="37"/>
  <c r="I228" i="37"/>
  <c r="K160" i="37"/>
  <c r="K196" i="37"/>
  <c r="K148" i="37"/>
  <c r="K172" i="37"/>
  <c r="K184" i="37"/>
  <c r="I218" i="37"/>
  <c r="J203" i="37"/>
  <c r="J229" i="37" s="1"/>
  <c r="L145" i="37"/>
  <c r="K187" i="37"/>
  <c r="K199" i="37"/>
  <c r="K151" i="37"/>
  <c r="K175" i="37"/>
  <c r="K163" i="37"/>
  <c r="K31" i="37"/>
  <c r="K139" i="37"/>
  <c r="I226" i="37"/>
  <c r="I222" i="37"/>
  <c r="L160" i="37"/>
  <c r="J131" i="37"/>
  <c r="J217" i="37" s="1"/>
  <c r="I224" i="37"/>
  <c r="I220" i="37"/>
  <c r="L161" i="37"/>
  <c r="L211" i="37"/>
  <c r="J143" i="37"/>
  <c r="J219" i="37" s="1"/>
  <c r="J179" i="37"/>
  <c r="J225" i="37" s="1"/>
  <c r="L197" i="37"/>
  <c r="J155" i="37"/>
  <c r="J221" i="37" s="1"/>
  <c r="L149" i="37"/>
  <c r="L137" i="37"/>
  <c r="L173" i="37"/>
  <c r="L209" i="37"/>
  <c r="J191" i="37"/>
  <c r="J227" i="37" s="1"/>
  <c r="M158" i="37"/>
  <c r="J167" i="37"/>
  <c r="J223" i="37" s="1"/>
  <c r="M161" i="37"/>
  <c r="L195" i="37"/>
  <c r="L159" i="37"/>
  <c r="L135" i="37"/>
  <c r="L147" i="37"/>
  <c r="L183" i="37"/>
  <c r="L171" i="37"/>
  <c r="L207" i="37"/>
  <c r="L177" i="37"/>
  <c r="L190" i="37"/>
  <c r="L202" i="37"/>
  <c r="L142" i="37"/>
  <c r="L214" i="37"/>
  <c r="L178" i="37"/>
  <c r="L166" i="37"/>
  <c r="L154" i="37"/>
  <c r="L176" i="37"/>
  <c r="L200" i="37"/>
  <c r="L212" i="37"/>
  <c r="L152" i="37"/>
  <c r="L140" i="37"/>
  <c r="L188" i="37"/>
  <c r="L164" i="37"/>
  <c r="L153" i="37"/>
  <c r="L141" i="37"/>
  <c r="L213" i="37"/>
  <c r="L201" i="37"/>
  <c r="L189" i="37"/>
  <c r="K156" i="37"/>
  <c r="K132" i="37"/>
  <c r="K144" i="37"/>
  <c r="K180" i="37"/>
  <c r="K192" i="37"/>
  <c r="K204" i="37"/>
  <c r="K168" i="37"/>
  <c r="L194" i="37"/>
  <c r="L206" i="37"/>
  <c r="L158" i="37"/>
  <c r="L146" i="37"/>
  <c r="L182" i="37"/>
  <c r="L170" i="37"/>
  <c r="L134" i="37"/>
  <c r="N9" i="37"/>
  <c r="N10" i="37"/>
  <c r="N34" i="37" s="1"/>
  <c r="N15" i="37"/>
  <c r="N39" i="37" s="1"/>
  <c r="N12" i="37"/>
  <c r="N36" i="37" s="1"/>
  <c r="N13" i="37"/>
  <c r="N37" i="37" s="1"/>
  <c r="N11" i="37"/>
  <c r="N35" i="37" s="1"/>
  <c r="M14" i="37"/>
  <c r="M38" i="37" s="1"/>
  <c r="H22" i="49" l="1"/>
  <c r="M8" i="49"/>
  <c r="M8" i="47" s="1"/>
  <c r="K7" i="49"/>
  <c r="K7" i="47" s="1"/>
  <c r="G22" i="47"/>
  <c r="L162" i="37"/>
  <c r="L198" i="37"/>
  <c r="L138" i="37"/>
  <c r="L150" i="37"/>
  <c r="L174" i="37"/>
  <c r="L186" i="37"/>
  <c r="L7" i="37"/>
  <c r="M8" i="37"/>
  <c r="M32" i="37" s="1"/>
  <c r="N17" i="37"/>
  <c r="N41" i="37" s="1"/>
  <c r="N33" i="37"/>
  <c r="N18" i="37"/>
  <c r="N42" i="37" s="1"/>
  <c r="N16" i="37"/>
  <c r="N40" i="37" s="1"/>
  <c r="N19" i="37"/>
  <c r="K203" i="37"/>
  <c r="K229" i="37" s="1"/>
  <c r="M134" i="37"/>
  <c r="L184" i="37"/>
  <c r="M170" i="37"/>
  <c r="M209" i="37"/>
  <c r="K143" i="37"/>
  <c r="K219" i="37" s="1"/>
  <c r="M206" i="37"/>
  <c r="M146" i="37"/>
  <c r="L181" i="37"/>
  <c r="L133" i="37"/>
  <c r="K155" i="37"/>
  <c r="K221" i="37" s="1"/>
  <c r="L136" i="37"/>
  <c r="L208" i="37"/>
  <c r="L196" i="37"/>
  <c r="L148" i="37"/>
  <c r="K179" i="37"/>
  <c r="K225" i="37" s="1"/>
  <c r="L172" i="37"/>
  <c r="L205" i="37"/>
  <c r="L193" i="37"/>
  <c r="L169" i="37"/>
  <c r="L157" i="37"/>
  <c r="M182" i="37"/>
  <c r="K191" i="37"/>
  <c r="K227" i="37" s="1"/>
  <c r="J230" i="37"/>
  <c r="L175" i="37"/>
  <c r="M175" i="37"/>
  <c r="K167" i="37"/>
  <c r="K223" i="37" s="1"/>
  <c r="M194" i="37"/>
  <c r="K131" i="37"/>
  <c r="K217" i="37" s="1"/>
  <c r="L163" i="37"/>
  <c r="L139" i="37"/>
  <c r="I232" i="37"/>
  <c r="J218" i="37"/>
  <c r="J226" i="37"/>
  <c r="M195" i="37"/>
  <c r="L187" i="37"/>
  <c r="L199" i="37"/>
  <c r="L151" i="37"/>
  <c r="J228" i="37"/>
  <c r="L31" i="37"/>
  <c r="M198" i="37"/>
  <c r="J220" i="37"/>
  <c r="M181" i="37"/>
  <c r="M208" i="37"/>
  <c r="M173" i="37"/>
  <c r="M197" i="37"/>
  <c r="M149" i="37"/>
  <c r="M137" i="37"/>
  <c r="J222" i="37"/>
  <c r="M185" i="37"/>
  <c r="J224" i="37"/>
  <c r="N158" i="37"/>
  <c r="N185" i="37"/>
  <c r="M188" i="37"/>
  <c r="M200" i="37"/>
  <c r="M152" i="37"/>
  <c r="M140" i="37"/>
  <c r="M164" i="37"/>
  <c r="M176" i="37"/>
  <c r="M212" i="37"/>
  <c r="M213" i="37"/>
  <c r="M177" i="37"/>
  <c r="M201" i="37"/>
  <c r="M154" i="37"/>
  <c r="M142" i="37"/>
  <c r="M202" i="37"/>
  <c r="M214" i="37"/>
  <c r="M178" i="37"/>
  <c r="M190" i="37"/>
  <c r="M166" i="37"/>
  <c r="M189" i="37"/>
  <c r="M165" i="37"/>
  <c r="M153" i="37"/>
  <c r="M141" i="37"/>
  <c r="L180" i="37"/>
  <c r="L144" i="37"/>
  <c r="L156" i="37"/>
  <c r="L192" i="37"/>
  <c r="L204" i="37"/>
  <c r="L132" i="37"/>
  <c r="L168" i="37"/>
  <c r="O13" i="37"/>
  <c r="O37" i="37" s="1"/>
  <c r="O12" i="37"/>
  <c r="O36" i="37" s="1"/>
  <c r="O15" i="37"/>
  <c r="O39" i="37" s="1"/>
  <c r="O9" i="37"/>
  <c r="O33" i="37" s="1"/>
  <c r="N14" i="37"/>
  <c r="N38" i="37" s="1"/>
  <c r="O11" i="37"/>
  <c r="O35" i="37" s="1"/>
  <c r="H22" i="47" l="1"/>
  <c r="I22" i="49"/>
  <c r="N8" i="49"/>
  <c r="N8" i="47" s="1"/>
  <c r="L7" i="49"/>
  <c r="L7" i="47" s="1"/>
  <c r="M7" i="37"/>
  <c r="K230" i="37"/>
  <c r="N8" i="37"/>
  <c r="N32" i="37" s="1"/>
  <c r="O10" i="37"/>
  <c r="O34" i="37" s="1"/>
  <c r="O17" i="37"/>
  <c r="O41" i="37" s="1"/>
  <c r="O153" i="37" s="1"/>
  <c r="O16" i="37"/>
  <c r="O40" i="37" s="1"/>
  <c r="O18" i="37"/>
  <c r="O42" i="37" s="1"/>
  <c r="O178" i="37" s="1"/>
  <c r="O19" i="37"/>
  <c r="K220" i="37"/>
  <c r="M183" i="37"/>
  <c r="K222" i="37"/>
  <c r="K226" i="37"/>
  <c r="L203" i="37"/>
  <c r="L229" i="37" s="1"/>
  <c r="K224" i="37"/>
  <c r="L167" i="37"/>
  <c r="L223" i="37" s="1"/>
  <c r="M187" i="37"/>
  <c r="M211" i="37"/>
  <c r="M163" i="37"/>
  <c r="M151" i="37"/>
  <c r="K228" i="37"/>
  <c r="M139" i="37"/>
  <c r="M199" i="37"/>
  <c r="M135" i="37"/>
  <c r="M147" i="37"/>
  <c r="M207" i="37"/>
  <c r="M171" i="37"/>
  <c r="N206" i="37"/>
  <c r="N134" i="37"/>
  <c r="N146" i="37"/>
  <c r="N170" i="37"/>
  <c r="M150" i="37"/>
  <c r="K218" i="37"/>
  <c r="N194" i="37"/>
  <c r="N182" i="37"/>
  <c r="M159" i="37"/>
  <c r="L131" i="37"/>
  <c r="L217" i="37" s="1"/>
  <c r="L155" i="37"/>
  <c r="L221" i="37" s="1"/>
  <c r="M196" i="37"/>
  <c r="L191" i="37"/>
  <c r="L227" i="37" s="1"/>
  <c r="L179" i="37"/>
  <c r="L225" i="37" s="1"/>
  <c r="M160" i="37"/>
  <c r="M148" i="37"/>
  <c r="M172" i="37"/>
  <c r="L143" i="37"/>
  <c r="L219" i="37" s="1"/>
  <c r="M157" i="37"/>
  <c r="M184" i="37"/>
  <c r="M136" i="37"/>
  <c r="M186" i="37"/>
  <c r="M138" i="37"/>
  <c r="M210" i="37"/>
  <c r="M174" i="37"/>
  <c r="M162" i="37"/>
  <c r="M169" i="37"/>
  <c r="N169" i="37"/>
  <c r="M133" i="37"/>
  <c r="M193" i="37"/>
  <c r="M205" i="37"/>
  <c r="M31" i="37"/>
  <c r="N138" i="37"/>
  <c r="M145" i="37"/>
  <c r="N183" i="37"/>
  <c r="N163" i="37"/>
  <c r="J232" i="37"/>
  <c r="N149" i="37"/>
  <c r="N197" i="37"/>
  <c r="N173" i="37"/>
  <c r="N209" i="37"/>
  <c r="N137" i="37"/>
  <c r="N161" i="37"/>
  <c r="O173" i="37"/>
  <c r="N160" i="37"/>
  <c r="N142" i="37"/>
  <c r="N190" i="37"/>
  <c r="N202" i="37"/>
  <c r="N189" i="37"/>
  <c r="N153" i="37"/>
  <c r="N214" i="37"/>
  <c r="N166" i="37"/>
  <c r="N178" i="37"/>
  <c r="N154" i="37"/>
  <c r="N200" i="37"/>
  <c r="N152" i="37"/>
  <c r="N212" i="37"/>
  <c r="N140" i="37"/>
  <c r="N188" i="37"/>
  <c r="N176" i="37"/>
  <c r="N164" i="37"/>
  <c r="N165" i="37"/>
  <c r="N141" i="37"/>
  <c r="N201" i="37"/>
  <c r="N213" i="37"/>
  <c r="N177" i="37"/>
  <c r="M132" i="37"/>
  <c r="M168" i="37"/>
  <c r="M180" i="37"/>
  <c r="M144" i="37"/>
  <c r="M192" i="37"/>
  <c r="M204" i="37"/>
  <c r="M156" i="37"/>
  <c r="P10" i="37"/>
  <c r="P34" i="37" s="1"/>
  <c r="P12" i="37"/>
  <c r="P36" i="37" s="1"/>
  <c r="P9" i="37"/>
  <c r="P15" i="37"/>
  <c r="P39" i="37" s="1"/>
  <c r="P13" i="37"/>
  <c r="P37" i="37" s="1"/>
  <c r="O14" i="37"/>
  <c r="O38" i="37" s="1"/>
  <c r="P11" i="37"/>
  <c r="P35" i="37" s="1"/>
  <c r="J22" i="49" l="1"/>
  <c r="M7" i="49"/>
  <c r="M7" i="47" s="1"/>
  <c r="I22" i="47"/>
  <c r="O8" i="49"/>
  <c r="O8" i="47" s="1"/>
  <c r="N7" i="37"/>
  <c r="O8" i="37"/>
  <c r="O32" i="37" s="1"/>
  <c r="P16" i="37"/>
  <c r="P40" i="37" s="1"/>
  <c r="P33" i="37"/>
  <c r="P18" i="37"/>
  <c r="P42" i="37" s="1"/>
  <c r="P17" i="37"/>
  <c r="P41" i="37" s="1"/>
  <c r="L230" i="37"/>
  <c r="P19" i="37"/>
  <c r="L224" i="37"/>
  <c r="K232" i="37"/>
  <c r="N175" i="37"/>
  <c r="L218" i="37"/>
  <c r="N171" i="37"/>
  <c r="N195" i="37"/>
  <c r="L228" i="37"/>
  <c r="L226" i="37"/>
  <c r="L222" i="37"/>
  <c r="N135" i="37"/>
  <c r="N207" i="37"/>
  <c r="N159" i="37"/>
  <c r="N147" i="37"/>
  <c r="M191" i="37"/>
  <c r="M227" i="37" s="1"/>
  <c r="N181" i="37"/>
  <c r="L220" i="37"/>
  <c r="N199" i="37"/>
  <c r="M203" i="37"/>
  <c r="M229" i="37" s="1"/>
  <c r="N211" i="37"/>
  <c r="N139" i="37"/>
  <c r="N151" i="37"/>
  <c r="N187" i="37"/>
  <c r="M179" i="37"/>
  <c r="M225" i="37" s="1"/>
  <c r="O197" i="37"/>
  <c r="O161" i="37"/>
  <c r="O137" i="37"/>
  <c r="N157" i="37"/>
  <c r="N145" i="37"/>
  <c r="M131" i="37"/>
  <c r="M217" i="37" s="1"/>
  <c r="O147" i="37"/>
  <c r="N133" i="37"/>
  <c r="N193" i="37"/>
  <c r="N205" i="37"/>
  <c r="O196" i="37"/>
  <c r="N198" i="37"/>
  <c r="M155" i="37"/>
  <c r="M221" i="37" s="1"/>
  <c r="O210" i="37"/>
  <c r="O209" i="37"/>
  <c r="O149" i="37"/>
  <c r="N162" i="37"/>
  <c r="N210" i="37"/>
  <c r="N174" i="37"/>
  <c r="M143" i="37"/>
  <c r="M219" i="37" s="1"/>
  <c r="O185" i="37"/>
  <c r="N186" i="37"/>
  <c r="N150" i="37"/>
  <c r="M167" i="37"/>
  <c r="M223" i="37" s="1"/>
  <c r="O187" i="37"/>
  <c r="N184" i="37"/>
  <c r="N148" i="37"/>
  <c r="N196" i="37"/>
  <c r="N136" i="37"/>
  <c r="N208" i="37"/>
  <c r="N172" i="37"/>
  <c r="N31" i="37"/>
  <c r="P209" i="37"/>
  <c r="P158" i="37"/>
  <c r="O169" i="37"/>
  <c r="O188" i="37"/>
  <c r="O152" i="37"/>
  <c r="O212" i="37"/>
  <c r="O140" i="37"/>
  <c r="O164" i="37"/>
  <c r="O176" i="37"/>
  <c r="O200" i="37"/>
  <c r="O165" i="37"/>
  <c r="O154" i="37"/>
  <c r="O213" i="37"/>
  <c r="O166" i="37"/>
  <c r="O141" i="37"/>
  <c r="O214" i="37"/>
  <c r="O201" i="37"/>
  <c r="O202" i="37"/>
  <c r="O177" i="37"/>
  <c r="O142" i="37"/>
  <c r="O189" i="37"/>
  <c r="O190" i="37"/>
  <c r="N132" i="37"/>
  <c r="N168" i="37"/>
  <c r="N180" i="37"/>
  <c r="N144" i="37"/>
  <c r="N156" i="37"/>
  <c r="N204" i="37"/>
  <c r="N192" i="37"/>
  <c r="O134" i="37"/>
  <c r="O146" i="37"/>
  <c r="O182" i="37"/>
  <c r="O194" i="37"/>
  <c r="O170" i="37"/>
  <c r="O206" i="37"/>
  <c r="O158" i="37"/>
  <c r="Q15" i="37"/>
  <c r="Q39" i="37" s="1"/>
  <c r="Q12" i="37"/>
  <c r="Q36" i="37" s="1"/>
  <c r="Q13" i="37"/>
  <c r="Q37" i="37" s="1"/>
  <c r="Q9" i="37"/>
  <c r="Q33" i="37" s="1"/>
  <c r="Q10" i="37"/>
  <c r="Q34" i="37" s="1"/>
  <c r="P14" i="37"/>
  <c r="P38" i="37" s="1"/>
  <c r="Q11" i="37"/>
  <c r="Q35" i="37" s="1"/>
  <c r="K22" i="49" l="1"/>
  <c r="N7" i="49"/>
  <c r="N7" i="47" s="1"/>
  <c r="J22" i="47"/>
  <c r="P8" i="49"/>
  <c r="P8" i="47" s="1"/>
  <c r="O7" i="37"/>
  <c r="P8" i="37"/>
  <c r="P32" i="37" s="1"/>
  <c r="Q8" i="37"/>
  <c r="Q17" i="37"/>
  <c r="Q41" i="37" s="1"/>
  <c r="Q189" i="37" s="1"/>
  <c r="Q16" i="37"/>
  <c r="Q40" i="37" s="1"/>
  <c r="Q18" i="37"/>
  <c r="Q42" i="37" s="1"/>
  <c r="Q19" i="37"/>
  <c r="M228" i="37"/>
  <c r="O208" i="37"/>
  <c r="O160" i="37"/>
  <c r="O184" i="37"/>
  <c r="O172" i="37"/>
  <c r="O136" i="37"/>
  <c r="L232" i="37"/>
  <c r="M230" i="37"/>
  <c r="P182" i="37"/>
  <c r="N155" i="37"/>
  <c r="N221" i="37" s="1"/>
  <c r="O148" i="37"/>
  <c r="O135" i="37"/>
  <c r="O159" i="37"/>
  <c r="O183" i="37"/>
  <c r="O138" i="37"/>
  <c r="O171" i="37"/>
  <c r="O207" i="37"/>
  <c r="O195" i="37"/>
  <c r="M226" i="37"/>
  <c r="P134" i="37"/>
  <c r="P206" i="37"/>
  <c r="M222" i="37"/>
  <c r="M218" i="37"/>
  <c r="O198" i="37"/>
  <c r="O162" i="37"/>
  <c r="O174" i="37"/>
  <c r="M220" i="37"/>
  <c r="O150" i="37"/>
  <c r="O186" i="37"/>
  <c r="P183" i="37"/>
  <c r="N179" i="37"/>
  <c r="N225" i="37" s="1"/>
  <c r="N226" i="37" s="1"/>
  <c r="P157" i="37"/>
  <c r="O175" i="37"/>
  <c r="M224" i="37"/>
  <c r="P138" i="37"/>
  <c r="N191" i="37"/>
  <c r="N227" i="37" s="1"/>
  <c r="P136" i="37"/>
  <c r="O211" i="37"/>
  <c r="O163" i="37"/>
  <c r="O133" i="37"/>
  <c r="P146" i="37"/>
  <c r="N143" i="37"/>
  <c r="N219" i="37" s="1"/>
  <c r="O199" i="37"/>
  <c r="P194" i="37"/>
  <c r="O151" i="37"/>
  <c r="P170" i="37"/>
  <c r="N167" i="37"/>
  <c r="N223" i="37" s="1"/>
  <c r="O139" i="37"/>
  <c r="N203" i="37"/>
  <c r="N229" i="37" s="1"/>
  <c r="P197" i="37"/>
  <c r="P173" i="37"/>
  <c r="P149" i="37"/>
  <c r="P137" i="37"/>
  <c r="P185" i="37"/>
  <c r="P161" i="37"/>
  <c r="N131" i="37"/>
  <c r="N217" i="37" s="1"/>
  <c r="O145" i="37"/>
  <c r="O205" i="37"/>
  <c r="O193" i="37"/>
  <c r="O181" i="37"/>
  <c r="O157" i="37"/>
  <c r="O31" i="37"/>
  <c r="Q194" i="37"/>
  <c r="P187" i="37"/>
  <c r="Q137" i="37"/>
  <c r="P178" i="37"/>
  <c r="P202" i="37"/>
  <c r="P214" i="37"/>
  <c r="P142" i="37"/>
  <c r="P154" i="37"/>
  <c r="P190" i="37"/>
  <c r="P166" i="37"/>
  <c r="P153" i="37"/>
  <c r="P189" i="37"/>
  <c r="P141" i="37"/>
  <c r="P165" i="37"/>
  <c r="P177" i="37"/>
  <c r="P201" i="37"/>
  <c r="P213" i="37"/>
  <c r="P200" i="37"/>
  <c r="P212" i="37"/>
  <c r="P152" i="37"/>
  <c r="P140" i="37"/>
  <c r="P164" i="37"/>
  <c r="P188" i="37"/>
  <c r="P176" i="37"/>
  <c r="O180" i="37"/>
  <c r="O156" i="37"/>
  <c r="O168" i="37"/>
  <c r="O192" i="37"/>
  <c r="O204" i="37"/>
  <c r="O132" i="37"/>
  <c r="O144" i="37"/>
  <c r="R10" i="37"/>
  <c r="R34" i="37" s="1"/>
  <c r="R9" i="37"/>
  <c r="R33" i="37" s="1"/>
  <c r="R12" i="37"/>
  <c r="R36" i="37" s="1"/>
  <c r="R13" i="37"/>
  <c r="R37" i="37" s="1"/>
  <c r="R15" i="37"/>
  <c r="R39" i="37" s="1"/>
  <c r="R11" i="37"/>
  <c r="R35" i="37" s="1"/>
  <c r="Q14" i="37"/>
  <c r="Q38" i="37" s="1"/>
  <c r="O7" i="49" l="1"/>
  <c r="O7" i="47" s="1"/>
  <c r="Q8" i="49"/>
  <c r="Q8" i="47" s="1"/>
  <c r="L22" i="49"/>
  <c r="K22" i="47"/>
  <c r="P7" i="37"/>
  <c r="Q32" i="37"/>
  <c r="R16" i="37"/>
  <c r="R40" i="37" s="1"/>
  <c r="R18" i="37"/>
  <c r="R42" i="37" s="1"/>
  <c r="R17" i="37"/>
  <c r="R41" i="37" s="1"/>
  <c r="R19" i="37"/>
  <c r="P195" i="37"/>
  <c r="P205" i="37"/>
  <c r="P181" i="37"/>
  <c r="P133" i="37"/>
  <c r="N222" i="37"/>
  <c r="N228" i="37"/>
  <c r="P207" i="37"/>
  <c r="P147" i="37"/>
  <c r="P159" i="37"/>
  <c r="P184" i="37"/>
  <c r="P171" i="37"/>
  <c r="P135" i="37"/>
  <c r="P150" i="37"/>
  <c r="P162" i="37"/>
  <c r="P198" i="37"/>
  <c r="P174" i="37"/>
  <c r="P186" i="37"/>
  <c r="P210" i="37"/>
  <c r="P196" i="37"/>
  <c r="P160" i="37"/>
  <c r="P172" i="37"/>
  <c r="P208" i="37"/>
  <c r="P148" i="37"/>
  <c r="M232" i="37"/>
  <c r="P193" i="37"/>
  <c r="P169" i="37"/>
  <c r="P145" i="37"/>
  <c r="N224" i="37"/>
  <c r="O167" i="37"/>
  <c r="O223" i="37" s="1"/>
  <c r="O155" i="37"/>
  <c r="O221" i="37" s="1"/>
  <c r="Q171" i="37"/>
  <c r="Q182" i="37"/>
  <c r="Q158" i="37"/>
  <c r="N230" i="37"/>
  <c r="Q174" i="37"/>
  <c r="O191" i="37"/>
  <c r="O227" i="37" s="1"/>
  <c r="N220" i="37"/>
  <c r="Q146" i="37"/>
  <c r="Q169" i="37"/>
  <c r="Q134" i="37"/>
  <c r="Q206" i="37"/>
  <c r="O131" i="37"/>
  <c r="O217" i="37" s="1"/>
  <c r="Q170" i="37"/>
  <c r="Q173" i="37"/>
  <c r="Q185" i="37"/>
  <c r="Q209" i="37"/>
  <c r="P31" i="37"/>
  <c r="P175" i="37"/>
  <c r="N218" i="37"/>
  <c r="P163" i="37"/>
  <c r="P139" i="37"/>
  <c r="O143" i="37"/>
  <c r="O219" i="37" s="1"/>
  <c r="P151" i="37"/>
  <c r="P211" i="37"/>
  <c r="P199" i="37"/>
  <c r="Q197" i="37"/>
  <c r="Q149" i="37"/>
  <c r="O179" i="37"/>
  <c r="O225" i="37" s="1"/>
  <c r="Q161" i="37"/>
  <c r="Q152" i="37"/>
  <c r="O203" i="37"/>
  <c r="O229" i="37" s="1"/>
  <c r="Q208" i="37"/>
  <c r="R134" i="37"/>
  <c r="R137" i="37"/>
  <c r="Q139" i="37"/>
  <c r="Q154" i="37"/>
  <c r="Q166" i="37"/>
  <c r="Q202" i="37"/>
  <c r="Q178" i="37"/>
  <c r="Q190" i="37"/>
  <c r="Q214" i="37"/>
  <c r="Q142" i="37"/>
  <c r="Q153" i="37"/>
  <c r="Q141" i="37"/>
  <c r="Q165" i="37"/>
  <c r="Q213" i="37"/>
  <c r="Q201" i="37"/>
  <c r="Q177" i="37"/>
  <c r="P132" i="37"/>
  <c r="P144" i="37"/>
  <c r="P192" i="37"/>
  <c r="P180" i="37"/>
  <c r="P204" i="37"/>
  <c r="P156" i="37"/>
  <c r="P168" i="37"/>
  <c r="S10" i="37"/>
  <c r="S34" i="37" s="1"/>
  <c r="S13" i="37"/>
  <c r="S37" i="37" s="1"/>
  <c r="S12" i="37"/>
  <c r="S36" i="37" s="1"/>
  <c r="S15" i="37"/>
  <c r="S39" i="37" s="1"/>
  <c r="R14" i="37"/>
  <c r="R38" i="37" s="1"/>
  <c r="S11" i="37"/>
  <c r="S35" i="37" s="1"/>
  <c r="L22" i="47" l="1"/>
  <c r="P7" i="49"/>
  <c r="P7" i="47" s="1"/>
  <c r="M22" i="49"/>
  <c r="R8" i="49"/>
  <c r="R8" i="47" s="1"/>
  <c r="Q7" i="37"/>
  <c r="P179" i="37"/>
  <c r="P225" i="37" s="1"/>
  <c r="R8" i="37"/>
  <c r="R32" i="37" s="1"/>
  <c r="S17" i="37"/>
  <c r="S41" i="37" s="1"/>
  <c r="S16" i="37"/>
  <c r="S40" i="37" s="1"/>
  <c r="S18" i="37"/>
  <c r="S42" i="37" s="1"/>
  <c r="S9" i="37"/>
  <c r="S19" i="37"/>
  <c r="Q133" i="37"/>
  <c r="Q145" i="37"/>
  <c r="Q195" i="37"/>
  <c r="Q159" i="37"/>
  <c r="Q183" i="37"/>
  <c r="Q207" i="37"/>
  <c r="Q147" i="37"/>
  <c r="R147" i="37"/>
  <c r="Q135" i="37"/>
  <c r="P203" i="37"/>
  <c r="P229" i="37" s="1"/>
  <c r="O224" i="37"/>
  <c r="R148" i="37"/>
  <c r="Q138" i="37"/>
  <c r="Q186" i="37"/>
  <c r="Q198" i="37"/>
  <c r="Q150" i="37"/>
  <c r="Q210" i="37"/>
  <c r="Q162" i="37"/>
  <c r="O228" i="37"/>
  <c r="O218" i="37"/>
  <c r="O222" i="37"/>
  <c r="O230" i="37"/>
  <c r="Q157" i="37"/>
  <c r="Q193" i="37"/>
  <c r="Q205" i="37"/>
  <c r="O226" i="37"/>
  <c r="Q181" i="37"/>
  <c r="P167" i="37"/>
  <c r="P223" i="37" s="1"/>
  <c r="N232" i="37"/>
  <c r="R186" i="37"/>
  <c r="P155" i="37"/>
  <c r="P221" i="37" s="1"/>
  <c r="R170" i="37"/>
  <c r="R158" i="37"/>
  <c r="R206" i="37"/>
  <c r="R145" i="37"/>
  <c r="R194" i="37"/>
  <c r="P143" i="37"/>
  <c r="P219" i="37" s="1"/>
  <c r="R182" i="37"/>
  <c r="R146" i="37"/>
  <c r="R163" i="37"/>
  <c r="Q164" i="37"/>
  <c r="Q140" i="37"/>
  <c r="Q188" i="37"/>
  <c r="O220" i="37"/>
  <c r="P131" i="37"/>
  <c r="P217" i="37" s="1"/>
  <c r="Q148" i="37"/>
  <c r="R161" i="37"/>
  <c r="Q136" i="37"/>
  <c r="R197" i="37"/>
  <c r="Q184" i="37"/>
  <c r="Q172" i="37"/>
  <c r="R149" i="37"/>
  <c r="R173" i="37"/>
  <c r="R209" i="37"/>
  <c r="R185" i="37"/>
  <c r="P191" i="37"/>
  <c r="P227" i="37" s="1"/>
  <c r="Q212" i="37"/>
  <c r="Q176" i="37"/>
  <c r="Q200" i="37"/>
  <c r="Q160" i="37"/>
  <c r="Q196" i="37"/>
  <c r="S158" i="37"/>
  <c r="Q175" i="37"/>
  <c r="Q211" i="37"/>
  <c r="Q199" i="37"/>
  <c r="Q187" i="37"/>
  <c r="Q163" i="37"/>
  <c r="S209" i="37"/>
  <c r="Q31" i="37"/>
  <c r="Q151" i="37"/>
  <c r="R195" i="37"/>
  <c r="R213" i="37"/>
  <c r="R201" i="37"/>
  <c r="R141" i="37"/>
  <c r="R142" i="37"/>
  <c r="R202" i="37"/>
  <c r="R166" i="37"/>
  <c r="R140" i="37"/>
  <c r="R176" i="37"/>
  <c r="R152" i="37"/>
  <c r="R200" i="37"/>
  <c r="R188" i="37"/>
  <c r="R164" i="37"/>
  <c r="R212" i="37"/>
  <c r="R178" i="37"/>
  <c r="R177" i="37"/>
  <c r="R154" i="37"/>
  <c r="R153" i="37"/>
  <c r="R214" i="37"/>
  <c r="R189" i="37"/>
  <c r="R190" i="37"/>
  <c r="R165" i="37"/>
  <c r="Q168" i="37"/>
  <c r="Q144" i="37"/>
  <c r="Q156" i="37"/>
  <c r="Q192" i="37"/>
  <c r="Q204" i="37"/>
  <c r="Q180" i="37"/>
  <c r="Q132" i="37"/>
  <c r="T12" i="37"/>
  <c r="T36" i="37" s="1"/>
  <c r="T13" i="37"/>
  <c r="T37" i="37" s="1"/>
  <c r="T9" i="37"/>
  <c r="T15" i="37"/>
  <c r="T39" i="37" s="1"/>
  <c r="T10" i="37"/>
  <c r="T34" i="37" s="1"/>
  <c r="T11" i="37"/>
  <c r="T35" i="37" s="1"/>
  <c r="S14" i="37"/>
  <c r="S38" i="37" s="1"/>
  <c r="S8" i="49" l="1"/>
  <c r="S8" i="47" s="1"/>
  <c r="Q7" i="49"/>
  <c r="Q7" i="47" s="1"/>
  <c r="N22" i="49"/>
  <c r="M22" i="47"/>
  <c r="P226" i="37"/>
  <c r="R7" i="37"/>
  <c r="S8" i="37"/>
  <c r="S32" i="37" s="1"/>
  <c r="T16" i="37"/>
  <c r="T40" i="37" s="1"/>
  <c r="T18" i="37"/>
  <c r="T42" i="37" s="1"/>
  <c r="T17" i="37"/>
  <c r="T41" i="37" s="1"/>
  <c r="T33" i="37"/>
  <c r="S33" i="37"/>
  <c r="T19" i="37"/>
  <c r="R135" i="37"/>
  <c r="R183" i="37"/>
  <c r="R159" i="37"/>
  <c r="R207" i="37"/>
  <c r="R171" i="37"/>
  <c r="R181" i="37"/>
  <c r="R133" i="37"/>
  <c r="R193" i="37"/>
  <c r="R205" i="37"/>
  <c r="R169" i="37"/>
  <c r="R151" i="37"/>
  <c r="R157" i="37"/>
  <c r="S195" i="37"/>
  <c r="S146" i="37"/>
  <c r="P230" i="37"/>
  <c r="R172" i="37"/>
  <c r="R175" i="37"/>
  <c r="S170" i="37"/>
  <c r="R184" i="37"/>
  <c r="R208" i="37"/>
  <c r="R136" i="37"/>
  <c r="R196" i="37"/>
  <c r="R160" i="37"/>
  <c r="O232" i="37"/>
  <c r="R174" i="37"/>
  <c r="S194" i="37"/>
  <c r="S174" i="37"/>
  <c r="S134" i="37"/>
  <c r="R162" i="37"/>
  <c r="P220" i="37"/>
  <c r="S151" i="37"/>
  <c r="R138" i="37"/>
  <c r="S182" i="37"/>
  <c r="R210" i="37"/>
  <c r="P222" i="37"/>
  <c r="P224" i="37"/>
  <c r="R198" i="37"/>
  <c r="R31" i="37"/>
  <c r="S206" i="37"/>
  <c r="R150" i="37"/>
  <c r="R187" i="37"/>
  <c r="R139" i="37"/>
  <c r="R211" i="37"/>
  <c r="R199" i="37"/>
  <c r="Q203" i="37"/>
  <c r="Q229" i="37" s="1"/>
  <c r="P218" i="37"/>
  <c r="Q131" i="37"/>
  <c r="Q217" i="37" s="1"/>
  <c r="Q143" i="37"/>
  <c r="Q219" i="37" s="1"/>
  <c r="S173" i="37"/>
  <c r="S185" i="37"/>
  <c r="S149" i="37"/>
  <c r="S161" i="37"/>
  <c r="S137" i="37"/>
  <c r="S197" i="37"/>
  <c r="P228" i="37"/>
  <c r="Q155" i="37"/>
  <c r="Q221" i="37" s="1"/>
  <c r="Q167" i="37"/>
  <c r="Q223" i="37" s="1"/>
  <c r="Q179" i="37"/>
  <c r="Q225" i="37" s="1"/>
  <c r="Q191" i="37"/>
  <c r="Q227" i="37" s="1"/>
  <c r="T173" i="37"/>
  <c r="S148" i="37"/>
  <c r="T206" i="37"/>
  <c r="S202" i="37"/>
  <c r="S190" i="37"/>
  <c r="S214" i="37"/>
  <c r="S166" i="37"/>
  <c r="S176" i="37"/>
  <c r="S152" i="37"/>
  <c r="S212" i="37"/>
  <c r="S188" i="37"/>
  <c r="S140" i="37"/>
  <c r="S200" i="37"/>
  <c r="S164" i="37"/>
  <c r="S165" i="37"/>
  <c r="S201" i="37"/>
  <c r="S141" i="37"/>
  <c r="S153" i="37"/>
  <c r="S213" i="37"/>
  <c r="S177" i="37"/>
  <c r="S189" i="37"/>
  <c r="S142" i="37"/>
  <c r="S178" i="37"/>
  <c r="S154" i="37"/>
  <c r="R144" i="37"/>
  <c r="R180" i="37"/>
  <c r="R168" i="37"/>
  <c r="R132" i="37"/>
  <c r="R156" i="37"/>
  <c r="R204" i="37"/>
  <c r="R192" i="37"/>
  <c r="U13" i="37"/>
  <c r="U37" i="37" s="1"/>
  <c r="U12" i="37"/>
  <c r="U36" i="37" s="1"/>
  <c r="U15" i="37"/>
  <c r="U39" i="37" s="1"/>
  <c r="U10" i="37"/>
  <c r="U34" i="37" s="1"/>
  <c r="U9" i="37"/>
  <c r="U33" i="37" s="1"/>
  <c r="T14" i="37"/>
  <c r="T38" i="37" s="1"/>
  <c r="U11" i="37"/>
  <c r="U35" i="37" s="1"/>
  <c r="O22" i="49" l="1"/>
  <c r="T8" i="49"/>
  <c r="T8" i="47" s="1"/>
  <c r="N22" i="47"/>
  <c r="R7" i="49"/>
  <c r="R7" i="47" s="1"/>
  <c r="S7" i="37"/>
  <c r="T8" i="37"/>
  <c r="T32" i="37" s="1"/>
  <c r="U16" i="37"/>
  <c r="U40" i="37" s="1"/>
  <c r="U18" i="37"/>
  <c r="U42" i="37" s="1"/>
  <c r="U17" i="37"/>
  <c r="U41" i="37" s="1"/>
  <c r="U19" i="37"/>
  <c r="S207" i="37"/>
  <c r="S147" i="37"/>
  <c r="S171" i="37"/>
  <c r="S135" i="37"/>
  <c r="S159" i="37"/>
  <c r="S183" i="37"/>
  <c r="R167" i="37"/>
  <c r="R223" i="37" s="1"/>
  <c r="S186" i="37"/>
  <c r="S138" i="37"/>
  <c r="S210" i="37"/>
  <c r="S150" i="37"/>
  <c r="S162" i="37"/>
  <c r="R179" i="37"/>
  <c r="R225" i="37" s="1"/>
  <c r="S187" i="37"/>
  <c r="S211" i="37"/>
  <c r="S175" i="37"/>
  <c r="S163" i="37"/>
  <c r="S199" i="37"/>
  <c r="R143" i="37"/>
  <c r="R219" i="37" s="1"/>
  <c r="T158" i="37"/>
  <c r="P232" i="37"/>
  <c r="T133" i="37"/>
  <c r="R191" i="37"/>
  <c r="R227" i="37" s="1"/>
  <c r="T134" i="37"/>
  <c r="S198" i="37"/>
  <c r="R203" i="37"/>
  <c r="R229" i="37" s="1"/>
  <c r="S139" i="37"/>
  <c r="T138" i="37"/>
  <c r="R155" i="37"/>
  <c r="R221" i="37" s="1"/>
  <c r="Q220" i="37"/>
  <c r="R131" i="37"/>
  <c r="R217" i="37" s="1"/>
  <c r="T151" i="37"/>
  <c r="T194" i="37"/>
  <c r="T182" i="37"/>
  <c r="Q230" i="37"/>
  <c r="T170" i="37"/>
  <c r="T146" i="37"/>
  <c r="T196" i="37"/>
  <c r="Q222" i="37"/>
  <c r="Q218" i="37"/>
  <c r="T149" i="37"/>
  <c r="T185" i="37"/>
  <c r="T209" i="37"/>
  <c r="Q224" i="37"/>
  <c r="Q226" i="37"/>
  <c r="S184" i="37"/>
  <c r="S208" i="37"/>
  <c r="T161" i="37"/>
  <c r="T197" i="37"/>
  <c r="T137" i="37"/>
  <c r="Q228" i="37"/>
  <c r="S196" i="37"/>
  <c r="S160" i="37"/>
  <c r="S136" i="37"/>
  <c r="S172" i="37"/>
  <c r="U185" i="37"/>
  <c r="U146" i="37"/>
  <c r="T166" i="37"/>
  <c r="T202" i="37"/>
  <c r="T142" i="37"/>
  <c r="T178" i="37"/>
  <c r="T190" i="37"/>
  <c r="T154" i="37"/>
  <c r="T214" i="37"/>
  <c r="T147" i="37"/>
  <c r="T183" i="37"/>
  <c r="T135" i="37"/>
  <c r="T195" i="37"/>
  <c r="T171" i="37"/>
  <c r="T159" i="37"/>
  <c r="T207" i="37"/>
  <c r="T152" i="37"/>
  <c r="T176" i="37"/>
  <c r="T164" i="37"/>
  <c r="T200" i="37"/>
  <c r="T188" i="37"/>
  <c r="T212" i="37"/>
  <c r="T140" i="37"/>
  <c r="T153" i="37"/>
  <c r="T189" i="37"/>
  <c r="T165" i="37"/>
  <c r="T141" i="37"/>
  <c r="T201" i="37"/>
  <c r="T213" i="37"/>
  <c r="T177" i="37"/>
  <c r="S168" i="37"/>
  <c r="S156" i="37"/>
  <c r="S144" i="37"/>
  <c r="S204" i="37"/>
  <c r="S192" i="37"/>
  <c r="S132" i="37"/>
  <c r="S180" i="37"/>
  <c r="S145" i="37"/>
  <c r="S157" i="37"/>
  <c r="S169" i="37"/>
  <c r="S193" i="37"/>
  <c r="S181" i="37"/>
  <c r="S205" i="37"/>
  <c r="S133" i="37"/>
  <c r="S31" i="37"/>
  <c r="V12" i="37"/>
  <c r="V36" i="37" s="1"/>
  <c r="V10" i="37"/>
  <c r="V34" i="37" s="1"/>
  <c r="V9" i="37"/>
  <c r="V15" i="37"/>
  <c r="V39" i="37" s="1"/>
  <c r="V13" i="37"/>
  <c r="V37" i="37" s="1"/>
  <c r="V11" i="37"/>
  <c r="V35" i="37" s="1"/>
  <c r="U14" i="37"/>
  <c r="U38" i="37" s="1"/>
  <c r="S7" i="49" l="1"/>
  <c r="S7" i="47" s="1"/>
  <c r="O22" i="47"/>
  <c r="P22" i="49"/>
  <c r="U8" i="49"/>
  <c r="U8" i="47" s="1"/>
  <c r="T7" i="37"/>
  <c r="U8" i="37"/>
  <c r="U32" i="37" s="1"/>
  <c r="V16" i="37"/>
  <c r="V40" i="37" s="1"/>
  <c r="V33" i="37"/>
  <c r="V18" i="37"/>
  <c r="V42" i="37" s="1"/>
  <c r="V17" i="37"/>
  <c r="V41" i="37" s="1"/>
  <c r="V19" i="37"/>
  <c r="T139" i="37"/>
  <c r="R224" i="37"/>
  <c r="T175" i="37"/>
  <c r="R226" i="37"/>
  <c r="T169" i="37"/>
  <c r="T181" i="37"/>
  <c r="T157" i="37"/>
  <c r="T145" i="37"/>
  <c r="T205" i="37"/>
  <c r="T193" i="37"/>
  <c r="R220" i="37"/>
  <c r="U206" i="37"/>
  <c r="R230" i="37"/>
  <c r="R222" i="37"/>
  <c r="T163" i="37"/>
  <c r="T199" i="37"/>
  <c r="T211" i="37"/>
  <c r="T187" i="37"/>
  <c r="U147" i="37"/>
  <c r="R228" i="37"/>
  <c r="R218" i="37"/>
  <c r="T148" i="37"/>
  <c r="T186" i="37"/>
  <c r="U158" i="37"/>
  <c r="U134" i="37"/>
  <c r="U170" i="37"/>
  <c r="T174" i="37"/>
  <c r="U138" i="37"/>
  <c r="U194" i="37"/>
  <c r="T162" i="37"/>
  <c r="U169" i="37"/>
  <c r="T150" i="37"/>
  <c r="U182" i="37"/>
  <c r="T198" i="37"/>
  <c r="T210" i="37"/>
  <c r="T31" i="37"/>
  <c r="T136" i="37"/>
  <c r="T160" i="37"/>
  <c r="T184" i="37"/>
  <c r="T172" i="37"/>
  <c r="T208" i="37"/>
  <c r="U148" i="37"/>
  <c r="U187" i="37"/>
  <c r="U209" i="37"/>
  <c r="Q232" i="37"/>
  <c r="Q22" i="49" s="1"/>
  <c r="U149" i="37"/>
  <c r="U197" i="37"/>
  <c r="U173" i="37"/>
  <c r="U137" i="37"/>
  <c r="U161" i="37"/>
  <c r="V149" i="37"/>
  <c r="V182" i="37"/>
  <c r="S203" i="37"/>
  <c r="S229" i="37" s="1"/>
  <c r="S155" i="37"/>
  <c r="S221" i="37" s="1"/>
  <c r="S191" i="37"/>
  <c r="S227" i="37" s="1"/>
  <c r="S167" i="37"/>
  <c r="S223" i="37" s="1"/>
  <c r="U153" i="37"/>
  <c r="U141" i="37"/>
  <c r="U152" i="37"/>
  <c r="U140" i="37"/>
  <c r="U190" i="37"/>
  <c r="U214" i="37"/>
  <c r="U154" i="37"/>
  <c r="U178" i="37"/>
  <c r="U202" i="37"/>
  <c r="U142" i="37"/>
  <c r="U166" i="37"/>
  <c r="U200" i="37"/>
  <c r="U189" i="37"/>
  <c r="S179" i="37"/>
  <c r="S225" i="37" s="1"/>
  <c r="U176" i="37"/>
  <c r="U165" i="37"/>
  <c r="U164" i="37"/>
  <c r="U212" i="37"/>
  <c r="U177" i="37"/>
  <c r="U213" i="37"/>
  <c r="U188" i="37"/>
  <c r="U201" i="37"/>
  <c r="S143" i="37"/>
  <c r="S219" i="37" s="1"/>
  <c r="S131" i="37"/>
  <c r="S217" i="37" s="1"/>
  <c r="S218" i="37" s="1"/>
  <c r="T168" i="37"/>
  <c r="T204" i="37"/>
  <c r="T180" i="37"/>
  <c r="T192" i="37"/>
  <c r="T132" i="37"/>
  <c r="T144" i="37"/>
  <c r="T156" i="37"/>
  <c r="W10" i="37"/>
  <c r="W34" i="37" s="1"/>
  <c r="W9" i="37"/>
  <c r="W15" i="37"/>
  <c r="W39" i="37" s="1"/>
  <c r="W13" i="37"/>
  <c r="W37" i="37" s="1"/>
  <c r="W12" i="37"/>
  <c r="W36" i="37" s="1"/>
  <c r="V14" i="37"/>
  <c r="V38" i="37" s="1"/>
  <c r="W11" i="37"/>
  <c r="W35" i="37" s="1"/>
  <c r="V8" i="49" l="1"/>
  <c r="V8" i="47" s="1"/>
  <c r="Q22" i="47"/>
  <c r="T7" i="49"/>
  <c r="T7" i="47" s="1"/>
  <c r="P22" i="47"/>
  <c r="U7" i="37"/>
  <c r="V8" i="37"/>
  <c r="V32" i="37" s="1"/>
  <c r="W17" i="37"/>
  <c r="W41" i="37" s="1"/>
  <c r="W16" i="37"/>
  <c r="W40" i="37" s="1"/>
  <c r="W33" i="37"/>
  <c r="W18" i="37"/>
  <c r="W42" i="37" s="1"/>
  <c r="W19" i="37"/>
  <c r="U162" i="37"/>
  <c r="U171" i="37"/>
  <c r="U135" i="37"/>
  <c r="U207" i="37"/>
  <c r="U159" i="37"/>
  <c r="T131" i="37"/>
  <c r="T217" i="37" s="1"/>
  <c r="U195" i="37"/>
  <c r="V194" i="37"/>
  <c r="V171" i="37"/>
  <c r="U181" i="37"/>
  <c r="U145" i="37"/>
  <c r="U208" i="37"/>
  <c r="U196" i="37"/>
  <c r="U157" i="37"/>
  <c r="U133" i="37"/>
  <c r="R232" i="37"/>
  <c r="U183" i="37"/>
  <c r="V170" i="37"/>
  <c r="U172" i="37"/>
  <c r="U136" i="37"/>
  <c r="U175" i="37"/>
  <c r="V205" i="37"/>
  <c r="T167" i="37"/>
  <c r="T223" i="37" s="1"/>
  <c r="U184" i="37"/>
  <c r="U151" i="37"/>
  <c r="U163" i="37"/>
  <c r="T155" i="37"/>
  <c r="T221" i="37" s="1"/>
  <c r="T143" i="37"/>
  <c r="T219" i="37" s="1"/>
  <c r="U160" i="37"/>
  <c r="V136" i="37"/>
  <c r="V163" i="37"/>
  <c r="U205" i="37"/>
  <c r="U193" i="37"/>
  <c r="U150" i="37"/>
  <c r="U174" i="37"/>
  <c r="U186" i="37"/>
  <c r="T191" i="37"/>
  <c r="T227" i="37" s="1"/>
  <c r="U198" i="37"/>
  <c r="T179" i="37"/>
  <c r="T225" i="37" s="1"/>
  <c r="U210" i="37"/>
  <c r="T203" i="37"/>
  <c r="T229" i="37" s="1"/>
  <c r="V198" i="37"/>
  <c r="V158" i="37"/>
  <c r="V146" i="37"/>
  <c r="V206" i="37"/>
  <c r="V134" i="37"/>
  <c r="U139" i="37"/>
  <c r="U211" i="37"/>
  <c r="U199" i="37"/>
  <c r="U31" i="37"/>
  <c r="V209" i="37"/>
  <c r="V197" i="37"/>
  <c r="V185" i="37"/>
  <c r="V173" i="37"/>
  <c r="V161" i="37"/>
  <c r="V137" i="37"/>
  <c r="W185" i="37"/>
  <c r="W146" i="37"/>
  <c r="S230" i="37"/>
  <c r="S224" i="37"/>
  <c r="S222" i="37"/>
  <c r="S220" i="37"/>
  <c r="S228" i="37"/>
  <c r="V214" i="37"/>
  <c r="V142" i="37"/>
  <c r="V189" i="37"/>
  <c r="V201" i="37"/>
  <c r="V165" i="37"/>
  <c r="V213" i="37"/>
  <c r="V177" i="37"/>
  <c r="V141" i="37"/>
  <c r="V153" i="37"/>
  <c r="V159" i="37"/>
  <c r="V183" i="37"/>
  <c r="V135" i="37"/>
  <c r="V176" i="37"/>
  <c r="V200" i="37"/>
  <c r="V152" i="37"/>
  <c r="V188" i="37"/>
  <c r="V140" i="37"/>
  <c r="V212" i="37"/>
  <c r="V164" i="37"/>
  <c r="V190" i="37"/>
  <c r="V166" i="37"/>
  <c r="S226" i="37"/>
  <c r="V202" i="37"/>
  <c r="V178" i="37"/>
  <c r="V154" i="37"/>
  <c r="U132" i="37"/>
  <c r="U156" i="37"/>
  <c r="U180" i="37"/>
  <c r="U168" i="37"/>
  <c r="U144" i="37"/>
  <c r="U192" i="37"/>
  <c r="U204" i="37"/>
  <c r="V181" i="37"/>
  <c r="V193" i="37"/>
  <c r="X13" i="37"/>
  <c r="X37" i="37" s="1"/>
  <c r="X10" i="37"/>
  <c r="X34" i="37" s="1"/>
  <c r="X12" i="37"/>
  <c r="X36" i="37" s="1"/>
  <c r="X9" i="37"/>
  <c r="X33" i="37" s="1"/>
  <c r="X15" i="37"/>
  <c r="X39" i="37" s="1"/>
  <c r="X11" i="37"/>
  <c r="X35" i="37" s="1"/>
  <c r="W14" i="37"/>
  <c r="W38" i="37" s="1"/>
  <c r="U7" i="49" l="1"/>
  <c r="U7" i="47" s="1"/>
  <c r="R22" i="49"/>
  <c r="W8" i="49"/>
  <c r="W8" i="47" s="1"/>
  <c r="V7" i="37"/>
  <c r="W8" i="37"/>
  <c r="W32" i="37" s="1"/>
  <c r="X16" i="37"/>
  <c r="X40" i="37" s="1"/>
  <c r="X17" i="37"/>
  <c r="X41" i="37" s="1"/>
  <c r="X165" i="37" s="1"/>
  <c r="X18" i="37"/>
  <c r="X42" i="37" s="1"/>
  <c r="X19" i="37"/>
  <c r="T218" i="37"/>
  <c r="V210" i="37"/>
  <c r="V160" i="37"/>
  <c r="V195" i="37"/>
  <c r="V196" i="37"/>
  <c r="V147" i="37"/>
  <c r="V207" i="37"/>
  <c r="V184" i="37"/>
  <c r="V175" i="37"/>
  <c r="V172" i="37"/>
  <c r="V208" i="37"/>
  <c r="U143" i="37"/>
  <c r="U219" i="37" s="1"/>
  <c r="V148" i="37"/>
  <c r="V187" i="37"/>
  <c r="V151" i="37"/>
  <c r="V139" i="37"/>
  <c r="V199" i="37"/>
  <c r="V211" i="37"/>
  <c r="V174" i="37"/>
  <c r="V169" i="37"/>
  <c r="U167" i="37"/>
  <c r="U223" i="37" s="1"/>
  <c r="V157" i="37"/>
  <c r="V150" i="37"/>
  <c r="V138" i="37"/>
  <c r="V145" i="37"/>
  <c r="V133" i="37"/>
  <c r="V186" i="37"/>
  <c r="V31" i="37"/>
  <c r="V162" i="37"/>
  <c r="W195" i="37"/>
  <c r="T224" i="37"/>
  <c r="T220" i="37"/>
  <c r="T222" i="37"/>
  <c r="U179" i="37"/>
  <c r="U225" i="37" s="1"/>
  <c r="U155" i="37"/>
  <c r="U221" i="37" s="1"/>
  <c r="T228" i="37"/>
  <c r="T226" i="37"/>
  <c r="U191" i="37"/>
  <c r="U227" i="37" s="1"/>
  <c r="T230" i="37"/>
  <c r="W175" i="37"/>
  <c r="W196" i="37"/>
  <c r="W150" i="37"/>
  <c r="U203" i="37"/>
  <c r="U229" i="37" s="1"/>
  <c r="W134" i="37"/>
  <c r="W158" i="37"/>
  <c r="W182" i="37"/>
  <c r="W181" i="37"/>
  <c r="W194" i="37"/>
  <c r="W206" i="37"/>
  <c r="W170" i="37"/>
  <c r="U131" i="37"/>
  <c r="U217" i="37" s="1"/>
  <c r="W161" i="37"/>
  <c r="W137" i="37"/>
  <c r="W149" i="37"/>
  <c r="W209" i="37"/>
  <c r="W197" i="37"/>
  <c r="W173" i="37"/>
  <c r="X137" i="37"/>
  <c r="X134" i="37"/>
  <c r="S232" i="37"/>
  <c r="S22" i="49" s="1"/>
  <c r="W213" i="37"/>
  <c r="W201" i="37"/>
  <c r="W142" i="37"/>
  <c r="W178" i="37"/>
  <c r="W214" i="37"/>
  <c r="W212" i="37"/>
  <c r="W176" i="37"/>
  <c r="W140" i="37"/>
  <c r="W164" i="37"/>
  <c r="W200" i="37"/>
  <c r="W188" i="37"/>
  <c r="W152" i="37"/>
  <c r="W165" i="37"/>
  <c r="W202" i="37"/>
  <c r="W153" i="37"/>
  <c r="W190" i="37"/>
  <c r="W177" i="37"/>
  <c r="W166" i="37"/>
  <c r="W189" i="37"/>
  <c r="W154" i="37"/>
  <c r="W141" i="37"/>
  <c r="V156" i="37"/>
  <c r="V204" i="37"/>
  <c r="V192" i="37"/>
  <c r="V168" i="37"/>
  <c r="V180" i="37"/>
  <c r="V132" i="37"/>
  <c r="V144" i="37"/>
  <c r="W198" i="37"/>
  <c r="W193" i="37"/>
  <c r="Y9" i="37"/>
  <c r="Y33" i="37" s="1"/>
  <c r="Y10" i="37"/>
  <c r="Y34" i="37" s="1"/>
  <c r="Y13" i="37"/>
  <c r="Y37" i="37" s="1"/>
  <c r="Y12" i="37"/>
  <c r="Y36" i="37" s="1"/>
  <c r="Y15" i="37"/>
  <c r="Y39" i="37" s="1"/>
  <c r="X14" i="37"/>
  <c r="X38" i="37" s="1"/>
  <c r="Y11" i="37"/>
  <c r="Y35" i="37" s="1"/>
  <c r="R22" i="47" l="1"/>
  <c r="S22" i="47"/>
  <c r="V7" i="49"/>
  <c r="V7" i="47" s="1"/>
  <c r="X8" i="49"/>
  <c r="X8" i="47" s="1"/>
  <c r="W7" i="37"/>
  <c r="X8" i="37"/>
  <c r="X32" i="37" s="1"/>
  <c r="Y16" i="37"/>
  <c r="Y40" i="37" s="1"/>
  <c r="Y17" i="37"/>
  <c r="Y41" i="37" s="1"/>
  <c r="Y18" i="37"/>
  <c r="Y42" i="37" s="1"/>
  <c r="V203" i="37"/>
  <c r="V229" i="37" s="1"/>
  <c r="Y19" i="37"/>
  <c r="X206" i="37"/>
  <c r="V155" i="37"/>
  <c r="V221" i="37" s="1"/>
  <c r="W147" i="37"/>
  <c r="W171" i="37"/>
  <c r="V191" i="37"/>
  <c r="V227" i="37" s="1"/>
  <c r="W162" i="37"/>
  <c r="W174" i="37"/>
  <c r="W210" i="37"/>
  <c r="W138" i="37"/>
  <c r="V167" i="37"/>
  <c r="V223" i="37" s="1"/>
  <c r="W186" i="37"/>
  <c r="U226" i="37"/>
  <c r="U220" i="37"/>
  <c r="U224" i="37"/>
  <c r="W157" i="37"/>
  <c r="W169" i="37"/>
  <c r="X182" i="37"/>
  <c r="W199" i="37"/>
  <c r="W145" i="37"/>
  <c r="X158" i="37"/>
  <c r="W211" i="37"/>
  <c r="W133" i="37"/>
  <c r="X194" i="37"/>
  <c r="W205" i="37"/>
  <c r="X170" i="37"/>
  <c r="W187" i="37"/>
  <c r="W151" i="37"/>
  <c r="X146" i="37"/>
  <c r="V179" i="37"/>
  <c r="V225" i="37" s="1"/>
  <c r="W183" i="37"/>
  <c r="W135" i="37"/>
  <c r="W207" i="37"/>
  <c r="W159" i="37"/>
  <c r="V143" i="37"/>
  <c r="V219" i="37" s="1"/>
  <c r="V131" i="37"/>
  <c r="V217" i="37" s="1"/>
  <c r="U222" i="37"/>
  <c r="W163" i="37"/>
  <c r="W139" i="37"/>
  <c r="U218" i="37"/>
  <c r="U228" i="37"/>
  <c r="X133" i="37"/>
  <c r="X151" i="37"/>
  <c r="T232" i="37"/>
  <c r="W172" i="37"/>
  <c r="X149" i="37"/>
  <c r="W148" i="37"/>
  <c r="W136" i="37"/>
  <c r="W31" i="37"/>
  <c r="W184" i="37"/>
  <c r="U230" i="37"/>
  <c r="W160" i="37"/>
  <c r="X171" i="37"/>
  <c r="W208" i="37"/>
  <c r="X174" i="37"/>
  <c r="X185" i="37"/>
  <c r="X209" i="37"/>
  <c r="X173" i="37"/>
  <c r="X197" i="37"/>
  <c r="X161" i="37"/>
  <c r="Y185" i="37"/>
  <c r="Y206" i="37"/>
  <c r="X213" i="37"/>
  <c r="X189" i="37"/>
  <c r="X176" i="37"/>
  <c r="X188" i="37"/>
  <c r="X200" i="37"/>
  <c r="X140" i="37"/>
  <c r="X212" i="37"/>
  <c r="X164" i="37"/>
  <c r="X152" i="37"/>
  <c r="X214" i="37"/>
  <c r="X154" i="37"/>
  <c r="X178" i="37"/>
  <c r="X166" i="37"/>
  <c r="X202" i="37"/>
  <c r="X142" i="37"/>
  <c r="X190" i="37"/>
  <c r="X208" i="37"/>
  <c r="X136" i="37"/>
  <c r="X148" i="37"/>
  <c r="X184" i="37"/>
  <c r="X172" i="37"/>
  <c r="X196" i="37"/>
  <c r="X160" i="37"/>
  <c r="X201" i="37"/>
  <c r="X177" i="37"/>
  <c r="X153" i="37"/>
  <c r="X141" i="37"/>
  <c r="W168" i="37"/>
  <c r="W192" i="37"/>
  <c r="W180" i="37"/>
  <c r="W204" i="37"/>
  <c r="W144" i="37"/>
  <c r="W156" i="37"/>
  <c r="W132" i="37"/>
  <c r="Z15" i="37"/>
  <c r="Z39" i="37" s="1"/>
  <c r="Z13" i="37"/>
  <c r="Z37" i="37" s="1"/>
  <c r="Z12" i="37"/>
  <c r="Z36" i="37" s="1"/>
  <c r="Z10" i="37"/>
  <c r="Z34" i="37" s="1"/>
  <c r="Z9" i="37"/>
  <c r="Z33" i="37" s="1"/>
  <c r="Y14" i="37"/>
  <c r="Y38" i="37" s="1"/>
  <c r="Z11" i="37"/>
  <c r="Z35" i="37" s="1"/>
  <c r="T22" i="49" l="1"/>
  <c r="W7" i="49"/>
  <c r="W7" i="47" s="1"/>
  <c r="Y8" i="49"/>
  <c r="Y8" i="47" s="1"/>
  <c r="X7" i="37"/>
  <c r="V230" i="37"/>
  <c r="Y8" i="37"/>
  <c r="Y32" i="37" s="1"/>
  <c r="Z16" i="37"/>
  <c r="Z40" i="37" s="1"/>
  <c r="Z18" i="37"/>
  <c r="Z42" i="37" s="1"/>
  <c r="Z17" i="37"/>
  <c r="Z41" i="37" s="1"/>
  <c r="Z19" i="37"/>
  <c r="V228" i="37"/>
  <c r="Y170" i="37"/>
  <c r="Y182" i="37"/>
  <c r="X175" i="37"/>
  <c r="V222" i="37"/>
  <c r="W179" i="37"/>
  <c r="W225" i="37" s="1"/>
  <c r="X199" i="37"/>
  <c r="X139" i="37"/>
  <c r="X211" i="37"/>
  <c r="Y158" i="37"/>
  <c r="Y194" i="37"/>
  <c r="Y146" i="37"/>
  <c r="Y134" i="37"/>
  <c r="X187" i="37"/>
  <c r="W167" i="37"/>
  <c r="W223" i="37" s="1"/>
  <c r="X193" i="37"/>
  <c r="X183" i="37"/>
  <c r="V224" i="37"/>
  <c r="W191" i="37"/>
  <c r="W227" i="37" s="1"/>
  <c r="X163" i="37"/>
  <c r="X150" i="37"/>
  <c r="V226" i="37"/>
  <c r="X147" i="37"/>
  <c r="X205" i="37"/>
  <c r="X31" i="37"/>
  <c r="X181" i="37"/>
  <c r="V220" i="37"/>
  <c r="X145" i="37"/>
  <c r="X169" i="37"/>
  <c r="V218" i="37"/>
  <c r="X138" i="37"/>
  <c r="X157" i="37"/>
  <c r="U232" i="37"/>
  <c r="X186" i="37"/>
  <c r="W155" i="37"/>
  <c r="W221" i="37" s="1"/>
  <c r="X210" i="37"/>
  <c r="X198" i="37"/>
  <c r="X162" i="37"/>
  <c r="W131" i="37"/>
  <c r="W217" i="37" s="1"/>
  <c r="Y171" i="37"/>
  <c r="Y193" i="37"/>
  <c r="W143" i="37"/>
  <c r="W219" i="37" s="1"/>
  <c r="X135" i="37"/>
  <c r="Y174" i="37"/>
  <c r="X159" i="37"/>
  <c r="W203" i="37"/>
  <c r="W229" i="37" s="1"/>
  <c r="X207" i="37"/>
  <c r="X195" i="37"/>
  <c r="Y184" i="37"/>
  <c r="Y209" i="37"/>
  <c r="Y163" i="37"/>
  <c r="Y161" i="37"/>
  <c r="Y173" i="37"/>
  <c r="Y149" i="37"/>
  <c r="Y137" i="37"/>
  <c r="Y197" i="37"/>
  <c r="Z197" i="37"/>
  <c r="Z170" i="37"/>
  <c r="Y214" i="37"/>
  <c r="Y142" i="37"/>
  <c r="Y166" i="37"/>
  <c r="Y178" i="37"/>
  <c r="Y202" i="37"/>
  <c r="Y190" i="37"/>
  <c r="Y154" i="37"/>
  <c r="Y200" i="37"/>
  <c r="Y164" i="37"/>
  <c r="Y212" i="37"/>
  <c r="Y152" i="37"/>
  <c r="Y188" i="37"/>
  <c r="Y176" i="37"/>
  <c r="Y140" i="37"/>
  <c r="Y141" i="37"/>
  <c r="Y153" i="37"/>
  <c r="Y189" i="37"/>
  <c r="Y177" i="37"/>
  <c r="Y201" i="37"/>
  <c r="Y165" i="37"/>
  <c r="Y213" i="37"/>
  <c r="X204" i="37"/>
  <c r="X156" i="37"/>
  <c r="X132" i="37"/>
  <c r="X168" i="37"/>
  <c r="X144" i="37"/>
  <c r="X180" i="37"/>
  <c r="X192" i="37"/>
  <c r="AA12" i="37"/>
  <c r="AA36" i="37" s="1"/>
  <c r="AA9" i="37"/>
  <c r="AA33" i="37" s="1"/>
  <c r="AA13" i="37"/>
  <c r="AA37" i="37" s="1"/>
  <c r="AA10" i="37"/>
  <c r="AA34" i="37" s="1"/>
  <c r="AA15" i="37"/>
  <c r="AA39" i="37" s="1"/>
  <c r="AA11" i="37"/>
  <c r="AA35" i="37" s="1"/>
  <c r="Z14" i="37"/>
  <c r="Z38" i="37" s="1"/>
  <c r="U22" i="49" l="1"/>
  <c r="T22" i="47"/>
  <c r="X7" i="49"/>
  <c r="X7" i="47" s="1"/>
  <c r="Z8" i="49"/>
  <c r="Z8" i="47" s="1"/>
  <c r="Y7" i="37"/>
  <c r="Z8" i="37"/>
  <c r="Z32" i="37" s="1"/>
  <c r="AA17" i="37"/>
  <c r="AA41" i="37" s="1"/>
  <c r="AA18" i="37"/>
  <c r="AA42" i="37" s="1"/>
  <c r="AA16" i="37"/>
  <c r="AA40" i="37" s="1"/>
  <c r="W224" i="37"/>
  <c r="W226" i="37"/>
  <c r="AA19" i="37"/>
  <c r="W228" i="37"/>
  <c r="Y169" i="37"/>
  <c r="X143" i="37"/>
  <c r="X219" i="37" s="1"/>
  <c r="Y186" i="37"/>
  <c r="Y198" i="37"/>
  <c r="Y210" i="37"/>
  <c r="Y150" i="37"/>
  <c r="Y138" i="37"/>
  <c r="Y162" i="37"/>
  <c r="Y159" i="37"/>
  <c r="X167" i="37"/>
  <c r="X223" i="37" s="1"/>
  <c r="V232" i="37"/>
  <c r="Y181" i="37"/>
  <c r="Y145" i="37"/>
  <c r="X179" i="37"/>
  <c r="X225" i="37" s="1"/>
  <c r="Y148" i="37"/>
  <c r="Y157" i="37"/>
  <c r="Y133" i="37"/>
  <c r="Y205" i="37"/>
  <c r="Y196" i="37"/>
  <c r="Y160" i="37"/>
  <c r="Y136" i="37"/>
  <c r="X131" i="37"/>
  <c r="X217" i="37" s="1"/>
  <c r="Y208" i="37"/>
  <c r="Z171" i="37"/>
  <c r="Y172" i="37"/>
  <c r="X155" i="37"/>
  <c r="X221" i="37" s="1"/>
  <c r="Y207" i="37"/>
  <c r="Y195" i="37"/>
  <c r="Y183" i="37"/>
  <c r="Y135" i="37"/>
  <c r="Y147" i="37"/>
  <c r="W222" i="37"/>
  <c r="W218" i="37"/>
  <c r="W220" i="37"/>
  <c r="Y187" i="37"/>
  <c r="Y139" i="37"/>
  <c r="Y211" i="37"/>
  <c r="Y199" i="37"/>
  <c r="W230" i="37"/>
  <c r="Y175" i="37"/>
  <c r="Y151" i="37"/>
  <c r="X191" i="37"/>
  <c r="X227" i="37" s="1"/>
  <c r="Z138" i="37"/>
  <c r="Z169" i="37"/>
  <c r="X203" i="37"/>
  <c r="X229" i="37" s="1"/>
  <c r="Z187" i="37"/>
  <c r="Z160" i="37"/>
  <c r="Z158" i="37"/>
  <c r="Z146" i="37"/>
  <c r="Z182" i="37"/>
  <c r="Z209" i="37"/>
  <c r="Z149" i="37"/>
  <c r="Z173" i="37"/>
  <c r="Z185" i="37"/>
  <c r="Z137" i="37"/>
  <c r="Z161" i="37"/>
  <c r="AA137" i="37"/>
  <c r="Z134" i="37"/>
  <c r="Z206" i="37"/>
  <c r="Z194" i="37"/>
  <c r="AA146" i="37"/>
  <c r="Z135" i="37"/>
  <c r="Z189" i="37"/>
  <c r="Z201" i="37"/>
  <c r="Z213" i="37"/>
  <c r="Z153" i="37"/>
  <c r="Z141" i="37"/>
  <c r="Z177" i="37"/>
  <c r="Z165" i="37"/>
  <c r="Z164" i="37"/>
  <c r="Z188" i="37"/>
  <c r="Z200" i="37"/>
  <c r="Z176" i="37"/>
  <c r="Z152" i="37"/>
  <c r="Z140" i="37"/>
  <c r="Z212" i="37"/>
  <c r="Z142" i="37"/>
  <c r="Z166" i="37"/>
  <c r="Z178" i="37"/>
  <c r="Z202" i="37"/>
  <c r="Z154" i="37"/>
  <c r="Z214" i="37"/>
  <c r="Z190" i="37"/>
  <c r="Y168" i="37"/>
  <c r="Y192" i="37"/>
  <c r="Y180" i="37"/>
  <c r="Y156" i="37"/>
  <c r="Y132" i="37"/>
  <c r="Y204" i="37"/>
  <c r="Y144" i="37"/>
  <c r="Y31" i="37"/>
  <c r="AB15" i="37"/>
  <c r="AB39" i="37" s="1"/>
  <c r="AB9" i="37"/>
  <c r="AB33" i="37" s="1"/>
  <c r="AB10" i="37"/>
  <c r="AB34" i="37" s="1"/>
  <c r="AB12" i="37"/>
  <c r="AB36" i="37" s="1"/>
  <c r="AB13" i="37"/>
  <c r="AB37" i="37" s="1"/>
  <c r="AA14" i="37"/>
  <c r="AA38" i="37" s="1"/>
  <c r="AB11" i="37"/>
  <c r="AB35" i="37" s="1"/>
  <c r="AA8" i="49" l="1"/>
  <c r="AA8" i="47" s="1"/>
  <c r="Y7" i="49"/>
  <c r="Y7" i="47" s="1"/>
  <c r="U22" i="47"/>
  <c r="V22" i="49"/>
  <c r="Z7" i="37"/>
  <c r="AA8" i="37"/>
  <c r="AA32" i="37" s="1"/>
  <c r="AB18" i="37"/>
  <c r="AB42" i="37" s="1"/>
  <c r="AB17" i="37"/>
  <c r="AB41" i="37" s="1"/>
  <c r="AB16" i="37"/>
  <c r="AB40" i="37" s="1"/>
  <c r="AB19" i="37"/>
  <c r="X224" i="37"/>
  <c r="X220" i="37"/>
  <c r="AA134" i="37"/>
  <c r="X230" i="37"/>
  <c r="Y155" i="37"/>
  <c r="Y221" i="37" s="1"/>
  <c r="X218" i="37"/>
  <c r="Y191" i="37"/>
  <c r="Y227" i="37" s="1"/>
  <c r="Z181" i="37"/>
  <c r="X226" i="37"/>
  <c r="X222" i="37"/>
  <c r="Y203" i="37"/>
  <c r="Y229" i="37" s="1"/>
  <c r="Y167" i="37"/>
  <c r="Y223" i="37" s="1"/>
  <c r="Z195" i="37"/>
  <c r="Z159" i="37"/>
  <c r="Z150" i="37"/>
  <c r="Z186" i="37"/>
  <c r="Z198" i="37"/>
  <c r="Z207" i="37"/>
  <c r="Z210" i="37"/>
  <c r="Z183" i="37"/>
  <c r="Z147" i="37"/>
  <c r="Z162" i="37"/>
  <c r="Z174" i="37"/>
  <c r="Z157" i="37"/>
  <c r="Z133" i="37"/>
  <c r="Y131" i="37"/>
  <c r="Y217" i="37" s="1"/>
  <c r="Z193" i="37"/>
  <c r="Z205" i="37"/>
  <c r="Z145" i="37"/>
  <c r="Y179" i="37"/>
  <c r="Y225" i="37" s="1"/>
  <c r="W232" i="37"/>
  <c r="AA151" i="37"/>
  <c r="AA149" i="37"/>
  <c r="Y143" i="37"/>
  <c r="Y219" i="37" s="1"/>
  <c r="Z199" i="37"/>
  <c r="X228" i="37"/>
  <c r="Z151" i="37"/>
  <c r="Z175" i="37"/>
  <c r="AA194" i="37"/>
  <c r="AA193" i="37"/>
  <c r="Z139" i="37"/>
  <c r="AA206" i="37"/>
  <c r="AA158" i="37"/>
  <c r="Z211" i="37"/>
  <c r="AA138" i="37"/>
  <c r="AA170" i="37"/>
  <c r="Z148" i="37"/>
  <c r="Z163" i="37"/>
  <c r="AA182" i="37"/>
  <c r="AA135" i="37"/>
  <c r="Z172" i="37"/>
  <c r="Z184" i="37"/>
  <c r="Z136" i="37"/>
  <c r="Z196" i="37"/>
  <c r="Z31" i="37"/>
  <c r="Z208" i="37"/>
  <c r="AA148" i="37"/>
  <c r="AA161" i="37"/>
  <c r="AA209" i="37"/>
  <c r="AA197" i="37"/>
  <c r="AA185" i="37"/>
  <c r="AA173" i="37"/>
  <c r="AB206" i="37"/>
  <c r="AB161" i="37"/>
  <c r="AA200" i="37"/>
  <c r="AA188" i="37"/>
  <c r="AA190" i="37"/>
  <c r="AA166" i="37"/>
  <c r="AA214" i="37"/>
  <c r="AA142" i="37"/>
  <c r="AA154" i="37"/>
  <c r="AA202" i="37"/>
  <c r="AA178" i="37"/>
  <c r="AA152" i="37"/>
  <c r="AA164" i="37"/>
  <c r="AA140" i="37"/>
  <c r="AA212" i="37"/>
  <c r="AA176" i="37"/>
  <c r="AA153" i="37"/>
  <c r="AA201" i="37"/>
  <c r="AA165" i="37"/>
  <c r="AA213" i="37"/>
  <c r="AA189" i="37"/>
  <c r="AA141" i="37"/>
  <c r="AA177" i="37"/>
  <c r="Z168" i="37"/>
  <c r="Z132" i="37"/>
  <c r="Z144" i="37"/>
  <c r="Z156" i="37"/>
  <c r="Z192" i="37"/>
  <c r="Z204" i="37"/>
  <c r="Z180" i="37"/>
  <c r="AC12" i="37"/>
  <c r="AC36" i="37" s="1"/>
  <c r="AC9" i="37"/>
  <c r="AC33" i="37" s="1"/>
  <c r="AC10" i="37"/>
  <c r="AC34" i="37" s="1"/>
  <c r="AC13" i="37"/>
  <c r="AC37" i="37" s="1"/>
  <c r="AC15" i="37"/>
  <c r="AC39" i="37" s="1"/>
  <c r="AC11" i="37"/>
  <c r="AC35" i="37" s="1"/>
  <c r="AB14" i="37"/>
  <c r="AB38" i="37" s="1"/>
  <c r="W22" i="49" l="1"/>
  <c r="Z7" i="49"/>
  <c r="Z7" i="47" s="1"/>
  <c r="V22" i="47"/>
  <c r="AB8" i="49"/>
  <c r="AB8" i="47" s="1"/>
  <c r="AA7" i="37"/>
  <c r="AB8" i="37"/>
  <c r="AB32" i="37" s="1"/>
  <c r="AC16" i="37"/>
  <c r="AC40" i="37" s="1"/>
  <c r="AC176" i="37" s="1"/>
  <c r="AC17" i="37"/>
  <c r="AC41" i="37" s="1"/>
  <c r="AC18" i="37"/>
  <c r="AC42" i="37" s="1"/>
  <c r="AC202" i="37" s="1"/>
  <c r="Y228" i="37"/>
  <c r="Y222" i="37"/>
  <c r="AB134" i="37"/>
  <c r="AB194" i="37"/>
  <c r="AB147" i="37"/>
  <c r="Y230" i="37"/>
  <c r="AB170" i="37"/>
  <c r="AB158" i="37"/>
  <c r="AA157" i="37"/>
  <c r="AA169" i="37"/>
  <c r="Y224" i="37"/>
  <c r="X232" i="37"/>
  <c r="AA174" i="37"/>
  <c r="AB182" i="37"/>
  <c r="AB146" i="37"/>
  <c r="AA145" i="37"/>
  <c r="Y218" i="37"/>
  <c r="AA133" i="37"/>
  <c r="AA205" i="37"/>
  <c r="Y226" i="37"/>
  <c r="Z155" i="37"/>
  <c r="Z221" i="37" s="1"/>
  <c r="AA199" i="37"/>
  <c r="AA181" i="37"/>
  <c r="AA186" i="37"/>
  <c r="AA162" i="37"/>
  <c r="AA160" i="37"/>
  <c r="AA198" i="37"/>
  <c r="AA210" i="37"/>
  <c r="Z179" i="37"/>
  <c r="Z225" i="37" s="1"/>
  <c r="AA150" i="37"/>
  <c r="Z191" i="37"/>
  <c r="Z227" i="37" s="1"/>
  <c r="Y220" i="37"/>
  <c r="Z143" i="37"/>
  <c r="Z219" i="37" s="1"/>
  <c r="AA139" i="37"/>
  <c r="Z131" i="37"/>
  <c r="Z217" i="37" s="1"/>
  <c r="AA175" i="37"/>
  <c r="AA187" i="37"/>
  <c r="AA211" i="37"/>
  <c r="AA163" i="37"/>
  <c r="AB160" i="37"/>
  <c r="AA159" i="37"/>
  <c r="AB198" i="37"/>
  <c r="AA171" i="37"/>
  <c r="Z167" i="37"/>
  <c r="Z223" i="37" s="1"/>
  <c r="AA147" i="37"/>
  <c r="AA195" i="37"/>
  <c r="AA183" i="37"/>
  <c r="Z203" i="37"/>
  <c r="Z229" i="37" s="1"/>
  <c r="AA207" i="37"/>
  <c r="AA31" i="37"/>
  <c r="AA208" i="37"/>
  <c r="AA196" i="37"/>
  <c r="AB163" i="37"/>
  <c r="AA184" i="37"/>
  <c r="AA172" i="37"/>
  <c r="AA136" i="37"/>
  <c r="AB197" i="37"/>
  <c r="AB209" i="37"/>
  <c r="AB137" i="37"/>
  <c r="AB173" i="37"/>
  <c r="AB149" i="37"/>
  <c r="AB185" i="37"/>
  <c r="AB133" i="37"/>
  <c r="AC137" i="37"/>
  <c r="AC206" i="37"/>
  <c r="AB177" i="37"/>
  <c r="AB213" i="37"/>
  <c r="AB141" i="37"/>
  <c r="AB201" i="37"/>
  <c r="AB153" i="37"/>
  <c r="AB165" i="37"/>
  <c r="AB189" i="37"/>
  <c r="AB140" i="37"/>
  <c r="AB152" i="37"/>
  <c r="AB200" i="37"/>
  <c r="AB176" i="37"/>
  <c r="AB164" i="37"/>
  <c r="AB188" i="37"/>
  <c r="AB212" i="37"/>
  <c r="AB214" i="37"/>
  <c r="AB142" i="37"/>
  <c r="AB154" i="37"/>
  <c r="AB166" i="37"/>
  <c r="AB178" i="37"/>
  <c r="AB190" i="37"/>
  <c r="AB202" i="37"/>
  <c r="AA192" i="37"/>
  <c r="AA132" i="37"/>
  <c r="AA204" i="37"/>
  <c r="AA156" i="37"/>
  <c r="AA168" i="37"/>
  <c r="AA144" i="37"/>
  <c r="AA180" i="37"/>
  <c r="AD9" i="37"/>
  <c r="AD33" i="37" s="1"/>
  <c r="AD10" i="37"/>
  <c r="AD34" i="37" s="1"/>
  <c r="AD15" i="37"/>
  <c r="AD39" i="37" s="1"/>
  <c r="AD13" i="37"/>
  <c r="AD37" i="37" s="1"/>
  <c r="AD12" i="37"/>
  <c r="AD36" i="37" s="1"/>
  <c r="AD11" i="37"/>
  <c r="AD35" i="37" s="1"/>
  <c r="AC14" i="37"/>
  <c r="AC38" i="37" s="1"/>
  <c r="X22" i="49" l="1"/>
  <c r="AA7" i="49"/>
  <c r="AA7" i="47" s="1"/>
  <c r="W22" i="47"/>
  <c r="AB7" i="37"/>
  <c r="AC8" i="37"/>
  <c r="AC7" i="37" s="1"/>
  <c r="AD16" i="37"/>
  <c r="AD40" i="37" s="1"/>
  <c r="AD18" i="37"/>
  <c r="AD42" i="37" s="1"/>
  <c r="AD17" i="37"/>
  <c r="AD41" i="37" s="1"/>
  <c r="AB171" i="37"/>
  <c r="AB207" i="37"/>
  <c r="AB195" i="37"/>
  <c r="AB135" i="37"/>
  <c r="AB183" i="37"/>
  <c r="AB159" i="37"/>
  <c r="Z220" i="37"/>
  <c r="AC194" i="37"/>
  <c r="Z222" i="37"/>
  <c r="Y232" i="37"/>
  <c r="AC170" i="37"/>
  <c r="Z228" i="37"/>
  <c r="AB148" i="37"/>
  <c r="AA203" i="37"/>
  <c r="AA229" i="37" s="1"/>
  <c r="AB172" i="37"/>
  <c r="AB208" i="37"/>
  <c r="AA131" i="37"/>
  <c r="AA217" i="37" s="1"/>
  <c r="Z226" i="37"/>
  <c r="AA155" i="37"/>
  <c r="AA221" i="37" s="1"/>
  <c r="AB186" i="37"/>
  <c r="AB138" i="37"/>
  <c r="AB174" i="37"/>
  <c r="AB150" i="37"/>
  <c r="AB210" i="37"/>
  <c r="AB136" i="37"/>
  <c r="AB162" i="37"/>
  <c r="AC196" i="37"/>
  <c r="AB184" i="37"/>
  <c r="AB196" i="37"/>
  <c r="Z218" i="37"/>
  <c r="AA167" i="37"/>
  <c r="AA223" i="37" s="1"/>
  <c r="Z230" i="37"/>
  <c r="Z224" i="37"/>
  <c r="AA143" i="37"/>
  <c r="AA219" i="37" s="1"/>
  <c r="AB151" i="37"/>
  <c r="AB187" i="37"/>
  <c r="AA191" i="37"/>
  <c r="AA227" i="37" s="1"/>
  <c r="AB139" i="37"/>
  <c r="AC205" i="37"/>
  <c r="AB211" i="37"/>
  <c r="AA179" i="37"/>
  <c r="AA225" i="37" s="1"/>
  <c r="AB199" i="37"/>
  <c r="AB175" i="37"/>
  <c r="AC182" i="37"/>
  <c r="AC146" i="37"/>
  <c r="AC134" i="37"/>
  <c r="AC197" i="37"/>
  <c r="AC158" i="37"/>
  <c r="AB145" i="37"/>
  <c r="AB157" i="37"/>
  <c r="AB181" i="37"/>
  <c r="AC211" i="37"/>
  <c r="AC209" i="37"/>
  <c r="AC173" i="37"/>
  <c r="AC161" i="37"/>
  <c r="AC185" i="37"/>
  <c r="AC149" i="37"/>
  <c r="AB205" i="37"/>
  <c r="AB193" i="37"/>
  <c r="AB169" i="37"/>
  <c r="AB31" i="37"/>
  <c r="AD173" i="37"/>
  <c r="AD146" i="37"/>
  <c r="AC214" i="37"/>
  <c r="AC166" i="37"/>
  <c r="AC141" i="37"/>
  <c r="AC213" i="37"/>
  <c r="AC153" i="37"/>
  <c r="AC165" i="37"/>
  <c r="AC201" i="37"/>
  <c r="AC177" i="37"/>
  <c r="AC189" i="37"/>
  <c r="AC164" i="37"/>
  <c r="AC154" i="37"/>
  <c r="AC142" i="37"/>
  <c r="AC188" i="37"/>
  <c r="AC140" i="37"/>
  <c r="AC200" i="37"/>
  <c r="AC178" i="37"/>
  <c r="AC190" i="37"/>
  <c r="AC212" i="37"/>
  <c r="AC152" i="37"/>
  <c r="AB132" i="37"/>
  <c r="AB180" i="37"/>
  <c r="AB156" i="37"/>
  <c r="AB192" i="37"/>
  <c r="AB168" i="37"/>
  <c r="AB204" i="37"/>
  <c r="AB144" i="37"/>
  <c r="AE12" i="37"/>
  <c r="AE36" i="37" s="1"/>
  <c r="AE9" i="37"/>
  <c r="AE15" i="37"/>
  <c r="AE39" i="37" s="1"/>
  <c r="AE13" i="37"/>
  <c r="AE37" i="37" s="1"/>
  <c r="AE11" i="37"/>
  <c r="AE35" i="37" s="1"/>
  <c r="AD14" i="37"/>
  <c r="AD38" i="37" s="1"/>
  <c r="AC7" i="49" l="1"/>
  <c r="AC7" i="47" s="1"/>
  <c r="AB7" i="49"/>
  <c r="AB7" i="47" s="1"/>
  <c r="X22" i="47"/>
  <c r="Y22" i="49"/>
  <c r="AD8" i="37"/>
  <c r="AD7" i="37" s="1"/>
  <c r="AE10" i="37"/>
  <c r="AE34" i="37" s="1"/>
  <c r="AE18" i="37"/>
  <c r="AE42" i="37" s="1"/>
  <c r="AE17" i="37"/>
  <c r="AE41" i="37" s="1"/>
  <c r="AE33" i="37"/>
  <c r="AE16" i="37"/>
  <c r="AE40" i="37" s="1"/>
  <c r="AC184" i="37"/>
  <c r="AC172" i="37"/>
  <c r="AC181" i="37"/>
  <c r="AB155" i="37"/>
  <c r="AB221" i="37" s="1"/>
  <c r="AA228" i="37"/>
  <c r="AC208" i="37"/>
  <c r="AA218" i="37"/>
  <c r="AB131" i="37"/>
  <c r="AB217" i="37" s="1"/>
  <c r="AC133" i="37"/>
  <c r="AC136" i="37"/>
  <c r="AA230" i="37"/>
  <c r="AC145" i="37"/>
  <c r="AC160" i="37"/>
  <c r="AC169" i="37"/>
  <c r="AC175" i="37"/>
  <c r="AA224" i="37"/>
  <c r="AC157" i="37"/>
  <c r="AC148" i="37"/>
  <c r="AC193" i="37"/>
  <c r="AA222" i="37"/>
  <c r="AB191" i="37"/>
  <c r="AB227" i="37" s="1"/>
  <c r="Z232" i="37"/>
  <c r="AC163" i="37"/>
  <c r="AB143" i="37"/>
  <c r="AB219" i="37" s="1"/>
  <c r="AC151" i="37"/>
  <c r="AA220" i="37"/>
  <c r="AB167" i="37"/>
  <c r="AB223" i="37" s="1"/>
  <c r="AC199" i="37"/>
  <c r="AB179" i="37"/>
  <c r="AB225" i="37" s="1"/>
  <c r="AD163" i="37"/>
  <c r="AA226" i="37"/>
  <c r="AC187" i="37"/>
  <c r="AD134" i="37"/>
  <c r="AC139" i="37"/>
  <c r="AD206" i="37"/>
  <c r="AD194" i="37"/>
  <c r="AD170" i="37"/>
  <c r="AD160" i="37"/>
  <c r="AD182" i="37"/>
  <c r="AD158" i="37"/>
  <c r="AD193" i="37"/>
  <c r="AB203" i="37"/>
  <c r="AB229" i="37" s="1"/>
  <c r="AD161" i="37"/>
  <c r="AD149" i="37"/>
  <c r="AD137" i="37"/>
  <c r="AD209" i="37"/>
  <c r="AE137" i="37"/>
  <c r="AD197" i="37"/>
  <c r="AD185" i="37"/>
  <c r="AD140" i="37"/>
  <c r="AD188" i="37"/>
  <c r="AD152" i="37"/>
  <c r="AD200" i="37"/>
  <c r="AD176" i="37"/>
  <c r="AD164" i="37"/>
  <c r="AD212" i="37"/>
  <c r="AD201" i="37"/>
  <c r="AD141" i="37"/>
  <c r="AD213" i="37"/>
  <c r="AD153" i="37"/>
  <c r="AD165" i="37"/>
  <c r="AD177" i="37"/>
  <c r="AD189" i="37"/>
  <c r="AD178" i="37"/>
  <c r="AD202" i="37"/>
  <c r="AD142" i="37"/>
  <c r="AD214" i="37"/>
  <c r="AD154" i="37"/>
  <c r="AD190" i="37"/>
  <c r="AD166" i="37"/>
  <c r="AD199" i="37"/>
  <c r="AF15" i="37"/>
  <c r="AF39" i="37" s="1"/>
  <c r="AF9" i="37"/>
  <c r="AF33" i="37" s="1"/>
  <c r="AF10" i="37"/>
  <c r="AF34" i="37" s="1"/>
  <c r="AF12" i="37"/>
  <c r="AF36" i="37" s="1"/>
  <c r="AF13" i="37"/>
  <c r="AF37" i="37" s="1"/>
  <c r="AF11" i="37"/>
  <c r="AF35" i="37" s="1"/>
  <c r="AE14" i="37"/>
  <c r="AE38" i="37" s="1"/>
  <c r="AD7" i="49" l="1"/>
  <c r="AD7" i="47" s="1"/>
  <c r="Z22" i="49"/>
  <c r="Y22" i="47"/>
  <c r="AE8" i="37"/>
  <c r="AE7" i="37" s="1"/>
  <c r="AF18" i="37"/>
  <c r="AF42" i="37" s="1"/>
  <c r="AF16" i="37"/>
  <c r="AF40" i="37" s="1"/>
  <c r="AF17" i="37"/>
  <c r="AF41" i="37" s="1"/>
  <c r="AD211" i="37"/>
  <c r="AD139" i="37"/>
  <c r="AD151" i="37"/>
  <c r="AB222" i="37"/>
  <c r="AD175" i="37"/>
  <c r="AB228" i="37"/>
  <c r="AD187" i="37"/>
  <c r="AE181" i="37"/>
  <c r="AD196" i="37"/>
  <c r="AB218" i="37"/>
  <c r="AB220" i="37"/>
  <c r="AA232" i="37"/>
  <c r="AB224" i="37"/>
  <c r="AB226" i="37"/>
  <c r="AB230" i="37"/>
  <c r="AD136" i="37"/>
  <c r="AD172" i="37"/>
  <c r="AD148" i="37"/>
  <c r="AD184" i="37"/>
  <c r="AD208" i="37"/>
  <c r="AD169" i="37"/>
  <c r="AE209" i="37"/>
  <c r="AE197" i="37"/>
  <c r="AD133" i="37"/>
  <c r="AD145" i="37"/>
  <c r="AD181" i="37"/>
  <c r="AD157" i="37"/>
  <c r="AD205" i="37"/>
  <c r="AE149" i="37"/>
  <c r="AE173" i="37"/>
  <c r="AE185" i="37"/>
  <c r="AE208" i="37"/>
  <c r="AF206" i="37"/>
  <c r="AE161" i="37"/>
  <c r="AF149" i="37"/>
  <c r="AE151" i="37"/>
  <c r="AE202" i="37"/>
  <c r="AE165" i="37"/>
  <c r="AE141" i="37"/>
  <c r="AE213" i="37"/>
  <c r="AE189" i="37"/>
  <c r="AE176" i="37"/>
  <c r="AE200" i="37"/>
  <c r="AE212" i="37"/>
  <c r="AE188" i="37"/>
  <c r="AE152" i="37"/>
  <c r="AE164" i="37"/>
  <c r="AE140" i="37"/>
  <c r="AE153" i="37"/>
  <c r="AE201" i="37"/>
  <c r="AE177" i="37"/>
  <c r="AE206" i="37"/>
  <c r="AE134" i="37"/>
  <c r="AE146" i="37"/>
  <c r="AE158" i="37"/>
  <c r="AE170" i="37"/>
  <c r="AE194" i="37"/>
  <c r="AE182" i="37"/>
  <c r="AF14" i="37"/>
  <c r="AF38" i="37" s="1"/>
  <c r="Z22" i="47" l="1"/>
  <c r="AE7" i="49"/>
  <c r="AE7" i="47" s="1"/>
  <c r="AA22" i="49"/>
  <c r="AF8" i="37"/>
  <c r="AF7" i="37" s="1"/>
  <c r="AG15" i="37"/>
  <c r="AG39" i="37" s="1"/>
  <c r="AG11" i="37"/>
  <c r="AG35" i="37" s="1"/>
  <c r="AG17" i="37"/>
  <c r="AG41" i="37" s="1"/>
  <c r="AG9" i="37"/>
  <c r="AG33" i="37" s="1"/>
  <c r="AG13" i="37"/>
  <c r="AG37" i="37" s="1"/>
  <c r="AG185" i="37" s="1"/>
  <c r="AH18" i="37"/>
  <c r="AG18" i="37"/>
  <c r="AG42" i="37" s="1"/>
  <c r="AG12" i="37"/>
  <c r="AG36" i="37" s="1"/>
  <c r="AG10" i="37"/>
  <c r="AG34" i="37" s="1"/>
  <c r="AG194" i="37" s="1"/>
  <c r="AG16" i="37"/>
  <c r="AG40" i="37" s="1"/>
  <c r="AE193" i="37"/>
  <c r="AE133" i="37"/>
  <c r="AE145" i="37"/>
  <c r="AE157" i="37"/>
  <c r="AE205" i="37"/>
  <c r="AE169" i="37"/>
  <c r="AB232" i="37"/>
  <c r="AF194" i="37"/>
  <c r="AF134" i="37"/>
  <c r="AF182" i="37"/>
  <c r="AF170" i="37"/>
  <c r="AF146" i="37"/>
  <c r="AF148" i="37"/>
  <c r="AF169" i="37"/>
  <c r="AF158" i="37"/>
  <c r="AF151" i="37"/>
  <c r="AF161" i="37"/>
  <c r="AE211" i="37"/>
  <c r="AE139" i="37"/>
  <c r="AE199" i="37"/>
  <c r="AE175" i="37"/>
  <c r="AE187" i="37"/>
  <c r="AE163" i="37"/>
  <c r="AF137" i="37"/>
  <c r="AF209" i="37"/>
  <c r="AE148" i="37"/>
  <c r="AF197" i="37"/>
  <c r="AE172" i="37"/>
  <c r="AF185" i="37"/>
  <c r="AE196" i="37"/>
  <c r="AE160" i="37"/>
  <c r="AF173" i="37"/>
  <c r="AE136" i="37"/>
  <c r="AE184" i="37"/>
  <c r="AE190" i="37"/>
  <c r="AE178" i="37"/>
  <c r="AE142" i="37"/>
  <c r="AE154" i="37"/>
  <c r="AE166" i="37"/>
  <c r="AE214" i="37"/>
  <c r="AF141" i="37"/>
  <c r="AF201" i="37"/>
  <c r="AF142" i="37"/>
  <c r="AF200" i="37"/>
  <c r="AF152" i="37"/>
  <c r="AF140" i="37"/>
  <c r="AF164" i="37"/>
  <c r="AF188" i="37"/>
  <c r="AF212" i="37"/>
  <c r="AF176" i="37"/>
  <c r="AF153" i="37"/>
  <c r="AF189" i="37"/>
  <c r="AF177" i="37"/>
  <c r="AF165" i="37"/>
  <c r="AF213" i="37"/>
  <c r="AH13" i="37"/>
  <c r="AH37" i="37" s="1"/>
  <c r="AH15" i="37"/>
  <c r="AH12" i="37"/>
  <c r="AH9" i="37"/>
  <c r="AH10" i="37"/>
  <c r="AH34" i="37" s="1"/>
  <c r="AH11" i="37"/>
  <c r="AF7" i="49" l="1"/>
  <c r="AF7" i="47" s="1"/>
  <c r="AA22" i="47"/>
  <c r="AB22" i="49"/>
  <c r="AH29" i="37"/>
  <c r="AH28" i="37"/>
  <c r="AH27" i="37"/>
  <c r="AH39" i="37" s="1"/>
  <c r="AH21" i="37"/>
  <c r="AH33" i="37" s="1"/>
  <c r="AI18" i="37"/>
  <c r="AG8" i="37"/>
  <c r="AG14" i="37"/>
  <c r="AG38" i="37" s="1"/>
  <c r="AH16" i="37"/>
  <c r="AH17" i="37"/>
  <c r="AF199" i="37"/>
  <c r="AF133" i="37"/>
  <c r="AF157" i="37"/>
  <c r="AF205" i="37"/>
  <c r="AF160" i="37"/>
  <c r="AF172" i="37"/>
  <c r="AF211" i="37"/>
  <c r="AF196" i="37"/>
  <c r="AF136" i="37"/>
  <c r="AF208" i="37"/>
  <c r="AF184" i="37"/>
  <c r="AF175" i="37"/>
  <c r="AF181" i="37"/>
  <c r="AF193" i="37"/>
  <c r="AI11" i="37"/>
  <c r="AF145" i="37"/>
  <c r="AF187" i="37"/>
  <c r="AF163" i="37"/>
  <c r="AF139" i="37"/>
  <c r="AG182" i="37"/>
  <c r="AI10" i="37"/>
  <c r="AI34" i="37" s="1"/>
  <c r="AI9" i="37"/>
  <c r="AI13" i="37"/>
  <c r="AI37" i="37" s="1"/>
  <c r="AI12" i="37"/>
  <c r="AI15" i="37"/>
  <c r="AG206" i="37"/>
  <c r="AF154" i="37"/>
  <c r="AF190" i="37"/>
  <c r="AG161" i="37"/>
  <c r="AG165" i="37"/>
  <c r="AG139" i="37"/>
  <c r="AG197" i="37"/>
  <c r="AF166" i="37"/>
  <c r="AF214" i="37"/>
  <c r="AF178" i="37"/>
  <c r="AF202" i="37"/>
  <c r="AG145" i="37"/>
  <c r="AG184" i="37"/>
  <c r="AG152" i="37"/>
  <c r="AG209" i="37"/>
  <c r="AG170" i="37"/>
  <c r="AG158" i="37"/>
  <c r="AG146" i="37"/>
  <c r="AG134" i="37"/>
  <c r="AH185" i="37"/>
  <c r="AG149" i="37"/>
  <c r="AG137" i="37"/>
  <c r="AG173" i="37"/>
  <c r="AH194" i="37"/>
  <c r="AH14" i="37"/>
  <c r="AG178" i="37"/>
  <c r="AG142" i="37"/>
  <c r="AG166" i="37"/>
  <c r="AG154" i="37"/>
  <c r="AG202" i="37"/>
  <c r="AG190" i="37"/>
  <c r="AG214" i="37"/>
  <c r="AH41" i="37" l="1"/>
  <c r="AH189" i="37" s="1"/>
  <c r="AH40" i="37"/>
  <c r="AH200" i="37" s="1"/>
  <c r="AB22" i="47"/>
  <c r="AI28" i="37"/>
  <c r="AI27" i="37"/>
  <c r="AI39" i="37" s="1"/>
  <c r="AI29" i="37"/>
  <c r="AI21" i="37"/>
  <c r="AI33" i="37" s="1"/>
  <c r="AJ18" i="37"/>
  <c r="AH8" i="37"/>
  <c r="AH7" i="37" s="1"/>
  <c r="AG7" i="37"/>
  <c r="AI16" i="37"/>
  <c r="AI17" i="37"/>
  <c r="AG153" i="37"/>
  <c r="AI14" i="37"/>
  <c r="AJ11" i="37"/>
  <c r="AG177" i="37"/>
  <c r="AJ12" i="37"/>
  <c r="AJ13" i="37"/>
  <c r="AJ37" i="37" s="1"/>
  <c r="AJ15" i="37"/>
  <c r="AJ9" i="37"/>
  <c r="AJ10" i="37"/>
  <c r="AJ34" i="37" s="1"/>
  <c r="AG141" i="37"/>
  <c r="AG213" i="37"/>
  <c r="AG189" i="37"/>
  <c r="AG199" i="37"/>
  <c r="AG201" i="37"/>
  <c r="AG187" i="37"/>
  <c r="AG151" i="37"/>
  <c r="AG163" i="37"/>
  <c r="AG211" i="37"/>
  <c r="AG175" i="37"/>
  <c r="AG181" i="37"/>
  <c r="AG193" i="37"/>
  <c r="AG164" i="37"/>
  <c r="AH201" i="37"/>
  <c r="AH205" i="37"/>
  <c r="AG157" i="37"/>
  <c r="AG205" i="37"/>
  <c r="AG208" i="37"/>
  <c r="AG136" i="37"/>
  <c r="AG148" i="37"/>
  <c r="AG172" i="37"/>
  <c r="AG160" i="37"/>
  <c r="AG196" i="37"/>
  <c r="AG169" i="37"/>
  <c r="AG133" i="37"/>
  <c r="AJ29" i="37"/>
  <c r="AG188" i="37"/>
  <c r="AG176" i="37"/>
  <c r="AG212" i="37"/>
  <c r="AG200" i="37"/>
  <c r="AG140" i="37"/>
  <c r="AJ28" i="37"/>
  <c r="AH211" i="37"/>
  <c r="AJ27" i="37"/>
  <c r="AJ21" i="37"/>
  <c r="AH173" i="37"/>
  <c r="AH161" i="37"/>
  <c r="AH149" i="37"/>
  <c r="AH137" i="37"/>
  <c r="AH209" i="37"/>
  <c r="AH197" i="37"/>
  <c r="AH170" i="37"/>
  <c r="AH182" i="37"/>
  <c r="AH146" i="37"/>
  <c r="AH134" i="37"/>
  <c r="AH206" i="37"/>
  <c r="AH158" i="37"/>
  <c r="AI209" i="37"/>
  <c r="AI197" i="37"/>
  <c r="AI137" i="37"/>
  <c r="AI149" i="37"/>
  <c r="AI161" i="37"/>
  <c r="AI173" i="37"/>
  <c r="AI185" i="37"/>
  <c r="AI206" i="37"/>
  <c r="AI134" i="37"/>
  <c r="AI146" i="37"/>
  <c r="AI158" i="37"/>
  <c r="AI170" i="37"/>
  <c r="AI182" i="37"/>
  <c r="AI194" i="37"/>
  <c r="AH165" i="37" l="1"/>
  <c r="AH141" i="37"/>
  <c r="AH177" i="37"/>
  <c r="AH213" i="37"/>
  <c r="AH153" i="37"/>
  <c r="AI40" i="37"/>
  <c r="AI176" i="37" s="1"/>
  <c r="AG7" i="49"/>
  <c r="AG7" i="47" s="1"/>
  <c r="AH7" i="49"/>
  <c r="AH7" i="47" s="1"/>
  <c r="AI41" i="37"/>
  <c r="AI141" i="37" s="1"/>
  <c r="AK18" i="37"/>
  <c r="AI8" i="37"/>
  <c r="AI7" i="37" s="1"/>
  <c r="AJ33" i="37"/>
  <c r="AJ16" i="37"/>
  <c r="AJ40" i="37" s="1"/>
  <c r="AJ39" i="37"/>
  <c r="AJ17" i="37"/>
  <c r="AJ41" i="37" s="1"/>
  <c r="AH152" i="37"/>
  <c r="AH176" i="37"/>
  <c r="AH188" i="37"/>
  <c r="AH140" i="37"/>
  <c r="AH212" i="37"/>
  <c r="AH164" i="37"/>
  <c r="AJ14" i="37"/>
  <c r="AK11" i="37"/>
  <c r="AK15" i="37"/>
  <c r="AK10" i="37"/>
  <c r="AK34" i="37" s="1"/>
  <c r="AK13" i="37"/>
  <c r="AK37" i="37" s="1"/>
  <c r="AK9" i="37"/>
  <c r="AK12" i="37"/>
  <c r="AH181" i="37"/>
  <c r="AH169" i="37"/>
  <c r="AH193" i="37"/>
  <c r="AH139" i="37"/>
  <c r="AH145" i="37"/>
  <c r="AH157" i="37"/>
  <c r="AH175" i="37"/>
  <c r="AH151" i="37"/>
  <c r="AH133" i="37"/>
  <c r="AI151" i="37"/>
  <c r="AI187" i="37"/>
  <c r="AI211" i="37"/>
  <c r="AI175" i="37"/>
  <c r="AI163" i="37"/>
  <c r="AI139" i="37"/>
  <c r="AI199" i="37"/>
  <c r="AI200" i="37"/>
  <c r="AH163" i="37"/>
  <c r="AH187" i="37"/>
  <c r="AK29" i="37"/>
  <c r="AH199" i="37"/>
  <c r="AK27" i="37"/>
  <c r="AK28" i="37"/>
  <c r="AK21" i="37"/>
  <c r="AJ173" i="37"/>
  <c r="AJ209" i="37"/>
  <c r="AJ137" i="37"/>
  <c r="AJ149" i="37"/>
  <c r="AJ161" i="37"/>
  <c r="AJ185" i="37"/>
  <c r="AJ197" i="37"/>
  <c r="AJ182" i="37"/>
  <c r="AJ194" i="37"/>
  <c r="AJ206" i="37"/>
  <c r="AJ134" i="37"/>
  <c r="AJ158" i="37"/>
  <c r="AJ146" i="37"/>
  <c r="AJ170" i="37"/>
  <c r="AI140" i="37" l="1"/>
  <c r="AI164" i="37"/>
  <c r="AI212" i="37"/>
  <c r="AI152" i="37"/>
  <c r="AI201" i="37"/>
  <c r="AI189" i="37"/>
  <c r="AI188" i="37"/>
  <c r="AI165" i="37"/>
  <c r="AI177" i="37"/>
  <c r="AI153" i="37"/>
  <c r="AI7" i="49"/>
  <c r="AI7" i="47" s="1"/>
  <c r="AI213" i="37"/>
  <c r="AL18" i="37"/>
  <c r="AJ8" i="37"/>
  <c r="AJ7" i="37" s="1"/>
  <c r="AK39" i="37"/>
  <c r="AK33" i="37"/>
  <c r="AK17" i="37"/>
  <c r="AK41" i="37" s="1"/>
  <c r="AK153" i="37" s="1"/>
  <c r="AK16" i="37"/>
  <c r="AK40" i="37" s="1"/>
  <c r="AK14" i="37"/>
  <c r="AL11" i="37"/>
  <c r="AL10" i="37"/>
  <c r="AL34" i="37" s="1"/>
  <c r="AL12" i="37"/>
  <c r="AL15" i="37"/>
  <c r="AL9" i="37"/>
  <c r="AL13" i="37"/>
  <c r="AL37" i="37" s="1"/>
  <c r="AJ201" i="37"/>
  <c r="AJ153" i="37"/>
  <c r="AJ177" i="37"/>
  <c r="AJ213" i="37"/>
  <c r="AJ189" i="37"/>
  <c r="AJ141" i="37"/>
  <c r="AJ165" i="37"/>
  <c r="AJ163" i="37"/>
  <c r="AJ151" i="37"/>
  <c r="AJ139" i="37"/>
  <c r="AJ187" i="37"/>
  <c r="AJ175" i="37"/>
  <c r="AJ211" i="37"/>
  <c r="AJ199" i="37"/>
  <c r="AJ164" i="37"/>
  <c r="AJ212" i="37"/>
  <c r="AJ176" i="37"/>
  <c r="AJ152" i="37"/>
  <c r="AJ188" i="37"/>
  <c r="AJ200" i="37"/>
  <c r="AJ140" i="37"/>
  <c r="AL28" i="37"/>
  <c r="AL29" i="37"/>
  <c r="AL27" i="37"/>
  <c r="AJ145" i="37"/>
  <c r="AJ181" i="37"/>
  <c r="AJ169" i="37"/>
  <c r="AJ205" i="37"/>
  <c r="AJ193" i="37"/>
  <c r="AJ133" i="37"/>
  <c r="AJ157" i="37"/>
  <c r="AL21" i="37"/>
  <c r="AK170" i="37"/>
  <c r="AK182" i="37"/>
  <c r="AK194" i="37"/>
  <c r="AK206" i="37"/>
  <c r="AK134" i="37"/>
  <c r="AK146" i="37"/>
  <c r="AK158" i="37"/>
  <c r="AK137" i="37"/>
  <c r="AK149" i="37"/>
  <c r="AK161" i="37"/>
  <c r="AK173" i="37"/>
  <c r="AK185" i="37"/>
  <c r="AK209" i="37"/>
  <c r="AK197" i="37"/>
  <c r="AI169" i="37"/>
  <c r="AI133" i="37"/>
  <c r="AI205" i="37"/>
  <c r="AI145" i="37"/>
  <c r="AI157" i="37"/>
  <c r="AI193" i="37"/>
  <c r="AI181" i="37"/>
  <c r="AJ7" i="49" l="1"/>
  <c r="AJ7" i="47" s="1"/>
  <c r="AM18" i="37"/>
  <c r="AK8" i="37"/>
  <c r="AK7" i="37" s="1"/>
  <c r="AL39" i="37"/>
  <c r="AL33" i="37"/>
  <c r="AL16" i="37"/>
  <c r="AL40" i="37" s="1"/>
  <c r="AL140" i="37" s="1"/>
  <c r="AL17" i="37"/>
  <c r="AL41" i="37" s="1"/>
  <c r="AL14" i="37"/>
  <c r="AM11" i="37"/>
  <c r="AM9" i="37"/>
  <c r="AM15" i="37"/>
  <c r="AM13" i="37"/>
  <c r="AM37" i="37" s="1"/>
  <c r="AM10" i="37"/>
  <c r="AM34" i="37" s="1"/>
  <c r="AM12" i="37"/>
  <c r="AK189" i="37"/>
  <c r="AK177" i="37"/>
  <c r="AK213" i="37"/>
  <c r="AK164" i="37"/>
  <c r="AK140" i="37"/>
  <c r="AK176" i="37"/>
  <c r="AK200" i="37"/>
  <c r="AK212" i="37"/>
  <c r="AK165" i="37"/>
  <c r="AK141" i="37"/>
  <c r="AK201" i="37"/>
  <c r="AK187" i="37"/>
  <c r="AK211" i="37"/>
  <c r="AK163" i="37"/>
  <c r="AK199" i="37"/>
  <c r="AK139" i="37"/>
  <c r="AK175" i="37"/>
  <c r="AK151" i="37"/>
  <c r="AK145" i="37"/>
  <c r="AK133" i="37"/>
  <c r="AM28" i="37"/>
  <c r="AM27" i="37"/>
  <c r="AK188" i="37"/>
  <c r="AK152" i="37"/>
  <c r="AM29" i="37"/>
  <c r="AK205" i="37"/>
  <c r="AK193" i="37"/>
  <c r="AK181" i="37"/>
  <c r="AK169" i="37"/>
  <c r="AK157" i="37"/>
  <c r="AM21" i="37"/>
  <c r="AL149" i="37"/>
  <c r="AL137" i="37"/>
  <c r="AL161" i="37"/>
  <c r="AL173" i="37"/>
  <c r="AL185" i="37"/>
  <c r="AL197" i="37"/>
  <c r="AL209" i="37"/>
  <c r="AL182" i="37"/>
  <c r="AL194" i="37"/>
  <c r="AL206" i="37"/>
  <c r="AL134" i="37"/>
  <c r="AL146" i="37"/>
  <c r="AL158" i="37"/>
  <c r="AL170" i="37"/>
  <c r="AK7" i="49" l="1"/>
  <c r="AK7" i="47" s="1"/>
  <c r="AN18" i="37"/>
  <c r="AL8" i="37"/>
  <c r="AL7" i="37" s="1"/>
  <c r="AM39" i="37"/>
  <c r="AM33" i="37"/>
  <c r="AM17" i="37"/>
  <c r="AM41" i="37" s="1"/>
  <c r="AM16" i="37"/>
  <c r="AM40" i="37" s="1"/>
  <c r="AM14" i="37"/>
  <c r="AN11" i="37"/>
  <c r="AL151" i="37"/>
  <c r="AN13" i="37"/>
  <c r="AN37" i="37" s="1"/>
  <c r="AN15" i="37"/>
  <c r="AN12" i="37"/>
  <c r="AN10" i="37"/>
  <c r="AN34" i="37" s="1"/>
  <c r="AN9" i="37"/>
  <c r="AL165" i="37"/>
  <c r="AL153" i="37"/>
  <c r="AL141" i="37"/>
  <c r="AL164" i="37"/>
  <c r="AL212" i="37"/>
  <c r="AN27" i="37"/>
  <c r="AL213" i="37"/>
  <c r="AL200" i="37"/>
  <c r="AN29" i="37"/>
  <c r="AL201" i="37"/>
  <c r="AL176" i="37"/>
  <c r="AL189" i="37"/>
  <c r="AL188" i="37"/>
  <c r="AL177" i="37"/>
  <c r="AL152" i="37"/>
  <c r="AN28" i="37"/>
  <c r="AL133" i="37"/>
  <c r="AL157" i="37"/>
  <c r="AL145" i="37"/>
  <c r="AL169" i="37"/>
  <c r="AL181" i="37"/>
  <c r="AL205" i="37"/>
  <c r="AL193" i="37"/>
  <c r="AN21" i="37"/>
  <c r="AM134" i="37"/>
  <c r="AM158" i="37"/>
  <c r="AM194" i="37"/>
  <c r="AM170" i="37"/>
  <c r="AM146" i="37"/>
  <c r="AM206" i="37"/>
  <c r="AM182" i="37"/>
  <c r="AM149" i="37"/>
  <c r="AM161" i="37"/>
  <c r="AM185" i="37"/>
  <c r="AM197" i="37"/>
  <c r="AM173" i="37"/>
  <c r="AM209" i="37"/>
  <c r="AM137" i="37"/>
  <c r="AL7" i="49" l="1"/>
  <c r="AL7" i="47" s="1"/>
  <c r="AO18" i="37"/>
  <c r="AM8" i="37"/>
  <c r="AM7" i="37" s="1"/>
  <c r="AN33" i="37"/>
  <c r="AN17" i="37"/>
  <c r="AN41" i="37" s="1"/>
  <c r="AN16" i="37"/>
  <c r="AN40" i="37" s="1"/>
  <c r="AN200" i="37" s="1"/>
  <c r="AN39" i="37"/>
  <c r="AL139" i="37"/>
  <c r="AL175" i="37"/>
  <c r="AN14" i="37"/>
  <c r="AL211" i="37"/>
  <c r="AL199" i="37"/>
  <c r="AO11" i="37"/>
  <c r="AL163" i="37"/>
  <c r="AL187" i="37"/>
  <c r="AO12" i="37"/>
  <c r="AO15" i="37"/>
  <c r="AO9" i="37"/>
  <c r="AO10" i="37"/>
  <c r="AO34" i="37" s="1"/>
  <c r="AO13" i="37"/>
  <c r="AO37" i="37" s="1"/>
  <c r="AM153" i="37"/>
  <c r="AM189" i="37"/>
  <c r="AM201" i="37"/>
  <c r="AM213" i="37"/>
  <c r="AM141" i="37"/>
  <c r="AM177" i="37"/>
  <c r="AM140" i="37"/>
  <c r="AM188" i="37"/>
  <c r="AM200" i="37"/>
  <c r="AM212" i="37"/>
  <c r="AM199" i="37"/>
  <c r="AM211" i="37"/>
  <c r="AM187" i="37"/>
  <c r="AM139" i="37"/>
  <c r="AM151" i="37"/>
  <c r="AM163" i="37"/>
  <c r="AM175" i="37"/>
  <c r="AM181" i="37"/>
  <c r="AM157" i="37"/>
  <c r="AM176" i="37"/>
  <c r="AM164" i="37"/>
  <c r="AO27" i="37"/>
  <c r="AM152" i="37"/>
  <c r="AM165" i="37"/>
  <c r="AO28" i="37"/>
  <c r="AO29" i="37"/>
  <c r="AM169" i="37"/>
  <c r="AM145" i="37"/>
  <c r="AM133" i="37"/>
  <c r="AM193" i="37"/>
  <c r="AM205" i="37"/>
  <c r="AO21" i="37"/>
  <c r="AN197" i="37"/>
  <c r="AN209" i="37"/>
  <c r="AN137" i="37"/>
  <c r="AN149" i="37"/>
  <c r="AN173" i="37"/>
  <c r="AN161" i="37"/>
  <c r="AN185" i="37"/>
  <c r="AN134" i="37"/>
  <c r="AN146" i="37"/>
  <c r="AN158" i="37"/>
  <c r="AN170" i="37"/>
  <c r="AN182" i="37"/>
  <c r="AN194" i="37"/>
  <c r="AN206" i="37"/>
  <c r="AM7" i="49" l="1"/>
  <c r="AM7" i="47" s="1"/>
  <c r="AP18" i="37"/>
  <c r="AO39" i="37"/>
  <c r="AN8" i="37"/>
  <c r="AN7" i="37" s="1"/>
  <c r="AO33" i="37"/>
  <c r="AO133" i="37" s="1"/>
  <c r="AO16" i="37"/>
  <c r="AO40" i="37" s="1"/>
  <c r="AO17" i="37"/>
  <c r="AO41" i="37" s="1"/>
  <c r="AO165" i="37" s="1"/>
  <c r="AO14" i="37"/>
  <c r="AP11" i="37"/>
  <c r="AQ18" i="37"/>
  <c r="AP9" i="37"/>
  <c r="AP13" i="37"/>
  <c r="AP37" i="37" s="1"/>
  <c r="AP15" i="37"/>
  <c r="AP10" i="37"/>
  <c r="AP34" i="37" s="1"/>
  <c r="AP12" i="37"/>
  <c r="AN177" i="37"/>
  <c r="AN153" i="37"/>
  <c r="AN165" i="37"/>
  <c r="AN187" i="37"/>
  <c r="AN163" i="37"/>
  <c r="AN139" i="37"/>
  <c r="AN175" i="37"/>
  <c r="AN199" i="37"/>
  <c r="AN211" i="37"/>
  <c r="AN151" i="37"/>
  <c r="AP28" i="37"/>
  <c r="AN141" i="37"/>
  <c r="AP27" i="37"/>
  <c r="AN176" i="37"/>
  <c r="AN188" i="37"/>
  <c r="AP29" i="37"/>
  <c r="AN164" i="37"/>
  <c r="AN152" i="37"/>
  <c r="AN212" i="37"/>
  <c r="AN189" i="37"/>
  <c r="AN201" i="37"/>
  <c r="AN140" i="37"/>
  <c r="AN213" i="37"/>
  <c r="AN157" i="37"/>
  <c r="AN181" i="37"/>
  <c r="AN145" i="37"/>
  <c r="AN169" i="37"/>
  <c r="AN193" i="37"/>
  <c r="AN205" i="37"/>
  <c r="AN133" i="37"/>
  <c r="AP21" i="37"/>
  <c r="AO182" i="37"/>
  <c r="AO194" i="37"/>
  <c r="AO206" i="37"/>
  <c r="AO134" i="37"/>
  <c r="AO146" i="37"/>
  <c r="AO158" i="37"/>
  <c r="AO170" i="37"/>
  <c r="AO137" i="37"/>
  <c r="AO149" i="37"/>
  <c r="AO161" i="37"/>
  <c r="AO185" i="37"/>
  <c r="AO197" i="37"/>
  <c r="AO173" i="37"/>
  <c r="AO209" i="37"/>
  <c r="AN7" i="49" l="1"/>
  <c r="AN7" i="47" s="1"/>
  <c r="AP33" i="37"/>
  <c r="AO8" i="37"/>
  <c r="AO7" i="37" s="1"/>
  <c r="AP39" i="37"/>
  <c r="AP16" i="37"/>
  <c r="AP40" i="37" s="1"/>
  <c r="AP17" i="37"/>
  <c r="AP41" i="37" s="1"/>
  <c r="AP14" i="37"/>
  <c r="AQ11" i="37"/>
  <c r="AR18" i="37"/>
  <c r="AQ15" i="37"/>
  <c r="AQ13" i="37"/>
  <c r="AQ37" i="37" s="1"/>
  <c r="AQ12" i="37"/>
  <c r="AQ10" i="37"/>
  <c r="AQ34" i="37" s="1"/>
  <c r="AQ9" i="37"/>
  <c r="AO199" i="37"/>
  <c r="AO175" i="37"/>
  <c r="AO151" i="37"/>
  <c r="AO187" i="37"/>
  <c r="AO139" i="37"/>
  <c r="AO163" i="37"/>
  <c r="AO201" i="37"/>
  <c r="AO177" i="37"/>
  <c r="AO176" i="37"/>
  <c r="AO212" i="37"/>
  <c r="AO200" i="37"/>
  <c r="AO140" i="37"/>
  <c r="AO188" i="37"/>
  <c r="AO164" i="37"/>
  <c r="AO152" i="37"/>
  <c r="AO213" i="37"/>
  <c r="AQ29" i="37"/>
  <c r="AO153" i="37"/>
  <c r="AO141" i="37"/>
  <c r="AQ27" i="37"/>
  <c r="AO189" i="37"/>
  <c r="AO211" i="37"/>
  <c r="AQ28" i="37"/>
  <c r="AO181" i="37"/>
  <c r="AO193" i="37"/>
  <c r="AO145" i="37"/>
  <c r="AO169" i="37"/>
  <c r="AO205" i="37"/>
  <c r="AO157" i="37"/>
  <c r="AQ21" i="37"/>
  <c r="AP158" i="37"/>
  <c r="AP170" i="37"/>
  <c r="AP182" i="37"/>
  <c r="AP194" i="37"/>
  <c r="AP206" i="37"/>
  <c r="AP134" i="37"/>
  <c r="AP146" i="37"/>
  <c r="AP161" i="37"/>
  <c r="AP185" i="37"/>
  <c r="AP173" i="37"/>
  <c r="AP197" i="37"/>
  <c r="AP209" i="37"/>
  <c r="AP137" i="37"/>
  <c r="AP149" i="37"/>
  <c r="AO7" i="49" l="1"/>
  <c r="AO7" i="47" s="1"/>
  <c r="AP8" i="37"/>
  <c r="AP7" i="37" s="1"/>
  <c r="AQ33" i="37"/>
  <c r="AQ181" i="37" s="1"/>
  <c r="AQ39" i="37"/>
  <c r="AQ187" i="37" s="1"/>
  <c r="AQ17" i="37"/>
  <c r="AQ41" i="37" s="1"/>
  <c r="AQ16" i="37"/>
  <c r="AQ40" i="37" s="1"/>
  <c r="AQ14" i="37"/>
  <c r="AR11" i="37"/>
  <c r="AS18" i="37"/>
  <c r="AR12" i="37"/>
  <c r="AR9" i="37"/>
  <c r="AR13" i="37"/>
  <c r="AR37" i="37" s="1"/>
  <c r="AR10" i="37"/>
  <c r="AR34" i="37" s="1"/>
  <c r="AR15" i="37"/>
  <c r="AP189" i="37"/>
  <c r="AP201" i="37"/>
  <c r="AP141" i="37"/>
  <c r="AP213" i="37"/>
  <c r="AP153" i="37"/>
  <c r="AP165" i="37"/>
  <c r="AP177" i="37"/>
  <c r="AP163" i="37"/>
  <c r="AP211" i="37"/>
  <c r="AP139" i="37"/>
  <c r="AP187" i="37"/>
  <c r="AP151" i="37"/>
  <c r="AP175" i="37"/>
  <c r="AP199" i="37"/>
  <c r="AP212" i="37"/>
  <c r="AP164" i="37"/>
  <c r="AP140" i="37"/>
  <c r="AP152" i="37"/>
  <c r="AP200" i="37"/>
  <c r="AP188" i="37"/>
  <c r="AP176" i="37"/>
  <c r="AR28" i="37"/>
  <c r="AR27" i="37"/>
  <c r="AR29" i="37"/>
  <c r="AP169" i="37"/>
  <c r="AP181" i="37"/>
  <c r="AP157" i="37"/>
  <c r="AP193" i="37"/>
  <c r="AP205" i="37"/>
  <c r="AP145" i="37"/>
  <c r="AP133" i="37"/>
  <c r="AR21" i="37"/>
  <c r="AQ209" i="37"/>
  <c r="AQ137" i="37"/>
  <c r="AQ149" i="37"/>
  <c r="AQ161" i="37"/>
  <c r="AQ173" i="37"/>
  <c r="AQ185" i="37"/>
  <c r="AQ197" i="37"/>
  <c r="AQ182" i="37"/>
  <c r="AQ206" i="37"/>
  <c r="AQ194" i="37"/>
  <c r="AQ134" i="37"/>
  <c r="AQ146" i="37"/>
  <c r="AQ170" i="37"/>
  <c r="AQ158" i="37"/>
  <c r="AP7" i="49" l="1"/>
  <c r="AP7" i="47" s="1"/>
  <c r="AQ8" i="37"/>
  <c r="AQ7" i="37" s="1"/>
  <c r="AR33" i="37"/>
  <c r="AR39" i="37"/>
  <c r="AR16" i="37"/>
  <c r="AR40" i="37" s="1"/>
  <c r="AR152" i="37" s="1"/>
  <c r="AR17" i="37"/>
  <c r="AR41" i="37" s="1"/>
  <c r="AR14" i="37"/>
  <c r="AS11" i="37"/>
  <c r="AT18" i="37"/>
  <c r="AS13" i="37"/>
  <c r="AS37" i="37" s="1"/>
  <c r="AS15" i="37"/>
  <c r="AS9" i="37"/>
  <c r="AS10" i="37"/>
  <c r="AS34" i="37" s="1"/>
  <c r="AS12" i="37"/>
  <c r="AQ189" i="37"/>
  <c r="AQ177" i="37"/>
  <c r="AQ140" i="37"/>
  <c r="AQ152" i="37"/>
  <c r="AQ164" i="37"/>
  <c r="AQ176" i="37"/>
  <c r="AQ212" i="37"/>
  <c r="AQ188" i="37"/>
  <c r="AQ200" i="37"/>
  <c r="AQ175" i="37"/>
  <c r="AS29" i="37"/>
  <c r="AS28" i="37"/>
  <c r="AQ211" i="37"/>
  <c r="AQ141" i="37"/>
  <c r="AQ139" i="37"/>
  <c r="AQ213" i="37"/>
  <c r="AQ163" i="37"/>
  <c r="AQ151" i="37"/>
  <c r="AQ199" i="37"/>
  <c r="AQ145" i="37"/>
  <c r="AQ201" i="37"/>
  <c r="AS27" i="37"/>
  <c r="AQ165" i="37"/>
  <c r="AQ153" i="37"/>
  <c r="AQ133" i="37"/>
  <c r="AQ205" i="37"/>
  <c r="AQ169" i="37"/>
  <c r="AQ193" i="37"/>
  <c r="AQ157" i="37"/>
  <c r="AS21" i="37"/>
  <c r="AR194" i="37"/>
  <c r="AR206" i="37"/>
  <c r="AR134" i="37"/>
  <c r="AR158" i="37"/>
  <c r="AR146" i="37"/>
  <c r="AR170" i="37"/>
  <c r="AR182" i="37"/>
  <c r="AR161" i="37"/>
  <c r="AR185" i="37"/>
  <c r="AR173" i="37"/>
  <c r="AR209" i="37"/>
  <c r="AR197" i="37"/>
  <c r="AR137" i="37"/>
  <c r="AR149" i="37"/>
  <c r="AQ7" i="49" l="1"/>
  <c r="AQ7" i="47" s="1"/>
  <c r="AR8" i="37"/>
  <c r="AR7" i="37" s="1"/>
  <c r="AS33" i="37"/>
  <c r="AS17" i="37"/>
  <c r="AS41" i="37" s="1"/>
  <c r="AS141" i="37" s="1"/>
  <c r="AS39" i="37"/>
  <c r="AS16" i="37"/>
  <c r="AS40" i="37" s="1"/>
  <c r="AS14" i="37"/>
  <c r="AT11" i="37"/>
  <c r="AU18" i="37"/>
  <c r="AT10" i="37"/>
  <c r="AT34" i="37" s="1"/>
  <c r="AT9" i="37"/>
  <c r="AT15" i="37"/>
  <c r="AT12" i="37"/>
  <c r="AT13" i="37"/>
  <c r="AT37" i="37" s="1"/>
  <c r="AR188" i="37"/>
  <c r="AR176" i="37"/>
  <c r="AR140" i="37"/>
  <c r="AR212" i="37"/>
  <c r="AR200" i="37"/>
  <c r="AR163" i="37"/>
  <c r="AR139" i="37"/>
  <c r="AR187" i="37"/>
  <c r="AR199" i="37"/>
  <c r="AR151" i="37"/>
  <c r="AR211" i="37"/>
  <c r="AR175" i="37"/>
  <c r="AR213" i="37"/>
  <c r="AR141" i="37"/>
  <c r="AR165" i="37"/>
  <c r="AR189" i="37"/>
  <c r="AR153" i="37"/>
  <c r="AR177" i="37"/>
  <c r="AR201" i="37"/>
  <c r="AT27" i="37"/>
  <c r="AT28" i="37"/>
  <c r="AR164" i="37"/>
  <c r="AT29" i="37"/>
  <c r="AR205" i="37"/>
  <c r="AR193" i="37"/>
  <c r="AR169" i="37"/>
  <c r="AR133" i="37"/>
  <c r="AR145" i="37"/>
  <c r="AR157" i="37"/>
  <c r="AR181" i="37"/>
  <c r="AT21" i="37"/>
  <c r="AS170" i="37"/>
  <c r="AS194" i="37"/>
  <c r="AS206" i="37"/>
  <c r="AS134" i="37"/>
  <c r="AS158" i="37"/>
  <c r="AS146" i="37"/>
  <c r="AS182" i="37"/>
  <c r="AS209" i="37"/>
  <c r="AS149" i="37"/>
  <c r="AS161" i="37"/>
  <c r="AS137" i="37"/>
  <c r="AS173" i="37"/>
  <c r="AS185" i="37"/>
  <c r="AS197" i="37"/>
  <c r="AR7" i="49" l="1"/>
  <c r="AR7" i="47" s="1"/>
  <c r="AS8" i="37"/>
  <c r="AS7" i="37" s="1"/>
  <c r="AT33" i="37"/>
  <c r="AT17" i="37"/>
  <c r="AT41" i="37" s="1"/>
  <c r="AT39" i="37"/>
  <c r="AT16" i="37"/>
  <c r="AT40" i="37" s="1"/>
  <c r="AS193" i="37"/>
  <c r="AT14" i="37"/>
  <c r="AU11" i="37"/>
  <c r="AV18" i="37"/>
  <c r="AU15" i="37"/>
  <c r="AU13" i="37"/>
  <c r="AU37" i="37" s="1"/>
  <c r="AU9" i="37"/>
  <c r="AU12" i="37"/>
  <c r="AU10" i="37"/>
  <c r="AU34" i="37" s="1"/>
  <c r="AS176" i="37"/>
  <c r="AS152" i="37"/>
  <c r="AS188" i="37"/>
  <c r="AS164" i="37"/>
  <c r="AS177" i="37"/>
  <c r="AS153" i="37"/>
  <c r="AS213" i="37"/>
  <c r="AS165" i="37"/>
  <c r="AS189" i="37"/>
  <c r="AS211" i="37"/>
  <c r="AS139" i="37"/>
  <c r="AS175" i="37"/>
  <c r="AS151" i="37"/>
  <c r="AS199" i="37"/>
  <c r="AS163" i="37"/>
  <c r="AS187" i="37"/>
  <c r="AU27" i="37"/>
  <c r="AU28" i="37"/>
  <c r="AS140" i="37"/>
  <c r="AS212" i="37"/>
  <c r="AS201" i="37"/>
  <c r="AS200" i="37"/>
  <c r="AU29" i="37"/>
  <c r="AU21" i="37"/>
  <c r="AT197" i="37"/>
  <c r="AT137" i="37"/>
  <c r="AT173" i="37"/>
  <c r="AT185" i="37"/>
  <c r="AT161" i="37"/>
  <c r="AT149" i="37"/>
  <c r="AT209" i="37"/>
  <c r="AT170" i="37"/>
  <c r="AT182" i="37"/>
  <c r="AT194" i="37"/>
  <c r="AT206" i="37"/>
  <c r="AT134" i="37"/>
  <c r="AT146" i="37"/>
  <c r="AT158" i="37"/>
  <c r="AS7" i="49" l="1"/>
  <c r="AS7" i="47" s="1"/>
  <c r="AU33" i="37"/>
  <c r="AT8" i="37"/>
  <c r="AT7" i="37" s="1"/>
  <c r="AU17" i="37"/>
  <c r="AU41" i="37" s="1"/>
  <c r="AU39" i="37"/>
  <c r="AU16" i="37"/>
  <c r="AU40" i="37" s="1"/>
  <c r="AS181" i="37"/>
  <c r="AS133" i="37"/>
  <c r="AS205" i="37"/>
  <c r="AS145" i="37"/>
  <c r="AS157" i="37"/>
  <c r="AS169" i="37"/>
  <c r="AU14" i="37"/>
  <c r="AV11" i="37"/>
  <c r="AW18" i="37"/>
  <c r="AV9" i="37"/>
  <c r="AV10" i="37"/>
  <c r="AV34" i="37" s="1"/>
  <c r="AV13" i="37"/>
  <c r="AV37" i="37" s="1"/>
  <c r="AV15" i="37"/>
  <c r="AV12" i="37"/>
  <c r="AT163" i="37"/>
  <c r="AT211" i="37"/>
  <c r="AT175" i="37"/>
  <c r="AT199" i="37"/>
  <c r="AT151" i="37"/>
  <c r="AT187" i="37"/>
  <c r="AT139" i="37"/>
  <c r="AT140" i="37"/>
  <c r="AT212" i="37"/>
  <c r="AT152" i="37"/>
  <c r="AT176" i="37"/>
  <c r="AT188" i="37"/>
  <c r="AT200" i="37"/>
  <c r="AT164" i="37"/>
  <c r="AT213" i="37"/>
  <c r="AT153" i="37"/>
  <c r="AT177" i="37"/>
  <c r="AT189" i="37"/>
  <c r="AT201" i="37"/>
  <c r="AT141" i="37"/>
  <c r="AT165" i="37"/>
  <c r="AV29" i="37"/>
  <c r="AV27" i="37"/>
  <c r="AV28" i="37"/>
  <c r="AT193" i="37"/>
  <c r="AT133" i="37"/>
  <c r="AT205" i="37"/>
  <c r="AT145" i="37"/>
  <c r="AT169" i="37"/>
  <c r="AT157" i="37"/>
  <c r="AT181" i="37"/>
  <c r="AV21" i="37"/>
  <c r="AU161" i="37"/>
  <c r="AU185" i="37"/>
  <c r="AU173" i="37"/>
  <c r="AU209" i="37"/>
  <c r="AU197" i="37"/>
  <c r="AU137" i="37"/>
  <c r="AU149" i="37"/>
  <c r="AU134" i="37"/>
  <c r="AU146" i="37"/>
  <c r="AU158" i="37"/>
  <c r="AU170" i="37"/>
  <c r="AU182" i="37"/>
  <c r="AU194" i="37"/>
  <c r="AU206" i="37"/>
  <c r="AT7" i="49" l="1"/>
  <c r="AT7" i="47" s="1"/>
  <c r="AU8" i="37"/>
  <c r="AU7" i="37" s="1"/>
  <c r="AV33" i="37"/>
  <c r="AV39" i="37"/>
  <c r="AV17" i="37"/>
  <c r="AV41" i="37" s="1"/>
  <c r="AV16" i="37"/>
  <c r="AV40" i="37" s="1"/>
  <c r="AV14" i="37"/>
  <c r="AW11" i="37"/>
  <c r="AX18" i="37"/>
  <c r="AW13" i="37"/>
  <c r="AW37" i="37" s="1"/>
  <c r="AW10" i="37"/>
  <c r="AW34" i="37" s="1"/>
  <c r="AW12" i="37"/>
  <c r="AW15" i="37"/>
  <c r="AW9" i="37"/>
  <c r="AU163" i="37"/>
  <c r="AU187" i="37"/>
  <c r="AU199" i="37"/>
  <c r="AU151" i="37"/>
  <c r="AU139" i="37"/>
  <c r="AU211" i="37"/>
  <c r="AU175" i="37"/>
  <c r="AU140" i="37"/>
  <c r="AU212" i="37"/>
  <c r="AU201" i="37"/>
  <c r="AU165" i="37"/>
  <c r="AU177" i="37"/>
  <c r="AU213" i="37"/>
  <c r="AU141" i="37"/>
  <c r="AU189" i="37"/>
  <c r="AU153" i="37"/>
  <c r="AU200" i="37"/>
  <c r="AU188" i="37"/>
  <c r="AW29" i="37"/>
  <c r="AU176" i="37"/>
  <c r="AU164" i="37"/>
  <c r="AW28" i="37"/>
  <c r="AU152" i="37"/>
  <c r="AW27" i="37"/>
  <c r="AU193" i="37"/>
  <c r="AU181" i="37"/>
  <c r="AU205" i="37"/>
  <c r="AU145" i="37"/>
  <c r="AU133" i="37"/>
  <c r="AU157" i="37"/>
  <c r="AU169" i="37"/>
  <c r="AW21" i="37"/>
  <c r="AV206" i="37"/>
  <c r="AV134" i="37"/>
  <c r="AV146" i="37"/>
  <c r="AV158" i="37"/>
  <c r="AV182" i="37"/>
  <c r="AV170" i="37"/>
  <c r="AV194" i="37"/>
  <c r="AV209" i="37"/>
  <c r="AV137" i="37"/>
  <c r="AV161" i="37"/>
  <c r="AV173" i="37"/>
  <c r="AV149" i="37"/>
  <c r="AV185" i="37"/>
  <c r="AV197" i="37"/>
  <c r="AU7" i="49" l="1"/>
  <c r="AU7" i="47" s="1"/>
  <c r="AV8" i="37"/>
  <c r="AV7" i="37" s="1"/>
  <c r="AW17" i="37"/>
  <c r="AW41" i="37" s="1"/>
  <c r="AW16" i="37"/>
  <c r="AW40" i="37" s="1"/>
  <c r="AW33" i="37"/>
  <c r="AW39" i="37"/>
  <c r="AW14" i="37"/>
  <c r="AX11" i="37"/>
  <c r="AY18" i="37"/>
  <c r="AX12" i="37"/>
  <c r="AX10" i="37"/>
  <c r="AX34" i="37" s="1"/>
  <c r="AX9" i="37"/>
  <c r="AX15" i="37"/>
  <c r="AX13" i="37"/>
  <c r="AX37" i="37" s="1"/>
  <c r="AV211" i="37"/>
  <c r="AV139" i="37"/>
  <c r="AV163" i="37"/>
  <c r="AV157" i="37"/>
  <c r="AV169" i="37"/>
  <c r="AV181" i="37"/>
  <c r="AV200" i="37"/>
  <c r="AV176" i="37"/>
  <c r="AV187" i="37"/>
  <c r="AV175" i="37"/>
  <c r="AV199" i="37"/>
  <c r="AV151" i="37"/>
  <c r="AV201" i="37"/>
  <c r="AV165" i="37"/>
  <c r="AV141" i="37"/>
  <c r="AV188" i="37"/>
  <c r="AV205" i="37"/>
  <c r="AV193" i="37"/>
  <c r="AV212" i="37"/>
  <c r="AV177" i="37"/>
  <c r="AV164" i="37"/>
  <c r="AV189" i="37"/>
  <c r="AV152" i="37"/>
  <c r="AV153" i="37"/>
  <c r="AX29" i="37"/>
  <c r="AV145" i="37"/>
  <c r="AV140" i="37"/>
  <c r="AV213" i="37"/>
  <c r="AV133" i="37"/>
  <c r="AX27" i="37"/>
  <c r="AX28" i="37"/>
  <c r="AX21" i="37"/>
  <c r="AW149" i="37"/>
  <c r="AW161" i="37"/>
  <c r="AW185" i="37"/>
  <c r="AW173" i="37"/>
  <c r="AW197" i="37"/>
  <c r="AW209" i="37"/>
  <c r="AW137" i="37"/>
  <c r="AW194" i="37"/>
  <c r="AW170" i="37"/>
  <c r="AW182" i="37"/>
  <c r="AW206" i="37"/>
  <c r="AW146" i="37"/>
  <c r="AW134" i="37"/>
  <c r="AW158" i="37"/>
  <c r="AV7" i="49" l="1"/>
  <c r="AV7" i="47" s="1"/>
  <c r="AX39" i="37"/>
  <c r="AX33" i="37"/>
  <c r="AW8" i="37"/>
  <c r="AW7" i="37" s="1"/>
  <c r="AX16" i="37"/>
  <c r="AX40" i="37" s="1"/>
  <c r="AX17" i="37"/>
  <c r="AX41" i="37" s="1"/>
  <c r="AX14" i="37"/>
  <c r="AY11" i="37"/>
  <c r="AZ18" i="37"/>
  <c r="AY13" i="37"/>
  <c r="AY37" i="37" s="1"/>
  <c r="AY10" i="37"/>
  <c r="AY34" i="37" s="1"/>
  <c r="AY15" i="37"/>
  <c r="AY12" i="37"/>
  <c r="AY9" i="37"/>
  <c r="AW133" i="37"/>
  <c r="AW205" i="37"/>
  <c r="AW157" i="37"/>
  <c r="AW181" i="37"/>
  <c r="AW193" i="37"/>
  <c r="AW189" i="37"/>
  <c r="AW213" i="37"/>
  <c r="AW153" i="37"/>
  <c r="AW177" i="37"/>
  <c r="AW201" i="37"/>
  <c r="AW141" i="37"/>
  <c r="AW165" i="37"/>
  <c r="AW176" i="37"/>
  <c r="AW188" i="37"/>
  <c r="AW200" i="37"/>
  <c r="AW212" i="37"/>
  <c r="AW140" i="37"/>
  <c r="AW164" i="37"/>
  <c r="AW152" i="37"/>
  <c r="AW139" i="37"/>
  <c r="AW187" i="37"/>
  <c r="AW211" i="37"/>
  <c r="AW151" i="37"/>
  <c r="AW199" i="37"/>
  <c r="AW163" i="37"/>
  <c r="AW175" i="37"/>
  <c r="AY28" i="37"/>
  <c r="AY27" i="37"/>
  <c r="AY29" i="37"/>
  <c r="AW169" i="37"/>
  <c r="AW145" i="37"/>
  <c r="AY21" i="37"/>
  <c r="AX206" i="37"/>
  <c r="AX134" i="37"/>
  <c r="AX146" i="37"/>
  <c r="AX158" i="37"/>
  <c r="AX182" i="37"/>
  <c r="AX170" i="37"/>
  <c r="AX194" i="37"/>
  <c r="AX149" i="37"/>
  <c r="AX161" i="37"/>
  <c r="AX185" i="37"/>
  <c r="AX173" i="37"/>
  <c r="AX197" i="37"/>
  <c r="AX209" i="37"/>
  <c r="AX137" i="37"/>
  <c r="AW7" i="49" l="1"/>
  <c r="AW7" i="47" s="1"/>
  <c r="AX8" i="37"/>
  <c r="AX7" i="37" s="1"/>
  <c r="AY39" i="37"/>
  <c r="AY17" i="37"/>
  <c r="AY41" i="37" s="1"/>
  <c r="AY33" i="37"/>
  <c r="AY16" i="37"/>
  <c r="AY40" i="37" s="1"/>
  <c r="AY164" i="37" s="1"/>
  <c r="AY14" i="37"/>
  <c r="AZ11" i="37"/>
  <c r="BA18" i="37"/>
  <c r="AZ15" i="37"/>
  <c r="AZ10" i="37"/>
  <c r="AZ34" i="37" s="1"/>
  <c r="AZ9" i="37"/>
  <c r="AZ13" i="37"/>
  <c r="AZ37" i="37" s="1"/>
  <c r="AY158" i="37"/>
  <c r="AZ12" i="37"/>
  <c r="AX163" i="37"/>
  <c r="AX187" i="37"/>
  <c r="AX169" i="37"/>
  <c r="AX133" i="37"/>
  <c r="AX141" i="37"/>
  <c r="AX165" i="37"/>
  <c r="AX213" i="37"/>
  <c r="AX175" i="37"/>
  <c r="AX145" i="37"/>
  <c r="AX152" i="37"/>
  <c r="AX188" i="37"/>
  <c r="AX212" i="37"/>
  <c r="AX164" i="37"/>
  <c r="AX140" i="37"/>
  <c r="AX200" i="37"/>
  <c r="AX176" i="37"/>
  <c r="AX151" i="37"/>
  <c r="AX205" i="37"/>
  <c r="AX177" i="37"/>
  <c r="AZ29" i="37"/>
  <c r="AZ28" i="37"/>
  <c r="AX157" i="37"/>
  <c r="AX139" i="37"/>
  <c r="AX189" i="37"/>
  <c r="AZ27" i="37"/>
  <c r="AX201" i="37"/>
  <c r="AX211" i="37"/>
  <c r="AX199" i="37"/>
  <c r="AX153" i="37"/>
  <c r="AX181" i="37"/>
  <c r="AX193" i="37"/>
  <c r="AZ21" i="37"/>
  <c r="AY197" i="37"/>
  <c r="AY209" i="37"/>
  <c r="AY137" i="37"/>
  <c r="AY149" i="37"/>
  <c r="AY161" i="37"/>
  <c r="AY173" i="37"/>
  <c r="AY185" i="37"/>
  <c r="AX7" i="49" l="1"/>
  <c r="AX7" i="47" s="1"/>
  <c r="AY8" i="37"/>
  <c r="AY7" i="37" s="1"/>
  <c r="AZ33" i="37"/>
  <c r="AZ39" i="37"/>
  <c r="AZ16" i="37"/>
  <c r="AZ40" i="37" s="1"/>
  <c r="AZ17" i="37"/>
  <c r="AZ41" i="37" s="1"/>
  <c r="AY206" i="37"/>
  <c r="AY134" i="37"/>
  <c r="AY194" i="37"/>
  <c r="AY182" i="37"/>
  <c r="AY170" i="37"/>
  <c r="AY146" i="37"/>
  <c r="AZ14" i="37"/>
  <c r="BA11" i="37"/>
  <c r="BB18" i="37"/>
  <c r="BA13" i="37"/>
  <c r="BA37" i="37" s="1"/>
  <c r="BA12" i="37"/>
  <c r="BA9" i="37"/>
  <c r="BA10" i="37"/>
  <c r="BA34" i="37" s="1"/>
  <c r="BA15" i="37"/>
  <c r="AY175" i="37"/>
  <c r="AY139" i="37"/>
  <c r="AY145" i="37"/>
  <c r="AY169" i="37"/>
  <c r="AY133" i="37"/>
  <c r="AY193" i="37"/>
  <c r="AY181" i="37"/>
  <c r="AY205" i="37"/>
  <c r="AY213" i="37"/>
  <c r="AY189" i="37"/>
  <c r="AY201" i="37"/>
  <c r="AY141" i="37"/>
  <c r="AY177" i="37"/>
  <c r="AY165" i="37"/>
  <c r="AY163" i="37"/>
  <c r="AY188" i="37"/>
  <c r="AY211" i="37"/>
  <c r="AY152" i="37"/>
  <c r="AY151" i="37"/>
  <c r="AY187" i="37"/>
  <c r="AY140" i="37"/>
  <c r="AY176" i="37"/>
  <c r="AY199" i="37"/>
  <c r="AY212" i="37"/>
  <c r="BA27" i="37"/>
  <c r="BA29" i="37"/>
  <c r="BA28" i="37"/>
  <c r="AY157" i="37"/>
  <c r="AY200" i="37"/>
  <c r="AY153" i="37"/>
  <c r="BA21" i="37"/>
  <c r="AZ146" i="37"/>
  <c r="AZ170" i="37"/>
  <c r="AZ182" i="37"/>
  <c r="AZ194" i="37"/>
  <c r="AZ206" i="37"/>
  <c r="AZ134" i="37"/>
  <c r="AZ158" i="37"/>
  <c r="AZ185" i="37"/>
  <c r="AZ161" i="37"/>
  <c r="AZ209" i="37"/>
  <c r="AZ149" i="37"/>
  <c r="AZ197" i="37"/>
  <c r="AZ137" i="37"/>
  <c r="AZ173" i="37"/>
  <c r="AY7" i="49" l="1"/>
  <c r="AY7" i="47" s="1"/>
  <c r="AZ8" i="37"/>
  <c r="AZ7" i="37" s="1"/>
  <c r="BA33" i="37"/>
  <c r="BA39" i="37"/>
  <c r="BA17" i="37"/>
  <c r="BA41" i="37" s="1"/>
  <c r="BA189" i="37" s="1"/>
  <c r="BA16" i="37"/>
  <c r="BA40" i="37" s="1"/>
  <c r="BA14" i="37"/>
  <c r="BB11" i="37"/>
  <c r="BC18" i="37"/>
  <c r="BB10" i="37"/>
  <c r="BB34" i="37" s="1"/>
  <c r="BB9" i="37"/>
  <c r="BB12" i="37"/>
  <c r="BB15" i="37"/>
  <c r="BB13" i="37"/>
  <c r="BB37" i="37" s="1"/>
  <c r="AZ176" i="37"/>
  <c r="AZ188" i="37"/>
  <c r="AZ200" i="37"/>
  <c r="AZ152" i="37"/>
  <c r="AZ140" i="37"/>
  <c r="AZ164" i="37"/>
  <c r="AZ211" i="37"/>
  <c r="AZ139" i="37"/>
  <c r="AZ151" i="37"/>
  <c r="AZ175" i="37"/>
  <c r="AZ199" i="37"/>
  <c r="AZ163" i="37"/>
  <c r="AZ187" i="37"/>
  <c r="AZ165" i="37"/>
  <c r="AZ141" i="37"/>
  <c r="AZ189" i="37"/>
  <c r="AZ201" i="37"/>
  <c r="AZ153" i="37"/>
  <c r="AZ213" i="37"/>
  <c r="AZ177" i="37"/>
  <c r="BB29" i="37"/>
  <c r="BB27" i="37"/>
  <c r="BB28" i="37"/>
  <c r="AZ212" i="37"/>
  <c r="BB21" i="37"/>
  <c r="BA161" i="37"/>
  <c r="BA185" i="37"/>
  <c r="BA197" i="37"/>
  <c r="BA209" i="37"/>
  <c r="BA137" i="37"/>
  <c r="BA149" i="37"/>
  <c r="BA173" i="37"/>
  <c r="BA158" i="37"/>
  <c r="BA182" i="37"/>
  <c r="BA170" i="37"/>
  <c r="BA146" i="37"/>
  <c r="BA194" i="37"/>
  <c r="BA206" i="37"/>
  <c r="BA134" i="37"/>
  <c r="AZ7" i="49" l="1"/>
  <c r="AZ7" i="47" s="1"/>
  <c r="BA8" i="37"/>
  <c r="BA7" i="37" s="1"/>
  <c r="BB39" i="37"/>
  <c r="BB16" i="37"/>
  <c r="BB40" i="37" s="1"/>
  <c r="BB17" i="37"/>
  <c r="BB41" i="37" s="1"/>
  <c r="BB33" i="37"/>
  <c r="BB14" i="37"/>
  <c r="BC11" i="37"/>
  <c r="BD18" i="37"/>
  <c r="BC12" i="37"/>
  <c r="BC13" i="37"/>
  <c r="BC37" i="37" s="1"/>
  <c r="BC9" i="37"/>
  <c r="BC15" i="37"/>
  <c r="BC10" i="37"/>
  <c r="BC34" i="37" s="1"/>
  <c r="BA151" i="37"/>
  <c r="BA187" i="37"/>
  <c r="BA199" i="37"/>
  <c r="BA211" i="37"/>
  <c r="BA175" i="37"/>
  <c r="BA163" i="37"/>
  <c r="BA139" i="37"/>
  <c r="BA165" i="37"/>
  <c r="BA188" i="37"/>
  <c r="BA200" i="37"/>
  <c r="BA176" i="37"/>
  <c r="BA164" i="37"/>
  <c r="BA212" i="37"/>
  <c r="BA140" i="37"/>
  <c r="BA152" i="37"/>
  <c r="BC29" i="37"/>
  <c r="BA141" i="37"/>
  <c r="BA153" i="37"/>
  <c r="BA201" i="37"/>
  <c r="BC28" i="37"/>
  <c r="BA213" i="37"/>
  <c r="BC27" i="37"/>
  <c r="BA177" i="37"/>
  <c r="BC21" i="37"/>
  <c r="BB158" i="37"/>
  <c r="BB134" i="37"/>
  <c r="BB182" i="37"/>
  <c r="BB170" i="37"/>
  <c r="BB194" i="37"/>
  <c r="BB206" i="37"/>
  <c r="BB146" i="37"/>
  <c r="BB161" i="37"/>
  <c r="BB173" i="37"/>
  <c r="BB185" i="37"/>
  <c r="BB197" i="37"/>
  <c r="BB209" i="37"/>
  <c r="BB137" i="37"/>
  <c r="BB149" i="37"/>
  <c r="AZ181" i="37"/>
  <c r="AZ193" i="37"/>
  <c r="AZ169" i="37"/>
  <c r="AZ157" i="37"/>
  <c r="AZ205" i="37"/>
  <c r="AZ133" i="37"/>
  <c r="AZ145" i="37"/>
  <c r="BA7" i="49" l="1"/>
  <c r="BA7" i="47" s="1"/>
  <c r="BC33" i="37"/>
  <c r="BB8" i="37"/>
  <c r="BB7" i="37" s="1"/>
  <c r="BC17" i="37"/>
  <c r="BC41" i="37" s="1"/>
  <c r="BC153" i="37" s="1"/>
  <c r="BC39" i="37"/>
  <c r="BC16" i="37"/>
  <c r="BC40" i="37" s="1"/>
  <c r="BC14" i="37"/>
  <c r="BD11" i="37"/>
  <c r="BE18" i="37"/>
  <c r="BD10" i="37"/>
  <c r="BD34" i="37" s="1"/>
  <c r="BD13" i="37"/>
  <c r="BD37" i="37" s="1"/>
  <c r="BD15" i="37"/>
  <c r="BC197" i="37"/>
  <c r="BD9" i="37"/>
  <c r="BD12" i="37"/>
  <c r="BB139" i="37"/>
  <c r="BB199" i="37"/>
  <c r="BB151" i="37"/>
  <c r="BB163" i="37"/>
  <c r="BB175" i="37"/>
  <c r="BB211" i="37"/>
  <c r="BB187" i="37"/>
  <c r="BB140" i="37"/>
  <c r="BB200" i="37"/>
  <c r="BB152" i="37"/>
  <c r="BB164" i="37"/>
  <c r="BB188" i="37"/>
  <c r="BB212" i="37"/>
  <c r="BB176" i="37"/>
  <c r="BB213" i="37"/>
  <c r="BB153" i="37"/>
  <c r="BB165" i="37"/>
  <c r="BB177" i="37"/>
  <c r="BB189" i="37"/>
  <c r="BB141" i="37"/>
  <c r="BB201" i="37"/>
  <c r="BD27" i="37"/>
  <c r="BD28" i="37"/>
  <c r="BD29" i="37"/>
  <c r="BB205" i="37"/>
  <c r="BB133" i="37"/>
  <c r="BB181" i="37"/>
  <c r="BB145" i="37"/>
  <c r="BB169" i="37"/>
  <c r="BB193" i="37"/>
  <c r="BB157" i="37"/>
  <c r="BD21" i="37"/>
  <c r="BA133" i="37"/>
  <c r="BA157" i="37"/>
  <c r="BA169" i="37"/>
  <c r="BA205" i="37"/>
  <c r="BA181" i="37"/>
  <c r="BA193" i="37"/>
  <c r="BA145" i="37"/>
  <c r="BC182" i="37"/>
  <c r="BC206" i="37"/>
  <c r="BC134" i="37"/>
  <c r="BC146" i="37"/>
  <c r="BC158" i="37"/>
  <c r="BC170" i="37"/>
  <c r="BC194" i="37"/>
  <c r="BB7" i="49" l="1"/>
  <c r="BB7" i="47" s="1"/>
  <c r="BD39" i="37"/>
  <c r="BC8" i="37"/>
  <c r="BC7" i="37" s="1"/>
  <c r="BD16" i="37"/>
  <c r="BD40" i="37" s="1"/>
  <c r="BD17" i="37"/>
  <c r="BD41" i="37" s="1"/>
  <c r="BD33" i="37"/>
  <c r="BD193" i="37" s="1"/>
  <c r="BD14" i="37"/>
  <c r="BC161" i="37"/>
  <c r="BC173" i="37"/>
  <c r="BC185" i="37"/>
  <c r="BC149" i="37"/>
  <c r="BC137" i="37"/>
  <c r="BC209" i="37"/>
  <c r="BE11" i="37"/>
  <c r="BF18" i="37"/>
  <c r="BE15" i="37"/>
  <c r="BE13" i="37"/>
  <c r="BE37" i="37" s="1"/>
  <c r="BE12" i="37"/>
  <c r="BE9" i="37"/>
  <c r="BE10" i="37"/>
  <c r="BE34" i="37" s="1"/>
  <c r="BC140" i="37"/>
  <c r="BC188" i="37"/>
  <c r="BC152" i="37"/>
  <c r="BC164" i="37"/>
  <c r="BC176" i="37"/>
  <c r="BC212" i="37"/>
  <c r="BC200" i="37"/>
  <c r="BC175" i="37"/>
  <c r="BC187" i="37"/>
  <c r="BC199" i="37"/>
  <c r="BC211" i="37"/>
  <c r="BC151" i="37"/>
  <c r="BC163" i="37"/>
  <c r="BC139" i="37"/>
  <c r="BC141" i="37"/>
  <c r="BC213" i="37"/>
  <c r="BE28" i="37"/>
  <c r="BC165" i="37"/>
  <c r="BC177" i="37"/>
  <c r="BC189" i="37"/>
  <c r="BE27" i="37"/>
  <c r="BC201" i="37"/>
  <c r="BE29" i="37"/>
  <c r="BC193" i="37"/>
  <c r="BC205" i="37"/>
  <c r="BC145" i="37"/>
  <c r="BC133" i="37"/>
  <c r="BC169" i="37"/>
  <c r="BC157" i="37"/>
  <c r="BC181" i="37"/>
  <c r="BE21" i="37"/>
  <c r="BD182" i="37"/>
  <c r="BD158" i="37"/>
  <c r="BD194" i="37"/>
  <c r="BD206" i="37"/>
  <c r="BD134" i="37"/>
  <c r="BD146" i="37"/>
  <c r="BD170" i="37"/>
  <c r="BD197" i="37"/>
  <c r="BD137" i="37"/>
  <c r="BD161" i="37"/>
  <c r="BD149" i="37"/>
  <c r="BD173" i="37"/>
  <c r="BD185" i="37"/>
  <c r="BD209" i="37"/>
  <c r="BC7" i="49" l="1"/>
  <c r="BC7" i="47" s="1"/>
  <c r="BD8" i="37"/>
  <c r="BD7" i="37" s="1"/>
  <c r="BE33" i="37"/>
  <c r="BE39" i="37"/>
  <c r="BE16" i="37"/>
  <c r="BE40" i="37" s="1"/>
  <c r="BE17" i="37"/>
  <c r="BE41" i="37" s="1"/>
  <c r="BE14" i="37"/>
  <c r="BF11" i="37"/>
  <c r="BG18" i="37"/>
  <c r="BF12" i="37"/>
  <c r="BF10" i="37"/>
  <c r="BF34" i="37" s="1"/>
  <c r="BF13" i="37"/>
  <c r="BF37" i="37" s="1"/>
  <c r="BF9" i="37"/>
  <c r="BF15" i="37"/>
  <c r="BD211" i="37"/>
  <c r="BD175" i="37"/>
  <c r="BD199" i="37"/>
  <c r="BD139" i="37"/>
  <c r="BD151" i="37"/>
  <c r="BD163" i="37"/>
  <c r="BD187" i="37"/>
  <c r="BD189" i="37"/>
  <c r="BD213" i="37"/>
  <c r="BD141" i="37"/>
  <c r="BD165" i="37"/>
  <c r="BD153" i="37"/>
  <c r="BD201" i="37"/>
  <c r="BD177" i="37"/>
  <c r="BD164" i="37"/>
  <c r="BD188" i="37"/>
  <c r="BD212" i="37"/>
  <c r="BD140" i="37"/>
  <c r="BD176" i="37"/>
  <c r="BD152" i="37"/>
  <c r="BD200" i="37"/>
  <c r="BF27" i="37"/>
  <c r="BF28" i="37"/>
  <c r="BF29" i="37"/>
  <c r="BD181" i="37"/>
  <c r="BD157" i="37"/>
  <c r="BD145" i="37"/>
  <c r="BD169" i="37"/>
  <c r="BD133" i="37"/>
  <c r="BD205" i="37"/>
  <c r="BF21" i="37"/>
  <c r="BE134" i="37"/>
  <c r="BE146" i="37"/>
  <c r="BE158" i="37"/>
  <c r="BE182" i="37"/>
  <c r="BE170" i="37"/>
  <c r="BE194" i="37"/>
  <c r="BE206" i="37"/>
  <c r="BE197" i="37"/>
  <c r="BE173" i="37"/>
  <c r="BE209" i="37"/>
  <c r="BE137" i="37"/>
  <c r="BE149" i="37"/>
  <c r="BE185" i="37"/>
  <c r="BE161" i="37"/>
  <c r="BD7" i="49" l="1"/>
  <c r="BD7" i="47" s="1"/>
  <c r="BE8" i="37"/>
  <c r="BE7" i="37" s="1"/>
  <c r="BF33" i="37"/>
  <c r="BF39" i="37"/>
  <c r="BF16" i="37"/>
  <c r="BF40" i="37" s="1"/>
  <c r="BF17" i="37"/>
  <c r="BF41" i="37" s="1"/>
  <c r="BF14" i="37"/>
  <c r="BG11" i="37"/>
  <c r="BH18" i="37"/>
  <c r="BG13" i="37"/>
  <c r="BG37" i="37" s="1"/>
  <c r="BG10" i="37"/>
  <c r="BG34" i="37" s="1"/>
  <c r="BG15" i="37"/>
  <c r="BG12" i="37"/>
  <c r="BG9" i="37"/>
  <c r="BE187" i="37"/>
  <c r="BE211" i="37"/>
  <c r="BE139" i="37"/>
  <c r="BE199" i="37"/>
  <c r="BE151" i="37"/>
  <c r="BE175" i="37"/>
  <c r="BE163" i="37"/>
  <c r="BE200" i="37"/>
  <c r="BE152" i="37"/>
  <c r="BE212" i="37"/>
  <c r="BE140" i="37"/>
  <c r="BE176" i="37"/>
  <c r="BE164" i="37"/>
  <c r="BE188" i="37"/>
  <c r="BE213" i="37"/>
  <c r="BE177" i="37"/>
  <c r="BE141" i="37"/>
  <c r="BE165" i="37"/>
  <c r="BE153" i="37"/>
  <c r="BE201" i="37"/>
  <c r="BE189" i="37"/>
  <c r="BG27" i="37"/>
  <c r="BG29" i="37"/>
  <c r="BG28" i="37"/>
  <c r="BE193" i="37"/>
  <c r="BE205" i="37"/>
  <c r="BE157" i="37"/>
  <c r="BE133" i="37"/>
  <c r="BE181" i="37"/>
  <c r="BE145" i="37"/>
  <c r="BE169" i="37"/>
  <c r="BG21" i="37"/>
  <c r="BF209" i="37"/>
  <c r="BF137" i="37"/>
  <c r="BF149" i="37"/>
  <c r="BF161" i="37"/>
  <c r="BF185" i="37"/>
  <c r="BF173" i="37"/>
  <c r="BF197" i="37"/>
  <c r="BF134" i="37"/>
  <c r="BF146" i="37"/>
  <c r="BF158" i="37"/>
  <c r="BF170" i="37"/>
  <c r="BF182" i="37"/>
  <c r="BF194" i="37"/>
  <c r="BF206" i="37"/>
  <c r="BE7" i="49" l="1"/>
  <c r="BE7" i="47" s="1"/>
  <c r="BF8" i="37"/>
  <c r="BF7" i="37" s="1"/>
  <c r="BG33" i="37"/>
  <c r="BG39" i="37"/>
  <c r="BG17" i="37"/>
  <c r="BG41" i="37" s="1"/>
  <c r="BG16" i="37"/>
  <c r="BG40" i="37" s="1"/>
  <c r="BG140" i="37" s="1"/>
  <c r="BG14" i="37"/>
  <c r="BH11" i="37"/>
  <c r="BI18" i="37"/>
  <c r="BH15" i="37"/>
  <c r="BH9" i="37"/>
  <c r="BH10" i="37"/>
  <c r="BH34" i="37" s="1"/>
  <c r="BH12" i="37"/>
  <c r="BH13" i="37"/>
  <c r="BH37" i="37" s="1"/>
  <c r="BF157" i="37"/>
  <c r="BF205" i="37"/>
  <c r="BF181" i="37"/>
  <c r="BF145" i="37"/>
  <c r="BF165" i="37"/>
  <c r="BF213" i="37"/>
  <c r="BF189" i="37"/>
  <c r="BF141" i="37"/>
  <c r="BF153" i="37"/>
  <c r="BF177" i="37"/>
  <c r="BF169" i="37"/>
  <c r="BF211" i="37"/>
  <c r="BF187" i="37"/>
  <c r="BF151" i="37"/>
  <c r="BF139" i="37"/>
  <c r="BF175" i="37"/>
  <c r="BF163" i="37"/>
  <c r="BF199" i="37"/>
  <c r="BF176" i="37"/>
  <c r="BF188" i="37"/>
  <c r="BF212" i="37"/>
  <c r="BF152" i="37"/>
  <c r="BF140" i="37"/>
  <c r="BF164" i="37"/>
  <c r="BF200" i="37"/>
  <c r="BH27" i="37"/>
  <c r="BH28" i="37"/>
  <c r="BH29" i="37"/>
  <c r="BF193" i="37"/>
  <c r="BF201" i="37"/>
  <c r="BF133" i="37"/>
  <c r="BH21" i="37"/>
  <c r="BG185" i="37"/>
  <c r="BG197" i="37"/>
  <c r="BG209" i="37"/>
  <c r="BG137" i="37"/>
  <c r="BG149" i="37"/>
  <c r="BG161" i="37"/>
  <c r="BG173" i="37"/>
  <c r="BG134" i="37"/>
  <c r="BG146" i="37"/>
  <c r="BG170" i="37"/>
  <c r="BG158" i="37"/>
  <c r="BG182" i="37"/>
  <c r="BG194" i="37"/>
  <c r="BG206" i="37"/>
  <c r="BF7" i="49" l="1"/>
  <c r="BF7" i="47" s="1"/>
  <c r="BH33" i="37"/>
  <c r="BG8" i="37"/>
  <c r="BG7" i="37" s="1"/>
  <c r="BH16" i="37"/>
  <c r="BH40" i="37" s="1"/>
  <c r="BH39" i="37"/>
  <c r="BH17" i="37"/>
  <c r="BH41" i="37" s="1"/>
  <c r="BH14" i="37"/>
  <c r="BI11" i="37"/>
  <c r="BG139" i="37"/>
  <c r="BJ18" i="37"/>
  <c r="BI13" i="37"/>
  <c r="BI37" i="37" s="1"/>
  <c r="BI15" i="37"/>
  <c r="BI12" i="37"/>
  <c r="BI9" i="37"/>
  <c r="BI10" i="37"/>
  <c r="BI34" i="37" s="1"/>
  <c r="BG164" i="37"/>
  <c r="BG188" i="37"/>
  <c r="BG200" i="37"/>
  <c r="BG176" i="37"/>
  <c r="BG212" i="37"/>
  <c r="BG152" i="37"/>
  <c r="BG189" i="37"/>
  <c r="BG165" i="37"/>
  <c r="BG177" i="37"/>
  <c r="BG201" i="37"/>
  <c r="BG213" i="37"/>
  <c r="BG141" i="37"/>
  <c r="BG153" i="37"/>
  <c r="BI29" i="37"/>
  <c r="BI27" i="37"/>
  <c r="BI28" i="37"/>
  <c r="BG133" i="37"/>
  <c r="BG169" i="37"/>
  <c r="BG193" i="37"/>
  <c r="BG157" i="37"/>
  <c r="BG145" i="37"/>
  <c r="BG205" i="37"/>
  <c r="BG181" i="37"/>
  <c r="BI21" i="37"/>
  <c r="BH209" i="37"/>
  <c r="BH137" i="37"/>
  <c r="BH149" i="37"/>
  <c r="BH161" i="37"/>
  <c r="BH185" i="37"/>
  <c r="BH173" i="37"/>
  <c r="BH197" i="37"/>
  <c r="BH134" i="37"/>
  <c r="BH146" i="37"/>
  <c r="BH158" i="37"/>
  <c r="BH182" i="37"/>
  <c r="BH194" i="37"/>
  <c r="BH170" i="37"/>
  <c r="BH206" i="37"/>
  <c r="BG7" i="49" l="1"/>
  <c r="BG7" i="47" s="1"/>
  <c r="BH8" i="37"/>
  <c r="BH7" i="37" s="1"/>
  <c r="BI33" i="37"/>
  <c r="BI157" i="37" s="1"/>
  <c r="BI17" i="37"/>
  <c r="BI41" i="37" s="1"/>
  <c r="BI16" i="37"/>
  <c r="BI40" i="37" s="1"/>
  <c r="BI176" i="37" s="1"/>
  <c r="BI39" i="37"/>
  <c r="BG199" i="37"/>
  <c r="BG151" i="37"/>
  <c r="BG211" i="37"/>
  <c r="BG175" i="37"/>
  <c r="BG163" i="37"/>
  <c r="BG187" i="37"/>
  <c r="BI14" i="37"/>
  <c r="BJ11" i="37"/>
  <c r="BJ12" i="37"/>
  <c r="BJ15" i="37"/>
  <c r="BJ10" i="37"/>
  <c r="BJ34" i="37" s="1"/>
  <c r="BJ13" i="37"/>
  <c r="BJ37" i="37" s="1"/>
  <c r="BJ9" i="37"/>
  <c r="BH199" i="37"/>
  <c r="BH163" i="37"/>
  <c r="BH187" i="37"/>
  <c r="BH139" i="37"/>
  <c r="BH211" i="37"/>
  <c r="BH151" i="37"/>
  <c r="BH175" i="37"/>
  <c r="BH177" i="37"/>
  <c r="BH165" i="37"/>
  <c r="BH189" i="37"/>
  <c r="BH141" i="37"/>
  <c r="BH213" i="37"/>
  <c r="BH153" i="37"/>
  <c r="BH176" i="37"/>
  <c r="BH188" i="37"/>
  <c r="BH200" i="37"/>
  <c r="BH212" i="37"/>
  <c r="BH140" i="37"/>
  <c r="BH164" i="37"/>
  <c r="BH152" i="37"/>
  <c r="BJ27" i="37"/>
  <c r="BJ28" i="37"/>
  <c r="BH201" i="37"/>
  <c r="BJ29" i="37"/>
  <c r="BH169" i="37"/>
  <c r="BH193" i="37"/>
  <c r="BH157" i="37"/>
  <c r="BH181" i="37"/>
  <c r="BH205" i="37"/>
  <c r="BH133" i="37"/>
  <c r="BH145" i="37"/>
  <c r="BJ21" i="37"/>
  <c r="BI173" i="37"/>
  <c r="BI185" i="37"/>
  <c r="BI197" i="37"/>
  <c r="BI209" i="37"/>
  <c r="BI137" i="37"/>
  <c r="BI149" i="37"/>
  <c r="BI161" i="37"/>
  <c r="BI158" i="37"/>
  <c r="BI182" i="37"/>
  <c r="BI170" i="37"/>
  <c r="BI194" i="37"/>
  <c r="BI134" i="37"/>
  <c r="BI206" i="37"/>
  <c r="BI146" i="37"/>
  <c r="BH7" i="49" l="1"/>
  <c r="BH7" i="47" s="1"/>
  <c r="BI8" i="37"/>
  <c r="BI7" i="37" s="1"/>
  <c r="BJ39" i="37"/>
  <c r="BJ33" i="37"/>
  <c r="BJ16" i="37"/>
  <c r="BJ40" i="37" s="1"/>
  <c r="BK18" i="37"/>
  <c r="BJ17" i="37"/>
  <c r="BJ41" i="37" s="1"/>
  <c r="BJ14" i="37"/>
  <c r="BJ197" i="37"/>
  <c r="BI188" i="37"/>
  <c r="BI164" i="37"/>
  <c r="BI140" i="37"/>
  <c r="BI200" i="37"/>
  <c r="BI141" i="37"/>
  <c r="BI189" i="37"/>
  <c r="BI175" i="37"/>
  <c r="BI151" i="37"/>
  <c r="BI211" i="37"/>
  <c r="BI163" i="37"/>
  <c r="BI199" i="37"/>
  <c r="BI187" i="37"/>
  <c r="BI139" i="37"/>
  <c r="BI152" i="37"/>
  <c r="BI205" i="37"/>
  <c r="BI181" i="37"/>
  <c r="BI165" i="37"/>
  <c r="BI169" i="37"/>
  <c r="BI213" i="37"/>
  <c r="BI193" i="37"/>
  <c r="BI177" i="37"/>
  <c r="BI212" i="37"/>
  <c r="BI133" i="37"/>
  <c r="BI201" i="37"/>
  <c r="BK28" i="37"/>
  <c r="BI145" i="37"/>
  <c r="BI153" i="37"/>
  <c r="BK29" i="37"/>
  <c r="BK27" i="37"/>
  <c r="BK21" i="37"/>
  <c r="BJ170" i="37"/>
  <c r="BJ194" i="37"/>
  <c r="BJ206" i="37"/>
  <c r="BJ134" i="37"/>
  <c r="BJ146" i="37"/>
  <c r="BJ158" i="37"/>
  <c r="BJ182" i="37"/>
  <c r="BI7" i="49" l="1"/>
  <c r="BI7" i="47" s="1"/>
  <c r="BJ8" i="37"/>
  <c r="BJ7" i="37" s="1"/>
  <c r="BK15" i="37"/>
  <c r="BK39" i="37" s="1"/>
  <c r="BK151" i="37" s="1"/>
  <c r="BK11" i="37"/>
  <c r="BK9" i="37"/>
  <c r="BK33" i="37" s="1"/>
  <c r="BK205" i="37" s="1"/>
  <c r="BK13" i="37"/>
  <c r="BK37" i="37" s="1"/>
  <c r="BK173" i="37" s="1"/>
  <c r="BK10" i="37"/>
  <c r="BK34" i="37" s="1"/>
  <c r="BK158" i="37" s="1"/>
  <c r="BK12" i="37"/>
  <c r="BK16" i="37"/>
  <c r="BK40" i="37" s="1"/>
  <c r="BK17" i="37"/>
  <c r="BK41" i="37" s="1"/>
  <c r="BJ209" i="37"/>
  <c r="BJ149" i="37"/>
  <c r="BJ173" i="37"/>
  <c r="BJ185" i="37"/>
  <c r="BJ161" i="37"/>
  <c r="BJ137" i="37"/>
  <c r="BJ165" i="37"/>
  <c r="BJ141" i="37"/>
  <c r="BJ153" i="37"/>
  <c r="BJ213" i="37"/>
  <c r="BJ201" i="37"/>
  <c r="BJ189" i="37"/>
  <c r="BJ175" i="37"/>
  <c r="BJ187" i="37"/>
  <c r="BJ163" i="37"/>
  <c r="BJ199" i="37"/>
  <c r="BJ139" i="37"/>
  <c r="BJ211" i="37"/>
  <c r="BJ151" i="37"/>
  <c r="BJ176" i="37"/>
  <c r="BJ200" i="37"/>
  <c r="BJ164" i="37"/>
  <c r="BJ212" i="37"/>
  <c r="BJ140" i="37"/>
  <c r="BJ188" i="37"/>
  <c r="BJ152" i="37"/>
  <c r="BJ177" i="37"/>
  <c r="BJ7" i="49" l="1"/>
  <c r="BJ7" i="47" s="1"/>
  <c r="BK137" i="37"/>
  <c r="BK149" i="37"/>
  <c r="BK197" i="37"/>
  <c r="BK8" i="37"/>
  <c r="BK209" i="37"/>
  <c r="BK185" i="37"/>
  <c r="BK161" i="37"/>
  <c r="BK14" i="37"/>
  <c r="BK146" i="37"/>
  <c r="BK194" i="37"/>
  <c r="BK182" i="37"/>
  <c r="BK134" i="37"/>
  <c r="BK206" i="37"/>
  <c r="BK170" i="37"/>
  <c r="BK145" i="37"/>
  <c r="BK157" i="37"/>
  <c r="BK169" i="37"/>
  <c r="BK133" i="37"/>
  <c r="BK193" i="37"/>
  <c r="BK181" i="37"/>
  <c r="BK139" i="37"/>
  <c r="BK199" i="37"/>
  <c r="BK211" i="37"/>
  <c r="BK187" i="37"/>
  <c r="BK163" i="37"/>
  <c r="BK175" i="37"/>
  <c r="BK140" i="37"/>
  <c r="BK164" i="37"/>
  <c r="BK200" i="37"/>
  <c r="BK152" i="37"/>
  <c r="BK176" i="37"/>
  <c r="BK188" i="37"/>
  <c r="BK212" i="37"/>
  <c r="BK153" i="37"/>
  <c r="BK165" i="37"/>
  <c r="BK189" i="37"/>
  <c r="BK177" i="37"/>
  <c r="BK141" i="37"/>
  <c r="BK213" i="37"/>
  <c r="BK201" i="37"/>
  <c r="BJ157" i="37"/>
  <c r="BJ205" i="37"/>
  <c r="BJ169" i="37"/>
  <c r="BJ181" i="37"/>
  <c r="BJ145" i="37"/>
  <c r="BJ193" i="37"/>
  <c r="BJ133" i="37"/>
  <c r="BK7" i="37" l="1"/>
  <c r="BK7" i="49" l="1"/>
  <c r="BK7" i="47" s="1"/>
  <c r="AC32" i="37" l="1"/>
  <c r="AC19" i="37" l="1"/>
  <c r="AC8" i="49" s="1"/>
  <c r="AC8" i="47" s="1"/>
  <c r="AC195" i="37"/>
  <c r="AC207" i="37"/>
  <c r="AC135" i="37"/>
  <c r="AC147" i="37"/>
  <c r="AC171" i="37"/>
  <c r="AC183" i="37"/>
  <c r="AC159" i="37"/>
  <c r="AC186" i="37"/>
  <c r="AC198" i="37"/>
  <c r="AC174" i="37"/>
  <c r="AC210" i="37"/>
  <c r="AC138" i="37"/>
  <c r="AC150" i="37"/>
  <c r="AC162" i="37"/>
  <c r="AD32" i="37"/>
  <c r="AD19" i="37" l="1"/>
  <c r="AD186" i="37"/>
  <c r="AD174" i="37"/>
  <c r="AD162" i="37"/>
  <c r="AD198" i="37"/>
  <c r="AD210" i="37"/>
  <c r="AD138" i="37"/>
  <c r="AD150" i="37"/>
  <c r="AC192" i="37"/>
  <c r="AC191" i="37" s="1"/>
  <c r="AC227" i="37" s="1"/>
  <c r="AC204" i="37"/>
  <c r="AC203" i="37" s="1"/>
  <c r="AC229" i="37" s="1"/>
  <c r="AC132" i="37"/>
  <c r="AC131" i="37" s="1"/>
  <c r="AC217" i="37" s="1"/>
  <c r="AC144" i="37"/>
  <c r="AC143" i="37" s="1"/>
  <c r="AC219" i="37" s="1"/>
  <c r="AC168" i="37"/>
  <c r="AC167" i="37" s="1"/>
  <c r="AC223" i="37" s="1"/>
  <c r="AC180" i="37"/>
  <c r="AC179" i="37" s="1"/>
  <c r="AC225" i="37" s="1"/>
  <c r="AC156" i="37"/>
  <c r="AC155" i="37" s="1"/>
  <c r="AC221" i="37" s="1"/>
  <c r="AC31" i="37"/>
  <c r="AD171" i="37"/>
  <c r="AD183" i="37"/>
  <c r="AD195" i="37"/>
  <c r="AD207" i="37"/>
  <c r="AD159" i="37"/>
  <c r="AD135" i="37"/>
  <c r="AD147" i="37"/>
  <c r="AE32" i="37"/>
  <c r="AD8" i="49" l="1"/>
  <c r="AD8" i="47" s="1"/>
  <c r="AE19" i="37"/>
  <c r="AC222" i="37"/>
  <c r="AC224" i="37"/>
  <c r="AD132" i="37"/>
  <c r="AD131" i="37" s="1"/>
  <c r="AD217" i="37" s="1"/>
  <c r="AD144" i="37"/>
  <c r="AD143" i="37" s="1"/>
  <c r="AD219" i="37" s="1"/>
  <c r="AD156" i="37"/>
  <c r="AD155" i="37" s="1"/>
  <c r="AD221" i="37" s="1"/>
  <c r="AD168" i="37"/>
  <c r="AD167" i="37" s="1"/>
  <c r="AD223" i="37" s="1"/>
  <c r="AD180" i="37"/>
  <c r="AD179" i="37" s="1"/>
  <c r="AD225" i="37" s="1"/>
  <c r="AD204" i="37"/>
  <c r="AD203" i="37" s="1"/>
  <c r="AD229" i="37" s="1"/>
  <c r="AD192" i="37"/>
  <c r="AD191" i="37" s="1"/>
  <c r="AD227" i="37" s="1"/>
  <c r="AD31" i="37"/>
  <c r="AC218" i="37"/>
  <c r="AC226" i="37"/>
  <c r="AE138" i="37"/>
  <c r="AE150" i="37"/>
  <c r="AE162" i="37"/>
  <c r="AE174" i="37"/>
  <c r="AE210" i="37"/>
  <c r="AE186" i="37"/>
  <c r="AE198" i="37"/>
  <c r="AE135" i="37"/>
  <c r="AE147" i="37"/>
  <c r="AE171" i="37"/>
  <c r="AE207" i="37"/>
  <c r="AE195" i="37"/>
  <c r="AE159" i="37"/>
  <c r="AE183" i="37"/>
  <c r="AC230" i="37"/>
  <c r="AC220" i="37"/>
  <c r="AC228" i="37"/>
  <c r="AF32" i="37"/>
  <c r="AE8" i="49" l="1"/>
  <c r="AE8" i="47" s="1"/>
  <c r="AF19" i="37"/>
  <c r="AD228" i="37"/>
  <c r="AE156" i="37"/>
  <c r="AE155" i="37" s="1"/>
  <c r="AE221" i="37" s="1"/>
  <c r="AE168" i="37"/>
  <c r="AE167" i="37" s="1"/>
  <c r="AE223" i="37" s="1"/>
  <c r="AE192" i="37"/>
  <c r="AE191" i="37" s="1"/>
  <c r="AE227" i="37" s="1"/>
  <c r="AE180" i="37"/>
  <c r="AE179" i="37" s="1"/>
  <c r="AE225" i="37" s="1"/>
  <c r="AE204" i="37"/>
  <c r="AE203" i="37" s="1"/>
  <c r="AE229" i="37" s="1"/>
  <c r="AE132" i="37"/>
  <c r="AE131" i="37" s="1"/>
  <c r="AE217" i="37" s="1"/>
  <c r="AE144" i="37"/>
  <c r="AE143" i="37" s="1"/>
  <c r="AE219" i="37" s="1"/>
  <c r="AE31" i="37"/>
  <c r="AD230" i="37"/>
  <c r="AF147" i="37"/>
  <c r="AF171" i="37"/>
  <c r="AF183" i="37"/>
  <c r="AF195" i="37"/>
  <c r="AF207" i="37"/>
  <c r="AF135" i="37"/>
  <c r="AF159" i="37"/>
  <c r="AD226" i="37"/>
  <c r="AF174" i="37"/>
  <c r="AF210" i="37"/>
  <c r="AF138" i="37"/>
  <c r="AF162" i="37"/>
  <c r="AF186" i="37"/>
  <c r="AF150" i="37"/>
  <c r="AF198" i="37"/>
  <c r="AD224" i="37"/>
  <c r="AD222" i="37"/>
  <c r="AD220" i="37"/>
  <c r="AC232" i="37"/>
  <c r="AD218" i="37"/>
  <c r="AG32" i="37"/>
  <c r="AF8" i="49" l="1"/>
  <c r="AF8" i="47" s="1"/>
  <c r="AC22" i="49"/>
  <c r="AG19" i="37"/>
  <c r="AG8" i="49" s="1"/>
  <c r="AG8" i="47" s="1"/>
  <c r="AG207" i="37"/>
  <c r="AG195" i="37"/>
  <c r="AG135" i="37"/>
  <c r="AG159" i="37"/>
  <c r="AG147" i="37"/>
  <c r="AG183" i="37"/>
  <c r="AG171" i="37"/>
  <c r="AE220" i="37"/>
  <c r="AE218" i="37"/>
  <c r="AF168" i="37"/>
  <c r="AF167" i="37" s="1"/>
  <c r="AF223" i="37" s="1"/>
  <c r="AF180" i="37"/>
  <c r="AF179" i="37" s="1"/>
  <c r="AF225" i="37" s="1"/>
  <c r="AF192" i="37"/>
  <c r="AF191" i="37" s="1"/>
  <c r="AF227" i="37" s="1"/>
  <c r="AF204" i="37"/>
  <c r="AF203" i="37" s="1"/>
  <c r="AF229" i="37" s="1"/>
  <c r="AF132" i="37"/>
  <c r="AF131" i="37" s="1"/>
  <c r="AF217" i="37" s="1"/>
  <c r="AF144" i="37"/>
  <c r="AF143" i="37" s="1"/>
  <c r="AF219" i="37" s="1"/>
  <c r="AF156" i="37"/>
  <c r="AF155" i="37" s="1"/>
  <c r="AF221" i="37" s="1"/>
  <c r="AF31" i="37"/>
  <c r="AE230" i="37"/>
  <c r="AD232" i="37"/>
  <c r="AE226" i="37"/>
  <c r="AG210" i="37"/>
  <c r="AG138" i="37"/>
  <c r="AG150" i="37"/>
  <c r="AG162" i="37"/>
  <c r="AG186" i="37"/>
  <c r="AG198" i="37"/>
  <c r="AG174" i="37"/>
  <c r="AE228" i="37"/>
  <c r="AE224" i="37"/>
  <c r="AE222" i="37"/>
  <c r="AC22" i="47" l="1"/>
  <c r="AD22" i="49"/>
  <c r="AH20" i="37"/>
  <c r="AH32" i="37" s="1"/>
  <c r="AF226" i="37"/>
  <c r="AG180" i="37"/>
  <c r="AG179" i="37" s="1"/>
  <c r="AG225" i="37" s="1"/>
  <c r="AG192" i="37"/>
  <c r="AG191" i="37" s="1"/>
  <c r="AG227" i="37" s="1"/>
  <c r="AG132" i="37"/>
  <c r="AG131" i="37" s="1"/>
  <c r="AG217" i="37" s="1"/>
  <c r="AG144" i="37"/>
  <c r="AG143" i="37" s="1"/>
  <c r="AG219" i="37" s="1"/>
  <c r="AG168" i="37"/>
  <c r="AG167" i="37" s="1"/>
  <c r="AG223" i="37" s="1"/>
  <c r="AG204" i="37"/>
  <c r="AG203" i="37" s="1"/>
  <c r="AG229" i="37" s="1"/>
  <c r="AG156" i="37"/>
  <c r="AG155" i="37" s="1"/>
  <c r="AG221" i="37" s="1"/>
  <c r="AG31" i="37"/>
  <c r="AF224" i="37"/>
  <c r="AF230" i="37"/>
  <c r="AE232" i="37"/>
  <c r="AF222" i="37"/>
  <c r="AF220" i="37"/>
  <c r="AF218" i="37"/>
  <c r="AF228" i="37"/>
  <c r="AD22" i="47" l="1"/>
  <c r="AE22" i="49"/>
  <c r="AI20" i="37"/>
  <c r="AI32" i="37" s="1"/>
  <c r="AG224" i="37"/>
  <c r="AF232" i="37"/>
  <c r="AG230" i="37"/>
  <c r="AG218" i="37"/>
  <c r="AG228" i="37"/>
  <c r="AG220" i="37"/>
  <c r="AG226" i="37"/>
  <c r="AH168" i="37"/>
  <c r="AH180" i="37"/>
  <c r="AH204" i="37"/>
  <c r="AH192" i="37"/>
  <c r="AH156" i="37"/>
  <c r="AH144" i="37"/>
  <c r="AH132" i="37"/>
  <c r="AG222" i="37"/>
  <c r="AF22" i="49" l="1"/>
  <c r="AE22" i="47"/>
  <c r="AJ20" i="37"/>
  <c r="AJ32" i="37" s="1"/>
  <c r="AG232" i="37"/>
  <c r="AI192" i="37"/>
  <c r="AI132" i="37"/>
  <c r="AI144" i="37"/>
  <c r="AI168" i="37"/>
  <c r="AI180" i="37"/>
  <c r="AI204" i="37"/>
  <c r="AI156" i="37"/>
  <c r="AG22" i="49" l="1"/>
  <c r="AF22" i="47"/>
  <c r="AK20" i="37"/>
  <c r="AK32" i="37" s="1"/>
  <c r="AJ132" i="37"/>
  <c r="AJ156" i="37"/>
  <c r="AJ144" i="37"/>
  <c r="AJ168" i="37"/>
  <c r="AJ204" i="37"/>
  <c r="AJ192" i="37"/>
  <c r="AJ180" i="37"/>
  <c r="AG22" i="47" l="1"/>
  <c r="AL20" i="37"/>
  <c r="AL32" i="37" s="1"/>
  <c r="AK168" i="37"/>
  <c r="AK180" i="37"/>
  <c r="AK192" i="37"/>
  <c r="AK204" i="37"/>
  <c r="AK132" i="37"/>
  <c r="AK156" i="37"/>
  <c r="AK144" i="37"/>
  <c r="AM20" i="37" l="1"/>
  <c r="AM32" i="37" s="1"/>
  <c r="AL132" i="37"/>
  <c r="AL144" i="37"/>
  <c r="AL156" i="37"/>
  <c r="AL168" i="37"/>
  <c r="AL180" i="37"/>
  <c r="AL192" i="37"/>
  <c r="AL204" i="37"/>
  <c r="AN20" i="37" l="1"/>
  <c r="AN32" i="37" s="1"/>
  <c r="AM156" i="37"/>
  <c r="AM168" i="37"/>
  <c r="AM180" i="37"/>
  <c r="AM192" i="37"/>
  <c r="AM204" i="37"/>
  <c r="AM132" i="37"/>
  <c r="AM144" i="37"/>
  <c r="AO20" i="37" l="1"/>
  <c r="AO32" i="37" s="1"/>
  <c r="AN144" i="37"/>
  <c r="AN168" i="37"/>
  <c r="AN156" i="37"/>
  <c r="AN180" i="37"/>
  <c r="AN192" i="37"/>
  <c r="AN132" i="37"/>
  <c r="AN204" i="37"/>
  <c r="AP20" i="37" l="1"/>
  <c r="AP32" i="37" s="1"/>
  <c r="AO204" i="37"/>
  <c r="AO132" i="37"/>
  <c r="AO144" i="37"/>
  <c r="AO156" i="37"/>
  <c r="AO192" i="37"/>
  <c r="AO168" i="37"/>
  <c r="AO180" i="37"/>
  <c r="AQ20" i="37" l="1"/>
  <c r="AQ32" i="37" s="1"/>
  <c r="AP204" i="37"/>
  <c r="AP132" i="37"/>
  <c r="AP156" i="37"/>
  <c r="AP144" i="37"/>
  <c r="AP180" i="37"/>
  <c r="AP168" i="37"/>
  <c r="AP192" i="37"/>
  <c r="AR20" i="37" l="1"/>
  <c r="AR32" i="37" s="1"/>
  <c r="AQ132" i="37"/>
  <c r="AQ144" i="37"/>
  <c r="AQ156" i="37"/>
  <c r="AQ168" i="37"/>
  <c r="AQ180" i="37"/>
  <c r="AQ192" i="37"/>
  <c r="AQ204" i="37"/>
  <c r="AH30" i="37" l="1"/>
  <c r="AH42" i="37" s="1"/>
  <c r="AS20" i="37"/>
  <c r="AS32" i="37" s="1"/>
  <c r="AR168" i="37"/>
  <c r="AR180" i="37"/>
  <c r="AR192" i="37"/>
  <c r="AR204" i="37"/>
  <c r="AR144" i="37"/>
  <c r="AR156" i="37"/>
  <c r="AR132" i="37"/>
  <c r="AI30" i="37" l="1"/>
  <c r="AI42" i="37" s="1"/>
  <c r="AT20" i="37"/>
  <c r="AT32" i="37" s="1"/>
  <c r="AH154" i="37"/>
  <c r="AH190" i="37"/>
  <c r="AH166" i="37"/>
  <c r="AH214" i="37"/>
  <c r="AH142" i="37"/>
  <c r="AH202" i="37"/>
  <c r="AH178" i="37"/>
  <c r="AS132" i="37"/>
  <c r="AS156" i="37"/>
  <c r="AS168" i="37"/>
  <c r="AS144" i="37"/>
  <c r="AS180" i="37"/>
  <c r="AS192" i="37"/>
  <c r="AS204" i="37"/>
  <c r="AJ30" i="37" l="1"/>
  <c r="AU20" i="37"/>
  <c r="AU32" i="37" s="1"/>
  <c r="AI154" i="37"/>
  <c r="AI214" i="37"/>
  <c r="AI202" i="37"/>
  <c r="AI166" i="37"/>
  <c r="AI142" i="37"/>
  <c r="AI190" i="37"/>
  <c r="AI178" i="37"/>
  <c r="AT180" i="37"/>
  <c r="AT132" i="37"/>
  <c r="AT144" i="37"/>
  <c r="AT156" i="37"/>
  <c r="AT168" i="37"/>
  <c r="AT204" i="37"/>
  <c r="AT192" i="37"/>
  <c r="AJ42" i="37" l="1"/>
  <c r="AJ202" i="37" s="1"/>
  <c r="AK30" i="37"/>
  <c r="AV20" i="37"/>
  <c r="AV32" i="37" s="1"/>
  <c r="AU192" i="37"/>
  <c r="AU204" i="37"/>
  <c r="AU132" i="37"/>
  <c r="AU156" i="37"/>
  <c r="AU168" i="37"/>
  <c r="AU144" i="37"/>
  <c r="AU180" i="37"/>
  <c r="AJ214" i="37" l="1"/>
  <c r="AJ166" i="37"/>
  <c r="AJ154" i="37"/>
  <c r="AJ178" i="37"/>
  <c r="AJ190" i="37"/>
  <c r="AJ142" i="37"/>
  <c r="AK42" i="37"/>
  <c r="AL30" i="37"/>
  <c r="AW20" i="37"/>
  <c r="AW32" i="37" s="1"/>
  <c r="AV180" i="37"/>
  <c r="AV192" i="37"/>
  <c r="AV204" i="37"/>
  <c r="AV132" i="37"/>
  <c r="AV168" i="37"/>
  <c r="AV156" i="37"/>
  <c r="AV144" i="37"/>
  <c r="AK178" i="37" l="1"/>
  <c r="AK142" i="37"/>
  <c r="AK202" i="37"/>
  <c r="AK214" i="37"/>
  <c r="AK190" i="37"/>
  <c r="AK154" i="37"/>
  <c r="AK166" i="37"/>
  <c r="AL42" i="37"/>
  <c r="AM30" i="37"/>
  <c r="AM42" i="37" s="1"/>
  <c r="AX20" i="37"/>
  <c r="AX32" i="37" s="1"/>
  <c r="AW192" i="37"/>
  <c r="AW132" i="37"/>
  <c r="AW144" i="37"/>
  <c r="AW156" i="37"/>
  <c r="AW168" i="37"/>
  <c r="AW180" i="37"/>
  <c r="AW204" i="37"/>
  <c r="AL154" i="37" l="1"/>
  <c r="AL142" i="37"/>
  <c r="AL166" i="37"/>
  <c r="AL190" i="37"/>
  <c r="AL202" i="37"/>
  <c r="AL178" i="37"/>
  <c r="AL214" i="37"/>
  <c r="AN30" i="37"/>
  <c r="AY20" i="37"/>
  <c r="AY32" i="37" s="1"/>
  <c r="AM178" i="37"/>
  <c r="AM166" i="37"/>
  <c r="AM142" i="37"/>
  <c r="AM214" i="37"/>
  <c r="AM154" i="37"/>
  <c r="AM190" i="37"/>
  <c r="AM202" i="37"/>
  <c r="AX192" i="37"/>
  <c r="AX132" i="37"/>
  <c r="AX144" i="37"/>
  <c r="AX156" i="37"/>
  <c r="AX180" i="37"/>
  <c r="AX168" i="37"/>
  <c r="AX204" i="37"/>
  <c r="AN42" i="37" l="1"/>
  <c r="AO30" i="37"/>
  <c r="AO42" i="37" s="1"/>
  <c r="AZ20" i="37"/>
  <c r="AZ32" i="37" s="1"/>
  <c r="AY168" i="37"/>
  <c r="AY156" i="37"/>
  <c r="AY180" i="37"/>
  <c r="AY192" i="37"/>
  <c r="AY204" i="37"/>
  <c r="AY132" i="37"/>
  <c r="AY144" i="37"/>
  <c r="AN202" i="37" l="1"/>
  <c r="AN190" i="37"/>
  <c r="AN178" i="37"/>
  <c r="AN142" i="37"/>
  <c r="AN166" i="37"/>
  <c r="AN214" i="37"/>
  <c r="AN154" i="37"/>
  <c r="AP30" i="37"/>
  <c r="BA20" i="37"/>
  <c r="BA32" i="37" s="1"/>
  <c r="AO202" i="37"/>
  <c r="AO154" i="37"/>
  <c r="AO214" i="37"/>
  <c r="AO190" i="37"/>
  <c r="AO178" i="37"/>
  <c r="AO166" i="37"/>
  <c r="AO142" i="37"/>
  <c r="AZ168" i="37"/>
  <c r="AZ192" i="37"/>
  <c r="AZ204" i="37"/>
  <c r="AZ144" i="37"/>
  <c r="AZ156" i="37"/>
  <c r="AZ180" i="37"/>
  <c r="AZ132" i="37"/>
  <c r="AP42" i="37" l="1"/>
  <c r="AP178" i="37" s="1"/>
  <c r="AQ30" i="37"/>
  <c r="AQ42" i="37" s="1"/>
  <c r="BB20" i="37"/>
  <c r="BB32" i="37" s="1"/>
  <c r="BA180" i="37"/>
  <c r="BA204" i="37"/>
  <c r="BA132" i="37"/>
  <c r="BA156" i="37"/>
  <c r="BA168" i="37"/>
  <c r="BA192" i="37"/>
  <c r="BA144" i="37"/>
  <c r="AP190" i="37" l="1"/>
  <c r="AP142" i="37"/>
  <c r="AP202" i="37"/>
  <c r="AP214" i="37"/>
  <c r="AP154" i="37"/>
  <c r="AP166" i="37"/>
  <c r="AR30" i="37"/>
  <c r="AR42" i="37" s="1"/>
  <c r="BC20" i="37"/>
  <c r="BC32" i="37" s="1"/>
  <c r="AQ202" i="37"/>
  <c r="AQ214" i="37"/>
  <c r="AQ154" i="37"/>
  <c r="AQ142" i="37"/>
  <c r="AQ166" i="37"/>
  <c r="AQ178" i="37"/>
  <c r="AQ190" i="37"/>
  <c r="BB156" i="37"/>
  <c r="BB168" i="37"/>
  <c r="BB180" i="37"/>
  <c r="BB204" i="37"/>
  <c r="BB192" i="37"/>
  <c r="BB132" i="37"/>
  <c r="BB144" i="37"/>
  <c r="AS30" i="37" l="1"/>
  <c r="AS42" i="37" s="1"/>
  <c r="BD20" i="37"/>
  <c r="BD32" i="37" s="1"/>
  <c r="AR142" i="37"/>
  <c r="AR202" i="37"/>
  <c r="AR166" i="37"/>
  <c r="AR214" i="37"/>
  <c r="AR154" i="37"/>
  <c r="AR190" i="37"/>
  <c r="AR178" i="37"/>
  <c r="BC144" i="37"/>
  <c r="BC132" i="37"/>
  <c r="BC156" i="37"/>
  <c r="BC168" i="37"/>
  <c r="BC192" i="37"/>
  <c r="BC180" i="37"/>
  <c r="BC204" i="37"/>
  <c r="AT30" i="37" l="1"/>
  <c r="AT42" i="37" s="1"/>
  <c r="BE20" i="37"/>
  <c r="BE32" i="37" s="1"/>
  <c r="AS154" i="37"/>
  <c r="AS214" i="37"/>
  <c r="AS190" i="37"/>
  <c r="AS178" i="37"/>
  <c r="AS166" i="37"/>
  <c r="AS142" i="37"/>
  <c r="AS202" i="37"/>
  <c r="BD144" i="37"/>
  <c r="BD156" i="37"/>
  <c r="BD168" i="37"/>
  <c r="BD180" i="37"/>
  <c r="BD192" i="37"/>
  <c r="BD132" i="37"/>
  <c r="BD204" i="37"/>
  <c r="AU30" i="37" l="1"/>
  <c r="AU42" i="37" s="1"/>
  <c r="BF20" i="37"/>
  <c r="BF32" i="37" s="1"/>
  <c r="AT154" i="37"/>
  <c r="AT202" i="37"/>
  <c r="AT178" i="37"/>
  <c r="AT190" i="37"/>
  <c r="AT166" i="37"/>
  <c r="AT142" i="37"/>
  <c r="AT214" i="37"/>
  <c r="BE180" i="37"/>
  <c r="BE192" i="37"/>
  <c r="BE204" i="37"/>
  <c r="BE132" i="37"/>
  <c r="BE168" i="37"/>
  <c r="BE144" i="37"/>
  <c r="BE156" i="37"/>
  <c r="AV30" i="37" l="1"/>
  <c r="AV42" i="37" s="1"/>
  <c r="BG20" i="37"/>
  <c r="BG32" i="37" s="1"/>
  <c r="AU202" i="37"/>
  <c r="AU166" i="37"/>
  <c r="AU154" i="37"/>
  <c r="AU190" i="37"/>
  <c r="AU178" i="37"/>
  <c r="AU142" i="37"/>
  <c r="AU214" i="37"/>
  <c r="BF156" i="37"/>
  <c r="BF180" i="37"/>
  <c r="BF168" i="37"/>
  <c r="BF192" i="37"/>
  <c r="BF204" i="37"/>
  <c r="BF132" i="37"/>
  <c r="BF144" i="37"/>
  <c r="AW30" i="37" l="1"/>
  <c r="AW42" i="37" s="1"/>
  <c r="BH20" i="37"/>
  <c r="BH32" i="37" s="1"/>
  <c r="AV214" i="37"/>
  <c r="AV202" i="37"/>
  <c r="AV178" i="37"/>
  <c r="AV166" i="37"/>
  <c r="AV142" i="37"/>
  <c r="AV154" i="37"/>
  <c r="AV190" i="37"/>
  <c r="BG192" i="37"/>
  <c r="BG204" i="37"/>
  <c r="BG132" i="37"/>
  <c r="BG144" i="37"/>
  <c r="BG180" i="37"/>
  <c r="BG168" i="37"/>
  <c r="BG156" i="37"/>
  <c r="AX30" i="37" l="1"/>
  <c r="AX42" i="37" s="1"/>
  <c r="BI20" i="37"/>
  <c r="BI32" i="37" s="1"/>
  <c r="AW214" i="37"/>
  <c r="AW178" i="37"/>
  <c r="AW166" i="37"/>
  <c r="AW190" i="37"/>
  <c r="AW202" i="37"/>
  <c r="AW154" i="37"/>
  <c r="AW142" i="37"/>
  <c r="BH144" i="37"/>
  <c r="BH168" i="37"/>
  <c r="BH180" i="37"/>
  <c r="BH204" i="37"/>
  <c r="BH192" i="37"/>
  <c r="BH132" i="37"/>
  <c r="BH156" i="37"/>
  <c r="AY30" i="37" l="1"/>
  <c r="BJ20" i="37"/>
  <c r="BJ32" i="37" s="1"/>
  <c r="AX154" i="37"/>
  <c r="AX214" i="37"/>
  <c r="AX202" i="37"/>
  <c r="AX190" i="37"/>
  <c r="AX178" i="37"/>
  <c r="AX166" i="37"/>
  <c r="AX142" i="37"/>
  <c r="BI204" i="37"/>
  <c r="BI132" i="37"/>
  <c r="BI156" i="37"/>
  <c r="BI168" i="37"/>
  <c r="BI180" i="37"/>
  <c r="BI144" i="37"/>
  <c r="BI192" i="37"/>
  <c r="AY42" i="37" l="1"/>
  <c r="AY178" i="37" s="1"/>
  <c r="AZ30" i="37"/>
  <c r="AZ42" i="37" s="1"/>
  <c r="BK20" i="37"/>
  <c r="BK32" i="37" s="1"/>
  <c r="BJ144" i="37"/>
  <c r="BJ156" i="37"/>
  <c r="BJ168" i="37"/>
  <c r="BJ180" i="37"/>
  <c r="BJ204" i="37"/>
  <c r="BJ192" i="37"/>
  <c r="BJ132" i="37"/>
  <c r="AY202" i="37" l="1"/>
  <c r="AY142" i="37"/>
  <c r="AY166" i="37"/>
  <c r="AY154" i="37"/>
  <c r="AY214" i="37"/>
  <c r="AY190" i="37"/>
  <c r="BA30" i="37"/>
  <c r="AZ154" i="37"/>
  <c r="AZ142" i="37"/>
  <c r="AZ202" i="37"/>
  <c r="AZ214" i="37"/>
  <c r="AZ190" i="37"/>
  <c r="AZ178" i="37"/>
  <c r="AZ166" i="37"/>
  <c r="BK204" i="37"/>
  <c r="BK132" i="37"/>
  <c r="BK144" i="37"/>
  <c r="BK156" i="37"/>
  <c r="BK180" i="37"/>
  <c r="BK168" i="37"/>
  <c r="BK192" i="37"/>
  <c r="BA42" i="37" l="1"/>
  <c r="BB30" i="37"/>
  <c r="BB42" i="37" s="1"/>
  <c r="BA214" i="37" l="1"/>
  <c r="BA142" i="37"/>
  <c r="BA166" i="37"/>
  <c r="BA154" i="37"/>
  <c r="BA178" i="37"/>
  <c r="BA202" i="37"/>
  <c r="BA190" i="37"/>
  <c r="BC30" i="37"/>
  <c r="BC42" i="37" s="1"/>
  <c r="BB154" i="37"/>
  <c r="BB142" i="37"/>
  <c r="BB178" i="37"/>
  <c r="BB214" i="37"/>
  <c r="BB190" i="37"/>
  <c r="BB202" i="37"/>
  <c r="BB166" i="37"/>
  <c r="BD30" i="37" l="1"/>
  <c r="BD42" i="37" s="1"/>
  <c r="BC202" i="37"/>
  <c r="BC166" i="37"/>
  <c r="BC214" i="37"/>
  <c r="BC142" i="37"/>
  <c r="BC190" i="37"/>
  <c r="BC154" i="37"/>
  <c r="BC178" i="37"/>
  <c r="BE30" i="37" l="1"/>
  <c r="BE42" i="37" s="1"/>
  <c r="BD166" i="37"/>
  <c r="BD178" i="37"/>
  <c r="BD142" i="37"/>
  <c r="BD154" i="37"/>
  <c r="BD214" i="37"/>
  <c r="BD202" i="37"/>
  <c r="BD190" i="37"/>
  <c r="BF30" i="37" l="1"/>
  <c r="BF42" i="37" s="1"/>
  <c r="BE178" i="37"/>
  <c r="BE154" i="37"/>
  <c r="BE166" i="37"/>
  <c r="BE142" i="37"/>
  <c r="BE214" i="37"/>
  <c r="BE202" i="37"/>
  <c r="BE190" i="37"/>
  <c r="BG30" i="37" l="1"/>
  <c r="BG42" i="37" s="1"/>
  <c r="BF142" i="37"/>
  <c r="BF154" i="37"/>
  <c r="BF190" i="37"/>
  <c r="BF166" i="37"/>
  <c r="BF214" i="37"/>
  <c r="BF202" i="37"/>
  <c r="BF178" i="37"/>
  <c r="BH30" i="37" l="1"/>
  <c r="BH42" i="37" s="1"/>
  <c r="BG154" i="37"/>
  <c r="BG142" i="37"/>
  <c r="BG178" i="37"/>
  <c r="BG166" i="37"/>
  <c r="BG214" i="37"/>
  <c r="BG202" i="37"/>
  <c r="BG190" i="37"/>
  <c r="BI30" i="37" l="1"/>
  <c r="BI42" i="37" s="1"/>
  <c r="BH166" i="37"/>
  <c r="BH154" i="37"/>
  <c r="BH202" i="37"/>
  <c r="BH142" i="37"/>
  <c r="BH214" i="37"/>
  <c r="BH178" i="37"/>
  <c r="BH190" i="37"/>
  <c r="BJ30" i="37" l="1"/>
  <c r="BJ42" i="37" s="1"/>
  <c r="BI166" i="37"/>
  <c r="BI178" i="37"/>
  <c r="BI154" i="37"/>
  <c r="BI190" i="37"/>
  <c r="BI142" i="37"/>
  <c r="BI202" i="37"/>
  <c r="BI214" i="37"/>
  <c r="BK30" i="37" l="1"/>
  <c r="BK42" i="37" s="1"/>
  <c r="BJ202" i="37"/>
  <c r="BJ154" i="37"/>
  <c r="BJ166" i="37"/>
  <c r="BJ178" i="37"/>
  <c r="BJ142" i="37"/>
  <c r="BJ214" i="37"/>
  <c r="BJ190" i="37"/>
  <c r="BK166" i="37" l="1"/>
  <c r="BK142" i="37"/>
  <c r="BK202" i="37"/>
  <c r="BK178" i="37"/>
  <c r="BK214" i="37"/>
  <c r="BK190" i="37"/>
  <c r="BK154" i="37"/>
  <c r="AG17" i="49" l="1"/>
  <c r="AG17" i="47" s="1"/>
  <c r="AG15" i="49"/>
  <c r="AG15" i="47" s="1"/>
  <c r="AF15" i="49"/>
  <c r="AF15" i="47" s="1"/>
  <c r="AF17" i="49"/>
  <c r="AF17" i="47" s="1"/>
  <c r="G13" i="49" l="1"/>
  <c r="G13" i="47" s="1"/>
  <c r="P13" i="49"/>
  <c r="P13" i="47" s="1"/>
  <c r="S13" i="49"/>
  <c r="S13" i="47" s="1"/>
  <c r="R13" i="49"/>
  <c r="R13" i="47" s="1"/>
  <c r="O13" i="49"/>
  <c r="O13" i="47" s="1"/>
  <c r="Q13" i="49"/>
  <c r="Q13" i="47" s="1"/>
  <c r="AB13" i="49"/>
  <c r="AB13" i="47" s="1"/>
  <c r="AA13" i="49"/>
  <c r="AA13" i="47" s="1"/>
  <c r="U13" i="49"/>
  <c r="U13" i="47" s="1"/>
  <c r="J13" i="49"/>
  <c r="J13" i="47" s="1"/>
  <c r="I13" i="49"/>
  <c r="I13" i="47" s="1"/>
  <c r="L13" i="49"/>
  <c r="L13" i="47" s="1"/>
  <c r="W13" i="49"/>
  <c r="W13" i="47" s="1"/>
  <c r="V13" i="49"/>
  <c r="V13" i="47" s="1"/>
  <c r="E13" i="49"/>
  <c r="E13" i="47" s="1"/>
  <c r="T13" i="49"/>
  <c r="T13" i="47" s="1"/>
  <c r="X13" i="49"/>
  <c r="X13" i="47" s="1"/>
  <c r="H13" i="49"/>
  <c r="H13" i="47" s="1"/>
  <c r="K13" i="49"/>
  <c r="K13" i="47" s="1"/>
  <c r="Z13" i="49"/>
  <c r="Z13" i="47" s="1"/>
  <c r="M13" i="49"/>
  <c r="M13" i="47" s="1"/>
  <c r="F13" i="49"/>
  <c r="F13" i="47" s="1"/>
  <c r="N13" i="49"/>
  <c r="N13" i="47" s="1"/>
  <c r="Y13" i="49"/>
  <c r="Y13" i="47" s="1"/>
  <c r="AC13" i="49" l="1"/>
  <c r="AC13" i="47" s="1"/>
  <c r="D13" i="49"/>
  <c r="D13" i="47" s="1"/>
  <c r="AD13" i="49"/>
  <c r="AD13" i="47" s="1"/>
  <c r="AE13" i="49"/>
  <c r="AE13" i="47" s="1"/>
  <c r="AG13" i="49" l="1"/>
  <c r="AG13" i="47" s="1"/>
  <c r="AF13" i="49"/>
  <c r="AF13" i="47" s="1"/>
  <c r="AB12" i="49"/>
  <c r="AB14" i="49" l="1"/>
  <c r="AB14" i="47" s="1"/>
  <c r="AB12" i="47"/>
  <c r="AB16" i="49" l="1"/>
  <c r="AB18" i="49" l="1"/>
  <c r="AB18" i="47" s="1"/>
  <c r="AB16" i="47"/>
  <c r="U16" i="49" l="1"/>
  <c r="R16" i="49"/>
  <c r="S16" i="49"/>
  <c r="I16" i="49"/>
  <c r="K16" i="49"/>
  <c r="G16" i="49"/>
  <c r="J16" i="49"/>
  <c r="Q16" i="49"/>
  <c r="O16" i="49"/>
  <c r="V16" i="49"/>
  <c r="M16" i="49"/>
  <c r="P16" i="49"/>
  <c r="T16" i="49"/>
  <c r="H16" i="49"/>
  <c r="W16" i="49"/>
  <c r="X16" i="49"/>
  <c r="Z16" i="49"/>
  <c r="AA16" i="49"/>
  <c r="Y16" i="49"/>
  <c r="W12" i="49"/>
  <c r="N16" i="49"/>
  <c r="I12" i="49"/>
  <c r="L16" i="49"/>
  <c r="U12" i="49"/>
  <c r="R12" i="49"/>
  <c r="L12" i="49"/>
  <c r="M12" i="49"/>
  <c r="V12" i="49"/>
  <c r="Y12" i="49"/>
  <c r="Q12" i="49"/>
  <c r="Z12" i="49"/>
  <c r="F16" i="49"/>
  <c r="O12" i="49"/>
  <c r="G12" i="49"/>
  <c r="N12" i="49"/>
  <c r="J12" i="49"/>
  <c r="E16" i="49"/>
  <c r="H12" i="49"/>
  <c r="K12" i="49"/>
  <c r="D16" i="49"/>
  <c r="S12" i="49"/>
  <c r="T12" i="49"/>
  <c r="X12" i="49"/>
  <c r="AA12" i="49"/>
  <c r="F12" i="49"/>
  <c r="D12" i="49"/>
  <c r="D14" i="49" s="1"/>
  <c r="P12" i="49"/>
  <c r="E12" i="49"/>
  <c r="N12" i="47" l="1"/>
  <c r="N14" i="49"/>
  <c r="N14" i="47" s="1"/>
  <c r="F16" i="47"/>
  <c r="F18" i="49"/>
  <c r="F18" i="47" s="1"/>
  <c r="Z18" i="49"/>
  <c r="Z18" i="47" s="1"/>
  <c r="Z16" i="47"/>
  <c r="X16" i="47"/>
  <c r="X18" i="49"/>
  <c r="X18" i="47" s="1"/>
  <c r="X12" i="47"/>
  <c r="X14" i="49"/>
  <c r="X14" i="47" s="1"/>
  <c r="V14" i="49"/>
  <c r="V14" i="47" s="1"/>
  <c r="V12" i="47"/>
  <c r="M14" i="49"/>
  <c r="M14" i="47" s="1"/>
  <c r="M12" i="47"/>
  <c r="U14" i="49"/>
  <c r="U14" i="47" s="1"/>
  <c r="U12" i="47"/>
  <c r="N18" i="49"/>
  <c r="N18" i="47" s="1"/>
  <c r="N16" i="47"/>
  <c r="Y18" i="49"/>
  <c r="Y18" i="47" s="1"/>
  <c r="Y16" i="47"/>
  <c r="P16" i="47"/>
  <c r="P18" i="49"/>
  <c r="P18" i="47" s="1"/>
  <c r="G16" i="47"/>
  <c r="G18" i="49"/>
  <c r="G18" i="47" s="1"/>
  <c r="T14" i="49"/>
  <c r="T14" i="47" s="1"/>
  <c r="T12" i="47"/>
  <c r="S14" i="49"/>
  <c r="S14" i="47" s="1"/>
  <c r="S12" i="47"/>
  <c r="H14" i="49"/>
  <c r="H14" i="47" s="1"/>
  <c r="H12" i="47"/>
  <c r="D18" i="49"/>
  <c r="D18" i="47" s="1"/>
  <c r="D16" i="47"/>
  <c r="Z14" i="49"/>
  <c r="Z14" i="47" s="1"/>
  <c r="Z12" i="47"/>
  <c r="R14" i="49"/>
  <c r="R14" i="47" s="1"/>
  <c r="R12" i="47"/>
  <c r="L18" i="49"/>
  <c r="L18" i="47" s="1"/>
  <c r="L16" i="47"/>
  <c r="I18" i="49"/>
  <c r="I18" i="47" s="1"/>
  <c r="I16" i="47"/>
  <c r="Q18" i="49"/>
  <c r="Q18" i="47" s="1"/>
  <c r="Q16" i="47"/>
  <c r="S16" i="47"/>
  <c r="S18" i="49"/>
  <c r="S18" i="47" s="1"/>
  <c r="K16" i="47"/>
  <c r="K18" i="49"/>
  <c r="K18" i="47" s="1"/>
  <c r="Q14" i="49"/>
  <c r="Q14" i="47" s="1"/>
  <c r="Q12" i="47"/>
  <c r="T18" i="49"/>
  <c r="T18" i="47" s="1"/>
  <c r="T16" i="47"/>
  <c r="E16" i="47"/>
  <c r="E18" i="49"/>
  <c r="E18" i="47" s="1"/>
  <c r="G12" i="47"/>
  <c r="G14" i="49"/>
  <c r="G14" i="47" s="1"/>
  <c r="Y14" i="49"/>
  <c r="Y14" i="47" s="1"/>
  <c r="Y12" i="47"/>
  <c r="W18" i="49"/>
  <c r="W18" i="47" s="1"/>
  <c r="W16" i="47"/>
  <c r="M16" i="47"/>
  <c r="M18" i="49"/>
  <c r="M18" i="47" s="1"/>
  <c r="I14" i="49"/>
  <c r="I14" i="47" s="1"/>
  <c r="I12" i="47"/>
  <c r="W14" i="49"/>
  <c r="W14" i="47" s="1"/>
  <c r="W12" i="47"/>
  <c r="E12" i="47"/>
  <c r="E14" i="49"/>
  <c r="E14" i="47" s="1"/>
  <c r="P12" i="47"/>
  <c r="P14" i="49"/>
  <c r="P14" i="47" s="1"/>
  <c r="O12" i="47"/>
  <c r="O14" i="49"/>
  <c r="O14" i="47" s="1"/>
  <c r="L14" i="49"/>
  <c r="L14" i="47" s="1"/>
  <c r="L12" i="47"/>
  <c r="V18" i="49"/>
  <c r="V18" i="47" s="1"/>
  <c r="V16" i="47"/>
  <c r="D14" i="47"/>
  <c r="D12" i="47"/>
  <c r="J12" i="47"/>
  <c r="J14" i="49"/>
  <c r="J14" i="47" s="1"/>
  <c r="O18" i="49"/>
  <c r="O18" i="47" s="1"/>
  <c r="O16" i="47"/>
  <c r="H18" i="49"/>
  <c r="H18" i="47" s="1"/>
  <c r="H16" i="47"/>
  <c r="J18" i="49"/>
  <c r="J18" i="47" s="1"/>
  <c r="J16" i="47"/>
  <c r="U16" i="47"/>
  <c r="U18" i="49"/>
  <c r="U18" i="47" s="1"/>
  <c r="F14" i="49"/>
  <c r="F14" i="47" s="1"/>
  <c r="F12" i="47"/>
  <c r="AA14" i="49"/>
  <c r="AA14" i="47" s="1"/>
  <c r="AA12" i="47"/>
  <c r="K12" i="47"/>
  <c r="K14" i="49"/>
  <c r="K14" i="47" s="1"/>
  <c r="R18" i="49"/>
  <c r="R18" i="47" s="1"/>
  <c r="R16" i="47"/>
  <c r="AA18" i="49"/>
  <c r="AA18" i="47" s="1"/>
  <c r="AA16" i="47"/>
  <c r="AD12" i="49" l="1"/>
  <c r="AE12" i="49"/>
  <c r="AC12" i="49"/>
  <c r="AG12" i="49" l="1"/>
  <c r="AG12" i="47" s="1"/>
  <c r="AG19" i="47"/>
  <c r="AF12" i="49"/>
  <c r="AF12" i="47" s="1"/>
  <c r="AF19" i="47"/>
  <c r="AD14" i="49"/>
  <c r="AD14" i="47" s="1"/>
  <c r="AD12" i="47"/>
  <c r="AC12" i="47"/>
  <c r="AC14" i="49"/>
  <c r="AC14" i="47" s="1"/>
  <c r="AE12" i="47"/>
  <c r="AE14" i="49"/>
  <c r="AE14" i="47" s="1"/>
  <c r="AD16" i="49"/>
  <c r="AC16" i="49"/>
  <c r="AF14" i="49" l="1"/>
  <c r="AF14" i="47" s="1"/>
  <c r="AG14" i="49"/>
  <c r="AG14" i="47" s="1"/>
  <c r="AG16" i="49"/>
  <c r="AC16" i="47"/>
  <c r="AC18" i="49"/>
  <c r="AC18" i="47" s="1"/>
  <c r="AE16" i="49"/>
  <c r="AF16" i="49"/>
  <c r="AD16" i="47"/>
  <c r="AD18" i="49"/>
  <c r="AD18" i="47" s="1"/>
  <c r="AE16" i="47" l="1"/>
  <c r="AE18" i="49"/>
  <c r="AE18" i="47" s="1"/>
  <c r="AG18" i="49"/>
  <c r="AG18" i="47" s="1"/>
  <c r="AG16" i="47"/>
  <c r="AF16" i="47"/>
  <c r="AF18" i="49"/>
  <c r="AF18" i="47" s="1"/>
  <c r="AH24" i="37" l="1"/>
  <c r="AH36" i="37" s="1"/>
  <c r="AH23" i="37" l="1"/>
  <c r="AI24" i="37"/>
  <c r="AI36" i="37" s="1"/>
  <c r="AH184" i="37"/>
  <c r="AH172" i="37"/>
  <c r="AH196" i="37"/>
  <c r="AH148" i="37"/>
  <c r="AH160" i="37"/>
  <c r="AH136" i="37"/>
  <c r="AH208" i="37"/>
  <c r="AX12" i="49" l="1"/>
  <c r="AX12" i="47" s="1"/>
  <c r="AL12" i="49"/>
  <c r="AL12" i="47" s="1"/>
  <c r="AJ12" i="49"/>
  <c r="AJ12" i="47" s="1"/>
  <c r="BG12" i="49"/>
  <c r="BG12" i="47" s="1"/>
  <c r="AI12" i="49"/>
  <c r="AI12" i="47" s="1"/>
  <c r="BB12" i="49"/>
  <c r="BB12" i="47" s="1"/>
  <c r="AK12" i="49"/>
  <c r="AK12" i="47" s="1"/>
  <c r="BC12" i="49"/>
  <c r="BC12" i="47" s="1"/>
  <c r="AO12" i="49"/>
  <c r="AQ12" i="49"/>
  <c r="AQ12" i="47" s="1"/>
  <c r="AR12" i="49"/>
  <c r="AR12" i="47" s="1"/>
  <c r="BJ12" i="49"/>
  <c r="BJ12" i="47" s="1"/>
  <c r="AV12" i="49"/>
  <c r="AV12" i="47" s="1"/>
  <c r="BI12" i="49"/>
  <c r="BI12" i="47" s="1"/>
  <c r="BK12" i="49"/>
  <c r="BK12" i="47" s="1"/>
  <c r="AN12" i="49"/>
  <c r="AN12" i="47" s="1"/>
  <c r="AT12" i="49"/>
  <c r="AT12" i="47" s="1"/>
  <c r="AP12" i="49"/>
  <c r="AP12" i="47" s="1"/>
  <c r="BF12" i="49"/>
  <c r="BF12" i="47" s="1"/>
  <c r="BA12" i="49"/>
  <c r="BA12" i="47" s="1"/>
  <c r="BD12" i="49"/>
  <c r="BD12" i="47" s="1"/>
  <c r="AH12" i="49"/>
  <c r="AH12" i="47" s="1"/>
  <c r="AY12" i="49"/>
  <c r="AY12" i="47" s="1"/>
  <c r="AS12" i="49"/>
  <c r="AS12" i="47" s="1"/>
  <c r="BH12" i="49"/>
  <c r="BH12" i="47" s="1"/>
  <c r="AW12" i="49"/>
  <c r="BE12" i="49"/>
  <c r="BE12" i="47" s="1"/>
  <c r="AZ12" i="49"/>
  <c r="AZ12" i="47" s="1"/>
  <c r="AM12" i="49"/>
  <c r="AU12" i="49"/>
  <c r="AU12" i="47" s="1"/>
  <c r="AW12" i="47"/>
  <c r="AM12" i="47"/>
  <c r="AO12" i="47"/>
  <c r="AI23" i="37"/>
  <c r="AH35" i="37"/>
  <c r="AJ24" i="37"/>
  <c r="AJ36" i="37" s="1"/>
  <c r="AI184" i="37"/>
  <c r="AI148" i="37"/>
  <c r="AI208" i="37"/>
  <c r="AI172" i="37"/>
  <c r="AI196" i="37"/>
  <c r="AI160" i="37"/>
  <c r="AI136" i="37"/>
  <c r="BC16" i="49" l="1"/>
  <c r="BC16" i="47" s="1"/>
  <c r="AP16" i="49"/>
  <c r="AO16" i="49"/>
  <c r="AX16" i="49"/>
  <c r="BE16" i="49"/>
  <c r="BK16" i="49"/>
  <c r="BD16" i="49"/>
  <c r="AU16" i="49"/>
  <c r="AH16" i="49"/>
  <c r="AJ16" i="49"/>
  <c r="AV16" i="49"/>
  <c r="AI16" i="49"/>
  <c r="AM16" i="49"/>
  <c r="BI16" i="49"/>
  <c r="AQ16" i="49"/>
  <c r="AL16" i="49"/>
  <c r="AW16" i="49"/>
  <c r="BH16" i="49"/>
  <c r="AR16" i="49"/>
  <c r="BA16" i="49"/>
  <c r="AS16" i="49"/>
  <c r="AT16" i="49"/>
  <c r="AN16" i="49"/>
  <c r="BJ16" i="49"/>
  <c r="AY16" i="49"/>
  <c r="AK16" i="49"/>
  <c r="BG16" i="49"/>
  <c r="AZ16" i="49"/>
  <c r="BF16" i="49"/>
  <c r="BB16" i="49"/>
  <c r="AJ23" i="37"/>
  <c r="AJ196" i="37"/>
  <c r="AJ136" i="37"/>
  <c r="AJ172" i="37"/>
  <c r="AJ184" i="37"/>
  <c r="AJ208" i="37"/>
  <c r="AJ160" i="37"/>
  <c r="AJ148" i="37"/>
  <c r="AH147" i="37"/>
  <c r="AH159" i="37"/>
  <c r="AH171" i="37"/>
  <c r="AH183" i="37"/>
  <c r="AH195" i="37"/>
  <c r="AH207" i="37"/>
  <c r="AH135" i="37"/>
  <c r="AI35" i="37"/>
  <c r="AK24" i="37"/>
  <c r="AK36" i="37" s="1"/>
  <c r="AZ16" i="47" l="1"/>
  <c r="BJ16" i="47"/>
  <c r="BA16" i="47"/>
  <c r="AL16" i="47"/>
  <c r="AI16" i="47"/>
  <c r="AU16" i="47"/>
  <c r="AX16" i="47"/>
  <c r="BG16" i="47"/>
  <c r="AN16" i="47"/>
  <c r="AR16" i="47"/>
  <c r="AQ16" i="47"/>
  <c r="AV16" i="47"/>
  <c r="BD16" i="47"/>
  <c r="AO16" i="47"/>
  <c r="BB16" i="47"/>
  <c r="AK16" i="47"/>
  <c r="AT16" i="47"/>
  <c r="BH16" i="47"/>
  <c r="BI16" i="47"/>
  <c r="AJ16" i="47"/>
  <c r="BK16" i="47"/>
  <c r="AP16" i="47"/>
  <c r="BF16" i="47"/>
  <c r="AY16" i="47"/>
  <c r="AS16" i="47"/>
  <c r="AW16" i="47"/>
  <c r="AM16" i="47"/>
  <c r="AH16" i="47"/>
  <c r="BE16" i="47"/>
  <c r="AK23" i="37"/>
  <c r="AJ35" i="37"/>
  <c r="AL24" i="37"/>
  <c r="AL36" i="37" s="1"/>
  <c r="AK160" i="37"/>
  <c r="AK148" i="37"/>
  <c r="AK184" i="37"/>
  <c r="AK136" i="37"/>
  <c r="AK196" i="37"/>
  <c r="AK208" i="37"/>
  <c r="AK172" i="37"/>
  <c r="AI159" i="37"/>
  <c r="AI171" i="37"/>
  <c r="AI183" i="37"/>
  <c r="AI147" i="37"/>
  <c r="AI207" i="37"/>
  <c r="AI135" i="37"/>
  <c r="AI195" i="37"/>
  <c r="AM24" i="37" l="1"/>
  <c r="AM36" i="37" s="1"/>
  <c r="AL136" i="37"/>
  <c r="AL196" i="37"/>
  <c r="AL148" i="37"/>
  <c r="AL160" i="37"/>
  <c r="AL172" i="37"/>
  <c r="AL208" i="37"/>
  <c r="AL184" i="37"/>
  <c r="AJ183" i="37"/>
  <c r="AJ195" i="37"/>
  <c r="AJ159" i="37"/>
  <c r="AJ135" i="37"/>
  <c r="AJ147" i="37"/>
  <c r="AJ207" i="37"/>
  <c r="AJ171" i="37"/>
  <c r="AL23" i="37"/>
  <c r="AK35" i="37"/>
  <c r="AM196" i="37" l="1"/>
  <c r="AM172" i="37"/>
  <c r="AM184" i="37"/>
  <c r="AM208" i="37"/>
  <c r="AM160" i="37"/>
  <c r="AM148" i="37"/>
  <c r="AM136" i="37"/>
  <c r="AN24" i="37"/>
  <c r="AN36" i="37" s="1"/>
  <c r="AL35" i="37"/>
  <c r="AM23" i="37"/>
  <c r="AK195" i="37"/>
  <c r="AK183" i="37"/>
  <c r="AK171" i="37"/>
  <c r="AK135" i="37"/>
  <c r="AK207" i="37"/>
  <c r="AK147" i="37"/>
  <c r="AK159" i="37"/>
  <c r="AM35" i="37" l="1"/>
  <c r="AL159" i="37"/>
  <c r="AL195" i="37"/>
  <c r="AL183" i="37"/>
  <c r="AL207" i="37"/>
  <c r="AL147" i="37"/>
  <c r="AL135" i="37"/>
  <c r="AL171" i="37"/>
  <c r="AN196" i="37"/>
  <c r="AN136" i="37"/>
  <c r="AN172" i="37"/>
  <c r="AN208" i="37"/>
  <c r="AN160" i="37"/>
  <c r="AN148" i="37"/>
  <c r="AN184" i="37"/>
  <c r="AN23" i="37"/>
  <c r="AO24" i="37"/>
  <c r="AO36" i="37" s="1"/>
  <c r="AP24" i="37" l="1"/>
  <c r="AP36" i="37" s="1"/>
  <c r="AN35" i="37"/>
  <c r="AM147" i="37"/>
  <c r="AM159" i="37"/>
  <c r="AM183" i="37"/>
  <c r="AM171" i="37"/>
  <c r="AM195" i="37"/>
  <c r="AM207" i="37"/>
  <c r="AM135" i="37"/>
  <c r="AO23" i="37"/>
  <c r="AO136" i="37"/>
  <c r="AO184" i="37"/>
  <c r="AO196" i="37"/>
  <c r="AO160" i="37"/>
  <c r="AO148" i="37"/>
  <c r="AO208" i="37"/>
  <c r="AO172" i="37"/>
  <c r="AP172" i="37" l="1"/>
  <c r="AP148" i="37"/>
  <c r="AP196" i="37"/>
  <c r="AP136" i="37"/>
  <c r="AP160" i="37"/>
  <c r="AP184" i="37"/>
  <c r="AP208" i="37"/>
  <c r="AP23" i="37"/>
  <c r="AO35" i="37"/>
  <c r="AN147" i="37"/>
  <c r="AN171" i="37"/>
  <c r="AN183" i="37"/>
  <c r="AN159" i="37"/>
  <c r="AN195" i="37"/>
  <c r="AN207" i="37"/>
  <c r="AN135" i="37"/>
  <c r="AQ24" i="37"/>
  <c r="AQ36" i="37" s="1"/>
  <c r="AQ23" i="37" l="1"/>
  <c r="AP35" i="37"/>
  <c r="AQ160" i="37"/>
  <c r="AQ148" i="37"/>
  <c r="AQ172" i="37"/>
  <c r="AQ184" i="37"/>
  <c r="AQ196" i="37"/>
  <c r="AQ208" i="37"/>
  <c r="AQ136" i="37"/>
  <c r="AR24" i="37"/>
  <c r="AR36" i="37" s="1"/>
  <c r="AO147" i="37"/>
  <c r="AO135" i="37"/>
  <c r="AO171" i="37"/>
  <c r="AO195" i="37"/>
  <c r="AO159" i="37"/>
  <c r="AO207" i="37"/>
  <c r="AO183" i="37"/>
  <c r="AR172" i="37" l="1"/>
  <c r="AR196" i="37"/>
  <c r="AR148" i="37"/>
  <c r="AR184" i="37"/>
  <c r="AR136" i="37"/>
  <c r="AR208" i="37"/>
  <c r="AR160" i="37"/>
  <c r="AR23" i="37"/>
  <c r="AS24" i="37"/>
  <c r="AS36" i="37" s="1"/>
  <c r="AQ35" i="37"/>
  <c r="AP147" i="37"/>
  <c r="AP171" i="37"/>
  <c r="AP207" i="37"/>
  <c r="AP135" i="37"/>
  <c r="AP183" i="37"/>
  <c r="AP195" i="37"/>
  <c r="AP159" i="37"/>
  <c r="AR35" i="37" l="1"/>
  <c r="AQ159" i="37"/>
  <c r="AQ183" i="37"/>
  <c r="AQ207" i="37"/>
  <c r="AQ195" i="37"/>
  <c r="AQ147" i="37"/>
  <c r="AQ135" i="37"/>
  <c r="AQ171" i="37"/>
  <c r="AS23" i="37"/>
  <c r="AS172" i="37"/>
  <c r="AS160" i="37"/>
  <c r="AS184" i="37"/>
  <c r="AS148" i="37"/>
  <c r="AS196" i="37"/>
  <c r="AS208" i="37"/>
  <c r="AS136" i="37"/>
  <c r="AT24" i="37"/>
  <c r="AT36" i="37" s="1"/>
  <c r="AR207" i="37" l="1"/>
  <c r="AR183" i="37"/>
  <c r="AR147" i="37"/>
  <c r="AR195" i="37"/>
  <c r="AR135" i="37"/>
  <c r="AR159" i="37"/>
  <c r="AR171" i="37"/>
  <c r="AT160" i="37"/>
  <c r="AT172" i="37"/>
  <c r="AT136" i="37"/>
  <c r="AT208" i="37"/>
  <c r="AT196" i="37"/>
  <c r="AT148" i="37"/>
  <c r="AT184" i="37"/>
  <c r="AS35" i="37"/>
  <c r="AU24" i="37"/>
  <c r="AU36" i="37" s="1"/>
  <c r="AT23" i="37"/>
  <c r="AU23" i="37" l="1"/>
  <c r="AV24" i="37"/>
  <c r="AV36" i="37" s="1"/>
  <c r="AU172" i="37"/>
  <c r="AU184" i="37"/>
  <c r="AU148" i="37"/>
  <c r="AU160" i="37"/>
  <c r="AU136" i="37"/>
  <c r="AU196" i="37"/>
  <c r="AU208" i="37"/>
  <c r="AS183" i="37"/>
  <c r="AS147" i="37"/>
  <c r="AS171" i="37"/>
  <c r="AS195" i="37"/>
  <c r="AS159" i="37"/>
  <c r="AS135" i="37"/>
  <c r="AS207" i="37"/>
  <c r="AT35" i="37"/>
  <c r="AT195" i="37" l="1"/>
  <c r="AT171" i="37"/>
  <c r="AT207" i="37"/>
  <c r="AT159" i="37"/>
  <c r="AT147" i="37"/>
  <c r="AT183" i="37"/>
  <c r="AT135" i="37"/>
  <c r="AV23" i="37"/>
  <c r="AV136" i="37"/>
  <c r="AV184" i="37"/>
  <c r="AV160" i="37"/>
  <c r="AV172" i="37"/>
  <c r="AV208" i="37"/>
  <c r="AV148" i="37"/>
  <c r="AV196" i="37"/>
  <c r="AU35" i="37"/>
  <c r="AW24" i="37"/>
  <c r="AW36" i="37" s="1"/>
  <c r="AW184" i="37" l="1"/>
  <c r="AW148" i="37"/>
  <c r="AW160" i="37"/>
  <c r="AW172" i="37"/>
  <c r="AW196" i="37"/>
  <c r="AW136" i="37"/>
  <c r="AW208" i="37"/>
  <c r="AX24" i="37"/>
  <c r="AX36" i="37" s="1"/>
  <c r="AW23" i="37"/>
  <c r="AV35" i="37"/>
  <c r="AU195" i="37"/>
  <c r="AU159" i="37"/>
  <c r="AU207" i="37"/>
  <c r="AU183" i="37"/>
  <c r="AU147" i="37"/>
  <c r="AU171" i="37"/>
  <c r="AU135" i="37"/>
  <c r="AX196" i="37" l="1"/>
  <c r="AX184" i="37"/>
  <c r="AX208" i="37"/>
  <c r="AX148" i="37"/>
  <c r="AX136" i="37"/>
  <c r="AX160" i="37"/>
  <c r="AX172" i="37"/>
  <c r="AY24" i="37"/>
  <c r="AY36" i="37" s="1"/>
  <c r="AX23" i="37"/>
  <c r="AW35" i="37"/>
  <c r="AV195" i="37"/>
  <c r="AV183" i="37"/>
  <c r="AV147" i="37"/>
  <c r="AV159" i="37"/>
  <c r="AV207" i="37"/>
  <c r="AV135" i="37"/>
  <c r="AV171" i="37"/>
  <c r="AW147" i="37" l="1"/>
  <c r="AW135" i="37"/>
  <c r="AW183" i="37"/>
  <c r="AW195" i="37"/>
  <c r="AW171" i="37"/>
  <c r="AW159" i="37"/>
  <c r="AW207" i="37"/>
  <c r="AX35" i="37"/>
  <c r="AY23" i="37"/>
  <c r="AZ24" i="37"/>
  <c r="AZ36" i="37" s="1"/>
  <c r="AY172" i="37"/>
  <c r="AY184" i="37"/>
  <c r="AY136" i="37"/>
  <c r="AY148" i="37"/>
  <c r="AY160" i="37"/>
  <c r="AY208" i="37"/>
  <c r="AY196" i="37"/>
  <c r="AZ160" i="37" l="1"/>
  <c r="AZ208" i="37"/>
  <c r="AZ184" i="37"/>
  <c r="AZ148" i="37"/>
  <c r="AZ172" i="37"/>
  <c r="AZ196" i="37"/>
  <c r="AZ136" i="37"/>
  <c r="AZ23" i="37"/>
  <c r="AY35" i="37"/>
  <c r="AX207" i="37"/>
  <c r="AX171" i="37"/>
  <c r="AX183" i="37"/>
  <c r="AX159" i="37"/>
  <c r="AX147" i="37"/>
  <c r="AX195" i="37"/>
  <c r="AX135" i="37"/>
  <c r="BA24" i="37"/>
  <c r="BA36" i="37" s="1"/>
  <c r="BA23" i="37" l="1"/>
  <c r="AY147" i="37"/>
  <c r="AY159" i="37"/>
  <c r="AY183" i="37"/>
  <c r="AY135" i="37"/>
  <c r="AY171" i="37"/>
  <c r="AY207" i="37"/>
  <c r="AY195" i="37"/>
  <c r="BA136" i="37"/>
  <c r="BA208" i="37"/>
  <c r="BA184" i="37"/>
  <c r="BA160" i="37"/>
  <c r="BA148" i="37"/>
  <c r="BA196" i="37"/>
  <c r="BA172" i="37"/>
  <c r="BB24" i="37"/>
  <c r="BB36" i="37" s="1"/>
  <c r="AZ35" i="37"/>
  <c r="AZ147" i="37" l="1"/>
  <c r="AZ171" i="37"/>
  <c r="AZ159" i="37"/>
  <c r="AZ207" i="37"/>
  <c r="AZ183" i="37"/>
  <c r="AZ195" i="37"/>
  <c r="AZ135" i="37"/>
  <c r="BA35" i="37"/>
  <c r="BB23" i="37"/>
  <c r="BB172" i="37"/>
  <c r="BB160" i="37"/>
  <c r="BB184" i="37"/>
  <c r="BB136" i="37"/>
  <c r="BB196" i="37"/>
  <c r="BB148" i="37"/>
  <c r="BB208" i="37"/>
  <c r="BC24" i="37"/>
  <c r="BC36" i="37" s="1"/>
  <c r="BB35" i="37" l="1"/>
  <c r="BC23" i="37"/>
  <c r="BD24" i="37"/>
  <c r="BD36" i="37" s="1"/>
  <c r="BC184" i="37"/>
  <c r="BC172" i="37"/>
  <c r="BC148" i="37"/>
  <c r="BC136" i="37"/>
  <c r="BC196" i="37"/>
  <c r="BC160" i="37"/>
  <c r="BC208" i="37"/>
  <c r="BA183" i="37"/>
  <c r="BA159" i="37"/>
  <c r="BA207" i="37"/>
  <c r="BA171" i="37"/>
  <c r="BA147" i="37"/>
  <c r="BA195" i="37"/>
  <c r="BA135" i="37"/>
  <c r="BD148" i="37" l="1"/>
  <c r="BD196" i="37"/>
  <c r="BD208" i="37"/>
  <c r="BD160" i="37"/>
  <c r="BD184" i="37"/>
  <c r="BD172" i="37"/>
  <c r="BD136" i="37"/>
  <c r="BD23" i="37"/>
  <c r="BE24" i="37"/>
  <c r="BE36" i="37" s="1"/>
  <c r="BC35" i="37"/>
  <c r="BB159" i="37"/>
  <c r="BB171" i="37"/>
  <c r="BB183" i="37"/>
  <c r="BB195" i="37"/>
  <c r="BB135" i="37"/>
  <c r="BB147" i="37"/>
  <c r="BB207" i="37"/>
  <c r="BE196" i="37" l="1"/>
  <c r="BE208" i="37"/>
  <c r="BE148" i="37"/>
  <c r="BE184" i="37"/>
  <c r="BE136" i="37"/>
  <c r="BE172" i="37"/>
  <c r="BE160" i="37"/>
  <c r="BD35" i="37"/>
  <c r="BF24" i="37"/>
  <c r="BF36" i="37" s="1"/>
  <c r="BC183" i="37"/>
  <c r="BC147" i="37"/>
  <c r="BC195" i="37"/>
  <c r="BC171" i="37"/>
  <c r="BC135" i="37"/>
  <c r="BC159" i="37"/>
  <c r="BC207" i="37"/>
  <c r="BE23" i="37"/>
  <c r="BG24" i="37" l="1"/>
  <c r="BG36" i="37" s="1"/>
  <c r="BF160" i="37"/>
  <c r="BF148" i="37"/>
  <c r="BF208" i="37"/>
  <c r="BF184" i="37"/>
  <c r="BF172" i="37"/>
  <c r="BF196" i="37"/>
  <c r="BF136" i="37"/>
  <c r="BE35" i="37"/>
  <c r="BF23" i="37"/>
  <c r="BD171" i="37"/>
  <c r="BD159" i="37"/>
  <c r="BD183" i="37"/>
  <c r="BD195" i="37"/>
  <c r="BD207" i="37"/>
  <c r="BD147" i="37"/>
  <c r="BD135" i="37"/>
  <c r="BG136" i="37" l="1"/>
  <c r="BG208" i="37"/>
  <c r="BG148" i="37"/>
  <c r="BG160" i="37"/>
  <c r="BG172" i="37"/>
  <c r="BG184" i="37"/>
  <c r="BG196" i="37"/>
  <c r="BG23" i="37"/>
  <c r="BF35" i="37"/>
  <c r="BE147" i="37"/>
  <c r="BE135" i="37"/>
  <c r="BE159" i="37"/>
  <c r="BE171" i="37"/>
  <c r="BE195" i="37"/>
  <c r="BE183" i="37"/>
  <c r="BE207" i="37"/>
  <c r="BH24" i="37"/>
  <c r="BH36" i="37" s="1"/>
  <c r="BH23" i="37" l="1"/>
  <c r="BF183" i="37"/>
  <c r="BF207" i="37"/>
  <c r="BF159" i="37"/>
  <c r="BF171" i="37"/>
  <c r="BF147" i="37"/>
  <c r="BF135" i="37"/>
  <c r="BF195" i="37"/>
  <c r="BG35" i="37"/>
  <c r="BI24" i="37"/>
  <c r="BI36" i="37" s="1"/>
  <c r="BH208" i="37"/>
  <c r="BH136" i="37"/>
  <c r="BH148" i="37"/>
  <c r="BH196" i="37"/>
  <c r="BH184" i="37"/>
  <c r="BH160" i="37"/>
  <c r="BH172" i="37"/>
  <c r="BG147" i="37" l="1"/>
  <c r="BG171" i="37"/>
  <c r="BG207" i="37"/>
  <c r="BG159" i="37"/>
  <c r="BG195" i="37"/>
  <c r="BG135" i="37"/>
  <c r="BG183" i="37"/>
  <c r="BI136" i="37"/>
  <c r="BI172" i="37"/>
  <c r="BI196" i="37"/>
  <c r="BI208" i="37"/>
  <c r="BI148" i="37"/>
  <c r="BI160" i="37"/>
  <c r="BI184" i="37"/>
  <c r="BJ24" i="37"/>
  <c r="BJ36" i="37" s="1"/>
  <c r="BI23" i="37"/>
  <c r="BH35" i="37"/>
  <c r="BJ23" i="37" l="1"/>
  <c r="BI35" i="37"/>
  <c r="BH159" i="37"/>
  <c r="BH147" i="37"/>
  <c r="BH195" i="37"/>
  <c r="BH135" i="37"/>
  <c r="BH171" i="37"/>
  <c r="BH207" i="37"/>
  <c r="BH183" i="37"/>
  <c r="BJ184" i="37"/>
  <c r="BJ136" i="37"/>
  <c r="BJ172" i="37"/>
  <c r="BJ148" i="37"/>
  <c r="BJ208" i="37"/>
  <c r="BJ160" i="37"/>
  <c r="BJ196" i="37"/>
  <c r="BK24" i="37"/>
  <c r="BK36" i="37" s="1"/>
  <c r="BK23" i="37" l="1"/>
  <c r="BJ35" i="37"/>
  <c r="BI207" i="37"/>
  <c r="BI147" i="37"/>
  <c r="BI195" i="37"/>
  <c r="BI183" i="37"/>
  <c r="BI135" i="37"/>
  <c r="BI159" i="37"/>
  <c r="BI171" i="37"/>
  <c r="BK196" i="37"/>
  <c r="BK160" i="37"/>
  <c r="BK148" i="37"/>
  <c r="BK172" i="37"/>
  <c r="BK208" i="37"/>
  <c r="BK136" i="37"/>
  <c r="BK184" i="37"/>
  <c r="BJ147" i="37" l="1"/>
  <c r="BJ183" i="37"/>
  <c r="BJ171" i="37"/>
  <c r="BJ195" i="37"/>
  <c r="BJ135" i="37"/>
  <c r="BJ159" i="37"/>
  <c r="BJ207" i="37"/>
  <c r="BK35" i="37"/>
  <c r="BK183" i="37" l="1"/>
  <c r="BK159" i="37"/>
  <c r="BK147" i="37"/>
  <c r="BK171" i="37"/>
  <c r="BK195" i="37"/>
  <c r="BK135" i="37"/>
  <c r="BK207" i="37"/>
  <c r="AH26" i="37" l="1"/>
  <c r="AH13" i="49" l="1"/>
  <c r="AH13" i="47" s="1"/>
  <c r="AI26" i="37"/>
  <c r="AH19" i="37"/>
  <c r="AH38" i="37"/>
  <c r="AS13" i="49" l="1"/>
  <c r="AS13" i="47" s="1"/>
  <c r="AW13" i="49"/>
  <c r="AW13" i="47" s="1"/>
  <c r="AK13" i="49"/>
  <c r="AK13" i="47" s="1"/>
  <c r="AU13" i="49"/>
  <c r="AU13" i="47" s="1"/>
  <c r="BJ13" i="49"/>
  <c r="BJ13" i="47" s="1"/>
  <c r="AQ13" i="49"/>
  <c r="AQ13" i="47" s="1"/>
  <c r="BD13" i="49"/>
  <c r="BD13" i="47" s="1"/>
  <c r="AY13" i="49"/>
  <c r="AY13" i="47" s="1"/>
  <c r="AV13" i="49"/>
  <c r="AV13" i="47" s="1"/>
  <c r="BH13" i="49"/>
  <c r="BH13" i="47" s="1"/>
  <c r="AZ13" i="49"/>
  <c r="AZ13" i="47" s="1"/>
  <c r="AO13" i="49"/>
  <c r="AO13" i="47" s="1"/>
  <c r="BG13" i="49"/>
  <c r="BG13" i="47" s="1"/>
  <c r="AR13" i="49"/>
  <c r="AR13" i="47" s="1"/>
  <c r="BE13" i="49"/>
  <c r="BE13" i="47" s="1"/>
  <c r="BF13" i="49"/>
  <c r="BF13" i="47" s="1"/>
  <c r="BC13" i="49"/>
  <c r="BC13" i="47" s="1"/>
  <c r="BI13" i="49"/>
  <c r="BI13" i="47" s="1"/>
  <c r="BA13" i="49"/>
  <c r="BA13" i="47" s="1"/>
  <c r="AJ13" i="49"/>
  <c r="AJ13" i="47" s="1"/>
  <c r="AI13" i="49"/>
  <c r="AI13" i="47" s="1"/>
  <c r="AL13" i="49"/>
  <c r="AL13" i="47" s="1"/>
  <c r="AP13" i="49"/>
  <c r="AP13" i="47" s="1"/>
  <c r="AX13" i="49"/>
  <c r="AX13" i="47" s="1"/>
  <c r="BB13" i="49"/>
  <c r="BB13" i="47" s="1"/>
  <c r="AT13" i="49"/>
  <c r="AT13" i="47" s="1"/>
  <c r="AN13" i="49"/>
  <c r="AN13" i="47" s="1"/>
  <c r="BK13" i="49"/>
  <c r="BK13" i="47" s="1"/>
  <c r="AM13" i="49"/>
  <c r="AM13" i="47" s="1"/>
  <c r="AH8" i="49"/>
  <c r="AH8" i="47" s="1"/>
  <c r="AJ26" i="37"/>
  <c r="AI19" i="37"/>
  <c r="AI38" i="37"/>
  <c r="AH31" i="37"/>
  <c r="AH174" i="37"/>
  <c r="AH167" i="37" s="1"/>
  <c r="AH223" i="37" s="1"/>
  <c r="AH162" i="37"/>
  <c r="AH155" i="37" s="1"/>
  <c r="AH221" i="37" s="1"/>
  <c r="AH150" i="37"/>
  <c r="AH143" i="37" s="1"/>
  <c r="AH219" i="37" s="1"/>
  <c r="AH198" i="37"/>
  <c r="AH191" i="37" s="1"/>
  <c r="AH227" i="37" s="1"/>
  <c r="AH186" i="37"/>
  <c r="AH179" i="37" s="1"/>
  <c r="AH225" i="37" s="1"/>
  <c r="AH210" i="37"/>
  <c r="AH203" i="37" s="1"/>
  <c r="AH229" i="37" s="1"/>
  <c r="AH138" i="37"/>
  <c r="AH131" i="37" s="1"/>
  <c r="AH217" i="37" s="1"/>
  <c r="AR19" i="47" l="1"/>
  <c r="AJ19" i="47"/>
  <c r="AK19" i="47"/>
  <c r="AN19" i="47"/>
  <c r="AY19" i="47"/>
  <c r="AM19" i="47"/>
  <c r="AP19" i="47"/>
  <c r="AH19" i="47"/>
  <c r="AU19" i="47"/>
  <c r="AZ19" i="47"/>
  <c r="AS19" i="47"/>
  <c r="BB15" i="49"/>
  <c r="BI19" i="47"/>
  <c r="AT19" i="47"/>
  <c r="AL19" i="47"/>
  <c r="BK15" i="49"/>
  <c r="AI8" i="49"/>
  <c r="AI8" i="47" s="1"/>
  <c r="AW17" i="49"/>
  <c r="AO17" i="49"/>
  <c r="AS17" i="49"/>
  <c r="AR17" i="49"/>
  <c r="BA17" i="49"/>
  <c r="BJ17" i="49"/>
  <c r="AN17" i="49"/>
  <c r="BE17" i="49"/>
  <c r="BG17" i="49"/>
  <c r="AL17" i="49"/>
  <c r="AJ17" i="49"/>
  <c r="BF17" i="49"/>
  <c r="BI17" i="49"/>
  <c r="AU17" i="49"/>
  <c r="AY17" i="49"/>
  <c r="AM17" i="49"/>
  <c r="AH17" i="49"/>
  <c r="BC17" i="49"/>
  <c r="AQ17" i="49"/>
  <c r="AI17" i="49"/>
  <c r="AV17" i="49"/>
  <c r="BB17" i="49"/>
  <c r="AT17" i="49"/>
  <c r="AK17" i="49"/>
  <c r="AX17" i="49"/>
  <c r="BK17" i="49"/>
  <c r="AZ17" i="49"/>
  <c r="BD17" i="49"/>
  <c r="AP17" i="49"/>
  <c r="AL15" i="49"/>
  <c r="BH17" i="49"/>
  <c r="AS15" i="49"/>
  <c r="AR15" i="49"/>
  <c r="AK15" i="49"/>
  <c r="BI15" i="49"/>
  <c r="AN15" i="49"/>
  <c r="AH15" i="49"/>
  <c r="AH14" i="49" s="1"/>
  <c r="AH218" i="37"/>
  <c r="AI31" i="37"/>
  <c r="AI186" i="37"/>
  <c r="AI179" i="37" s="1"/>
  <c r="AI225" i="37" s="1"/>
  <c r="AI210" i="37"/>
  <c r="AI203" i="37" s="1"/>
  <c r="AI229" i="37" s="1"/>
  <c r="AI150" i="37"/>
  <c r="AI143" i="37" s="1"/>
  <c r="AI219" i="37" s="1"/>
  <c r="AI198" i="37"/>
  <c r="AI191" i="37" s="1"/>
  <c r="AI227" i="37" s="1"/>
  <c r="AI162" i="37"/>
  <c r="AI155" i="37" s="1"/>
  <c r="AI221" i="37" s="1"/>
  <c r="AI174" i="37"/>
  <c r="AI167" i="37" s="1"/>
  <c r="AI223" i="37" s="1"/>
  <c r="AI138" i="37"/>
  <c r="AI131" i="37" s="1"/>
  <c r="AI217" i="37" s="1"/>
  <c r="AH230" i="37"/>
  <c r="AH226" i="37"/>
  <c r="AH228" i="37"/>
  <c r="AH220" i="37"/>
  <c r="AH222" i="37"/>
  <c r="AH224" i="37"/>
  <c r="AK26" i="37"/>
  <c r="AJ19" i="37"/>
  <c r="AJ38" i="37"/>
  <c r="AX19" i="47" l="1"/>
  <c r="BC19" i="47"/>
  <c r="BD19" i="47"/>
  <c r="AI19" i="47"/>
  <c r="BA19" i="47"/>
  <c r="BH19" i="47"/>
  <c r="BF19" i="47"/>
  <c r="BK19" i="47"/>
  <c r="BB19" i="47"/>
  <c r="BG19" i="47"/>
  <c r="AQ19" i="47"/>
  <c r="AO19" i="47"/>
  <c r="BE19" i="47"/>
  <c r="AW19" i="47"/>
  <c r="AV15" i="49"/>
  <c r="AV14" i="49" s="1"/>
  <c r="AV14" i="47" s="1"/>
  <c r="AV19" i="47"/>
  <c r="BJ15" i="49"/>
  <c r="BJ15" i="47" s="1"/>
  <c r="BJ19" i="47"/>
  <c r="BE15" i="49"/>
  <c r="BE15" i="47" s="1"/>
  <c r="AO15" i="49"/>
  <c r="AO15" i="47" s="1"/>
  <c r="BA15" i="49"/>
  <c r="BA15" i="47" s="1"/>
  <c r="BC15" i="49"/>
  <c r="BC14" i="49" s="1"/>
  <c r="BC14" i="47" s="1"/>
  <c r="AJ8" i="49"/>
  <c r="AJ8" i="47" s="1"/>
  <c r="BD15" i="49"/>
  <c r="BD14" i="49" s="1"/>
  <c r="BD14" i="47" s="1"/>
  <c r="AN17" i="47"/>
  <c r="AN18" i="49"/>
  <c r="AN18" i="47" s="1"/>
  <c r="AX17" i="47"/>
  <c r="AX18" i="49"/>
  <c r="AX18" i="47" s="1"/>
  <c r="AO17" i="47"/>
  <c r="AO18" i="49"/>
  <c r="AO18" i="47" s="1"/>
  <c r="BE17" i="47"/>
  <c r="BE18" i="49"/>
  <c r="BE18" i="47" s="1"/>
  <c r="AU17" i="47"/>
  <c r="AU18" i="49"/>
  <c r="AU18" i="47" s="1"/>
  <c r="AP17" i="47"/>
  <c r="AP18" i="49"/>
  <c r="AP18" i="47" s="1"/>
  <c r="BF17" i="47"/>
  <c r="BF18" i="49"/>
  <c r="BF18" i="47" s="1"/>
  <c r="AL17" i="47"/>
  <c r="AL18" i="49"/>
  <c r="AL18" i="47" s="1"/>
  <c r="AV17" i="47"/>
  <c r="AV18" i="49"/>
  <c r="AV18" i="47" s="1"/>
  <c r="BC18" i="49"/>
  <c r="BC18" i="47" s="1"/>
  <c r="BC17" i="47"/>
  <c r="AR17" i="47"/>
  <c r="AR18" i="49"/>
  <c r="AR18" i="47" s="1"/>
  <c r="BD17" i="47"/>
  <c r="BD18" i="49"/>
  <c r="BD18" i="47" s="1"/>
  <c r="BJ17" i="47"/>
  <c r="BJ18" i="49"/>
  <c r="BJ18" i="47" s="1"/>
  <c r="AM15" i="49"/>
  <c r="AK17" i="47"/>
  <c r="AK18" i="49"/>
  <c r="AK18" i="47" s="1"/>
  <c r="BH15" i="49"/>
  <c r="BA17" i="47"/>
  <c r="BA18" i="49"/>
  <c r="BA18" i="47" s="1"/>
  <c r="AS17" i="47"/>
  <c r="AS18" i="49"/>
  <c r="AS18" i="47" s="1"/>
  <c r="BF15" i="49"/>
  <c r="BI15" i="47"/>
  <c r="BI14" i="49"/>
  <c r="BI14" i="47" s="1"/>
  <c r="AM17" i="47"/>
  <c r="AM18" i="49"/>
  <c r="AM18" i="47" s="1"/>
  <c r="BK17" i="47"/>
  <c r="BK18" i="49"/>
  <c r="BK18" i="47" s="1"/>
  <c r="AR15" i="47"/>
  <c r="AR14" i="49"/>
  <c r="AR14" i="47" s="1"/>
  <c r="AW15" i="49"/>
  <c r="AT15" i="49"/>
  <c r="AS15" i="47"/>
  <c r="AS14" i="49"/>
  <c r="AS14" i="47" s="1"/>
  <c r="AZ15" i="49"/>
  <c r="AW17" i="47"/>
  <c r="AW18" i="49"/>
  <c r="AW18" i="47" s="1"/>
  <c r="AI17" i="47"/>
  <c r="AI18" i="49"/>
  <c r="AI18" i="47" s="1"/>
  <c r="AK15" i="47"/>
  <c r="AK14" i="49"/>
  <c r="AK14" i="47" s="1"/>
  <c r="AJ17" i="47"/>
  <c r="AJ18" i="49"/>
  <c r="AJ18" i="47" s="1"/>
  <c r="BB17" i="47"/>
  <c r="BB18" i="49"/>
  <c r="BB18" i="47" s="1"/>
  <c r="AP15" i="49"/>
  <c r="BG17" i="47"/>
  <c r="BG18" i="49"/>
  <c r="BG18" i="47" s="1"/>
  <c r="AN15" i="47"/>
  <c r="AN14" i="49"/>
  <c r="AN14" i="47" s="1"/>
  <c r="AT17" i="47"/>
  <c r="AT18" i="49"/>
  <c r="AT18" i="47" s="1"/>
  <c r="AY17" i="47"/>
  <c r="AY18" i="49"/>
  <c r="AY18" i="47" s="1"/>
  <c r="AJ15" i="49"/>
  <c r="BK15" i="47"/>
  <c r="BK14" i="49"/>
  <c r="BK14" i="47" s="1"/>
  <c r="BH17" i="47"/>
  <c r="BH18" i="49"/>
  <c r="BH18" i="47" s="1"/>
  <c r="AU15" i="49"/>
  <c r="AX15" i="49"/>
  <c r="AZ17" i="47"/>
  <c r="AZ18" i="49"/>
  <c r="AZ18" i="47" s="1"/>
  <c r="AH17" i="47"/>
  <c r="AH18" i="49"/>
  <c r="AH18" i="47" s="1"/>
  <c r="AQ17" i="47"/>
  <c r="AQ18" i="49"/>
  <c r="AQ18" i="47" s="1"/>
  <c r="AH15" i="47"/>
  <c r="AH14" i="47"/>
  <c r="AQ15" i="49"/>
  <c r="BB15" i="47"/>
  <c r="BB14" i="49"/>
  <c r="BB14" i="47" s="1"/>
  <c r="BI17" i="47"/>
  <c r="BI18" i="49"/>
  <c r="BI18" i="47" s="1"/>
  <c r="AI15" i="49"/>
  <c r="BG15" i="49"/>
  <c r="AY15" i="49"/>
  <c r="AL15" i="47"/>
  <c r="AL14" i="49"/>
  <c r="AL14" i="47" s="1"/>
  <c r="AI228" i="37"/>
  <c r="AJ31" i="37"/>
  <c r="AJ186" i="37"/>
  <c r="AJ179" i="37" s="1"/>
  <c r="AJ225" i="37" s="1"/>
  <c r="AJ174" i="37"/>
  <c r="AJ167" i="37" s="1"/>
  <c r="AJ223" i="37" s="1"/>
  <c r="AJ210" i="37"/>
  <c r="AJ203" i="37" s="1"/>
  <c r="AJ229" i="37" s="1"/>
  <c r="AJ198" i="37"/>
  <c r="AJ191" i="37" s="1"/>
  <c r="AJ227" i="37" s="1"/>
  <c r="AJ162" i="37"/>
  <c r="AJ155" i="37" s="1"/>
  <c r="AJ221" i="37" s="1"/>
  <c r="AJ150" i="37"/>
  <c r="AJ143" i="37" s="1"/>
  <c r="AJ219" i="37" s="1"/>
  <c r="AJ138" i="37"/>
  <c r="AJ131" i="37" s="1"/>
  <c r="AJ217" i="37" s="1"/>
  <c r="AI220" i="37"/>
  <c r="AH232" i="37"/>
  <c r="AI230" i="37"/>
  <c r="AI226" i="37"/>
  <c r="AL26" i="37"/>
  <c r="AI218" i="37"/>
  <c r="AK19" i="37"/>
  <c r="AK38" i="37"/>
  <c r="AI224" i="37"/>
  <c r="AI222" i="37"/>
  <c r="AV15" i="47" l="1"/>
  <c r="BJ14" i="49"/>
  <c r="BJ14" i="47" s="1"/>
  <c r="BE14" i="49"/>
  <c r="BE14" i="47" s="1"/>
  <c r="BA14" i="49"/>
  <c r="BA14" i="47" s="1"/>
  <c r="AO14" i="49"/>
  <c r="AO14" i="47" s="1"/>
  <c r="BC15" i="47"/>
  <c r="BD15" i="47"/>
  <c r="AH22" i="49"/>
  <c r="AK8" i="49"/>
  <c r="AK8" i="47" s="1"/>
  <c r="AP15" i="47"/>
  <c r="AP14" i="49"/>
  <c r="AP14" i="47" s="1"/>
  <c r="AY15" i="47"/>
  <c r="AY14" i="49"/>
  <c r="AY14" i="47" s="1"/>
  <c r="AT15" i="47"/>
  <c r="AT14" i="49"/>
  <c r="AT14" i="47" s="1"/>
  <c r="AM15" i="47"/>
  <c r="AM14" i="49"/>
  <c r="AM14" i="47" s="1"/>
  <c r="AX15" i="47"/>
  <c r="AX14" i="49"/>
  <c r="AX14" i="47" s="1"/>
  <c r="BG15" i="47"/>
  <c r="BG14" i="49"/>
  <c r="BG14" i="47" s="1"/>
  <c r="AU15" i="47"/>
  <c r="AU14" i="49"/>
  <c r="AU14" i="47" s="1"/>
  <c r="AQ15" i="47"/>
  <c r="AQ14" i="49"/>
  <c r="AQ14" i="47" s="1"/>
  <c r="BH15" i="47"/>
  <c r="BH14" i="49"/>
  <c r="BH14" i="47" s="1"/>
  <c r="AI15" i="47"/>
  <c r="AI14" i="49"/>
  <c r="AI14" i="47" s="1"/>
  <c r="AJ15" i="47"/>
  <c r="AJ14" i="49"/>
  <c r="AJ14" i="47" s="1"/>
  <c r="AZ15" i="47"/>
  <c r="AZ14" i="49"/>
  <c r="AZ14" i="47" s="1"/>
  <c r="AW15" i="47"/>
  <c r="AW14" i="49"/>
  <c r="AW14" i="47" s="1"/>
  <c r="BF15" i="47"/>
  <c r="BF14" i="49"/>
  <c r="BF14" i="47" s="1"/>
  <c r="AJ230" i="37"/>
  <c r="AK31" i="37"/>
  <c r="AK174" i="37"/>
  <c r="AK167" i="37" s="1"/>
  <c r="AK223" i="37" s="1"/>
  <c r="AK198" i="37"/>
  <c r="AK191" i="37" s="1"/>
  <c r="AK227" i="37" s="1"/>
  <c r="AK186" i="37"/>
  <c r="AK179" i="37" s="1"/>
  <c r="AK225" i="37" s="1"/>
  <c r="AK210" i="37"/>
  <c r="AK203" i="37" s="1"/>
  <c r="AK229" i="37" s="1"/>
  <c r="AK162" i="37"/>
  <c r="AK155" i="37" s="1"/>
  <c r="AK221" i="37" s="1"/>
  <c r="AK150" i="37"/>
  <c r="AK143" i="37" s="1"/>
  <c r="AK219" i="37" s="1"/>
  <c r="AK138" i="37"/>
  <c r="AK131" i="37" s="1"/>
  <c r="AK217" i="37" s="1"/>
  <c r="AJ224" i="37"/>
  <c r="AJ226" i="37"/>
  <c r="AI232" i="37"/>
  <c r="AJ218" i="37"/>
  <c r="AM26" i="37"/>
  <c r="AJ220" i="37"/>
  <c r="AL19" i="37"/>
  <c r="AL38" i="37"/>
  <c r="AJ222" i="37"/>
  <c r="AJ228" i="37"/>
  <c r="AI22" i="49" l="1"/>
  <c r="AH22" i="47"/>
  <c r="AL8" i="49"/>
  <c r="AL8" i="47" s="1"/>
  <c r="AM19" i="37"/>
  <c r="AM38" i="37"/>
  <c r="AK218" i="37"/>
  <c r="AL31" i="37"/>
  <c r="AL198" i="37"/>
  <c r="AL191" i="37" s="1"/>
  <c r="AL227" i="37" s="1"/>
  <c r="AL162" i="37"/>
  <c r="AL155" i="37" s="1"/>
  <c r="AL221" i="37" s="1"/>
  <c r="AL210" i="37"/>
  <c r="AL203" i="37" s="1"/>
  <c r="AL229" i="37" s="1"/>
  <c r="AL150" i="37"/>
  <c r="AL143" i="37" s="1"/>
  <c r="AL219" i="37" s="1"/>
  <c r="AL174" i="37"/>
  <c r="AL167" i="37" s="1"/>
  <c r="AL223" i="37" s="1"/>
  <c r="AL186" i="37"/>
  <c r="AL179" i="37" s="1"/>
  <c r="AL225" i="37" s="1"/>
  <c r="AL138" i="37"/>
  <c r="AL131" i="37" s="1"/>
  <c r="AL217" i="37" s="1"/>
  <c r="AJ232" i="37"/>
  <c r="AK220" i="37"/>
  <c r="AK222" i="37"/>
  <c r="AK230" i="37"/>
  <c r="AK226" i="37"/>
  <c r="AK228" i="37"/>
  <c r="AN26" i="37"/>
  <c r="AK224" i="37"/>
  <c r="AJ22" i="49" l="1"/>
  <c r="AM8" i="49"/>
  <c r="AM8" i="47" s="1"/>
  <c r="AI22" i="47"/>
  <c r="AN19" i="37"/>
  <c r="AN38" i="37"/>
  <c r="AL228" i="37"/>
  <c r="AK232" i="37"/>
  <c r="AM31" i="37"/>
  <c r="AM150" i="37"/>
  <c r="AM143" i="37" s="1"/>
  <c r="AM219" i="37" s="1"/>
  <c r="AM162" i="37"/>
  <c r="AM155" i="37" s="1"/>
  <c r="AM221" i="37" s="1"/>
  <c r="AM210" i="37"/>
  <c r="AM203" i="37" s="1"/>
  <c r="AM229" i="37" s="1"/>
  <c r="AM174" i="37"/>
  <c r="AM167" i="37" s="1"/>
  <c r="AM223" i="37" s="1"/>
  <c r="AM186" i="37"/>
  <c r="AM179" i="37" s="1"/>
  <c r="AM225" i="37" s="1"/>
  <c r="AM198" i="37"/>
  <c r="AM191" i="37" s="1"/>
  <c r="AM227" i="37" s="1"/>
  <c r="AM138" i="37"/>
  <c r="AM131" i="37" s="1"/>
  <c r="AM217" i="37" s="1"/>
  <c r="AL218" i="37"/>
  <c r="AL226" i="37"/>
  <c r="AL224" i="37"/>
  <c r="AL220" i="37"/>
  <c r="AL230" i="37"/>
  <c r="AO26" i="37"/>
  <c r="AL222" i="37"/>
  <c r="AN8" i="49" l="1"/>
  <c r="AN8" i="47" s="1"/>
  <c r="AJ22" i="47"/>
  <c r="AK22" i="49"/>
  <c r="AI24" i="49"/>
  <c r="AO19" i="37"/>
  <c r="AO38" i="37"/>
  <c r="AM224" i="37"/>
  <c r="AM230" i="37"/>
  <c r="AM222" i="37"/>
  <c r="AM220" i="37"/>
  <c r="AM218" i="37"/>
  <c r="AP26" i="37"/>
  <c r="AL232" i="37"/>
  <c r="AM228" i="37"/>
  <c r="AN31" i="37"/>
  <c r="AN210" i="37"/>
  <c r="AN203" i="37" s="1"/>
  <c r="AN229" i="37" s="1"/>
  <c r="AN150" i="37"/>
  <c r="AN143" i="37" s="1"/>
  <c r="AN219" i="37" s="1"/>
  <c r="AN174" i="37"/>
  <c r="AN167" i="37" s="1"/>
  <c r="AN223" i="37" s="1"/>
  <c r="AN186" i="37"/>
  <c r="AN179" i="37" s="1"/>
  <c r="AN225" i="37" s="1"/>
  <c r="AN162" i="37"/>
  <c r="AN155" i="37" s="1"/>
  <c r="AN221" i="37" s="1"/>
  <c r="AN198" i="37"/>
  <c r="AN191" i="37" s="1"/>
  <c r="AN227" i="37" s="1"/>
  <c r="AN138" i="37"/>
  <c r="AN131" i="37" s="1"/>
  <c r="AN217" i="37" s="1"/>
  <c r="AM226" i="37"/>
  <c r="AL22" i="49" l="1"/>
  <c r="AO8" i="49"/>
  <c r="AO8" i="47" s="1"/>
  <c r="AK22" i="47"/>
  <c r="AN218" i="37"/>
  <c r="AN228" i="37"/>
  <c r="AN222" i="37"/>
  <c r="AN226" i="37"/>
  <c r="AN224" i="37"/>
  <c r="AO31" i="37"/>
  <c r="AO150" i="37"/>
  <c r="AO143" i="37" s="1"/>
  <c r="AO219" i="37" s="1"/>
  <c r="AO198" i="37"/>
  <c r="AO191" i="37" s="1"/>
  <c r="AO227" i="37" s="1"/>
  <c r="AO210" i="37"/>
  <c r="AO203" i="37" s="1"/>
  <c r="AO229" i="37" s="1"/>
  <c r="AO162" i="37"/>
  <c r="AO155" i="37" s="1"/>
  <c r="AO221" i="37" s="1"/>
  <c r="AO186" i="37"/>
  <c r="AO179" i="37" s="1"/>
  <c r="AO225" i="37" s="1"/>
  <c r="AO174" i="37"/>
  <c r="AO167" i="37" s="1"/>
  <c r="AO223" i="37" s="1"/>
  <c r="AO138" i="37"/>
  <c r="AO131" i="37" s="1"/>
  <c r="AO217" i="37" s="1"/>
  <c r="AN220" i="37"/>
  <c r="AQ26" i="37"/>
  <c r="AN230" i="37"/>
  <c r="AM232" i="37"/>
  <c r="AP19" i="37"/>
  <c r="AP38" i="37"/>
  <c r="AP8" i="49" l="1"/>
  <c r="AP8" i="47" s="1"/>
  <c r="AL22" i="47"/>
  <c r="AM22" i="49"/>
  <c r="AO228" i="37"/>
  <c r="AO220" i="37"/>
  <c r="AO218" i="37"/>
  <c r="AQ19" i="37"/>
  <c r="AQ38" i="37"/>
  <c r="AO224" i="37"/>
  <c r="AP31" i="37"/>
  <c r="AP174" i="37"/>
  <c r="AP167" i="37" s="1"/>
  <c r="AP223" i="37" s="1"/>
  <c r="AP162" i="37"/>
  <c r="AP155" i="37" s="1"/>
  <c r="AP221" i="37" s="1"/>
  <c r="AP150" i="37"/>
  <c r="AP143" i="37" s="1"/>
  <c r="AP219" i="37" s="1"/>
  <c r="AP186" i="37"/>
  <c r="AP179" i="37" s="1"/>
  <c r="AP225" i="37" s="1"/>
  <c r="AP198" i="37"/>
  <c r="AP191" i="37" s="1"/>
  <c r="AP227" i="37" s="1"/>
  <c r="AP210" i="37"/>
  <c r="AP203" i="37" s="1"/>
  <c r="AP229" i="37" s="1"/>
  <c r="AP138" i="37"/>
  <c r="AP131" i="37" s="1"/>
  <c r="AP217" i="37" s="1"/>
  <c r="AR26" i="37"/>
  <c r="AO226" i="37"/>
  <c r="AO222" i="37"/>
  <c r="AO230" i="37"/>
  <c r="AN232" i="37"/>
  <c r="AN22" i="49" l="1"/>
  <c r="AQ8" i="49"/>
  <c r="AQ8" i="47" s="1"/>
  <c r="AM22" i="47"/>
  <c r="AR19" i="37"/>
  <c r="AR38" i="37"/>
  <c r="AP222" i="37"/>
  <c r="AP224" i="37"/>
  <c r="AP218" i="37"/>
  <c r="AQ31" i="37"/>
  <c r="AQ174" i="37"/>
  <c r="AQ167" i="37" s="1"/>
  <c r="AQ223" i="37" s="1"/>
  <c r="AQ198" i="37"/>
  <c r="AQ191" i="37" s="1"/>
  <c r="AQ227" i="37" s="1"/>
  <c r="AQ186" i="37"/>
  <c r="AQ179" i="37" s="1"/>
  <c r="AQ225" i="37" s="1"/>
  <c r="AQ150" i="37"/>
  <c r="AQ143" i="37" s="1"/>
  <c r="AQ219" i="37" s="1"/>
  <c r="AQ162" i="37"/>
  <c r="AQ155" i="37" s="1"/>
  <c r="AQ221" i="37" s="1"/>
  <c r="AQ138" i="37"/>
  <c r="AQ131" i="37" s="1"/>
  <c r="AQ217" i="37" s="1"/>
  <c r="AQ210" i="37"/>
  <c r="AQ203" i="37" s="1"/>
  <c r="AQ229" i="37" s="1"/>
  <c r="AP230" i="37"/>
  <c r="AP228" i="37"/>
  <c r="AO232" i="37"/>
  <c r="AP226" i="37"/>
  <c r="AS26" i="37"/>
  <c r="AP220" i="37"/>
  <c r="AR8" i="49" l="1"/>
  <c r="AR8" i="47" s="1"/>
  <c r="AN22" i="47"/>
  <c r="AO22" i="49"/>
  <c r="AS19" i="37"/>
  <c r="AS38" i="37"/>
  <c r="AQ230" i="37"/>
  <c r="AT26" i="37"/>
  <c r="AQ218" i="37"/>
  <c r="AQ222" i="37"/>
  <c r="AQ220" i="37"/>
  <c r="AQ226" i="37"/>
  <c r="AP232" i="37"/>
  <c r="AQ228" i="37"/>
  <c r="AQ224" i="37"/>
  <c r="AR31" i="37"/>
  <c r="AR150" i="37"/>
  <c r="AR143" i="37" s="1"/>
  <c r="AR219" i="37" s="1"/>
  <c r="AR198" i="37"/>
  <c r="AR191" i="37" s="1"/>
  <c r="AR227" i="37" s="1"/>
  <c r="AR162" i="37"/>
  <c r="AR155" i="37" s="1"/>
  <c r="AR221" i="37" s="1"/>
  <c r="AR174" i="37"/>
  <c r="AR167" i="37" s="1"/>
  <c r="AR223" i="37" s="1"/>
  <c r="AR210" i="37"/>
  <c r="AR203" i="37" s="1"/>
  <c r="AR229" i="37" s="1"/>
  <c r="AR186" i="37"/>
  <c r="AR179" i="37" s="1"/>
  <c r="AR225" i="37" s="1"/>
  <c r="AR138" i="37"/>
  <c r="AR131" i="37" s="1"/>
  <c r="AR217" i="37" s="1"/>
  <c r="AS8" i="49" l="1"/>
  <c r="AS8" i="47" s="1"/>
  <c r="AO22" i="47"/>
  <c r="AP22" i="49"/>
  <c r="AR228" i="37"/>
  <c r="AQ232" i="37"/>
  <c r="AR220" i="37"/>
  <c r="AR226" i="37"/>
  <c r="AU26" i="37"/>
  <c r="AR230" i="37"/>
  <c r="AT19" i="37"/>
  <c r="AT38" i="37"/>
  <c r="AR218" i="37"/>
  <c r="AR224" i="37"/>
  <c r="AS31" i="37"/>
  <c r="AS174" i="37"/>
  <c r="AS167" i="37" s="1"/>
  <c r="AS223" i="37" s="1"/>
  <c r="AS186" i="37"/>
  <c r="AS179" i="37" s="1"/>
  <c r="AS225" i="37" s="1"/>
  <c r="AS210" i="37"/>
  <c r="AS203" i="37" s="1"/>
  <c r="AS229" i="37" s="1"/>
  <c r="AS150" i="37"/>
  <c r="AS143" i="37" s="1"/>
  <c r="AS219" i="37" s="1"/>
  <c r="AS198" i="37"/>
  <c r="AS191" i="37" s="1"/>
  <c r="AS227" i="37" s="1"/>
  <c r="AS162" i="37"/>
  <c r="AS155" i="37" s="1"/>
  <c r="AS221" i="37" s="1"/>
  <c r="AS138" i="37"/>
  <c r="AS131" i="37" s="1"/>
  <c r="AS217" i="37" s="1"/>
  <c r="AR222" i="37"/>
  <c r="AT8" i="49" l="1"/>
  <c r="AT8" i="47" s="1"/>
  <c r="AQ22" i="49"/>
  <c r="AP22" i="47"/>
  <c r="AS228" i="37"/>
  <c r="AS220" i="37"/>
  <c r="AS230" i="37"/>
  <c r="AS226" i="37"/>
  <c r="AU19" i="37"/>
  <c r="AU38" i="37"/>
  <c r="AS224" i="37"/>
  <c r="AR232" i="37"/>
  <c r="AV26" i="37"/>
  <c r="AT31" i="37"/>
  <c r="AT186" i="37"/>
  <c r="AT179" i="37" s="1"/>
  <c r="AT225" i="37" s="1"/>
  <c r="AT174" i="37"/>
  <c r="AT167" i="37" s="1"/>
  <c r="AT223" i="37" s="1"/>
  <c r="AT198" i="37"/>
  <c r="AT191" i="37" s="1"/>
  <c r="AT227" i="37" s="1"/>
  <c r="AT162" i="37"/>
  <c r="AT155" i="37" s="1"/>
  <c r="AT221" i="37" s="1"/>
  <c r="AT150" i="37"/>
  <c r="AT143" i="37" s="1"/>
  <c r="AT219" i="37" s="1"/>
  <c r="AT138" i="37"/>
  <c r="AT131" i="37" s="1"/>
  <c r="AT217" i="37" s="1"/>
  <c r="AT210" i="37"/>
  <c r="AT203" i="37" s="1"/>
  <c r="AT229" i="37" s="1"/>
  <c r="AS218" i="37"/>
  <c r="AS222" i="37"/>
  <c r="AR22" i="49" l="1"/>
  <c r="AQ22" i="47"/>
  <c r="AU8" i="49"/>
  <c r="AU8" i="47" s="1"/>
  <c r="AT220" i="37"/>
  <c r="AS232" i="37"/>
  <c r="AT222" i="37"/>
  <c r="AW26" i="37"/>
  <c r="AT228" i="37"/>
  <c r="AV19" i="37"/>
  <c r="AV38" i="37"/>
  <c r="AT224" i="37"/>
  <c r="AT226" i="37"/>
  <c r="AU31" i="37"/>
  <c r="AU174" i="37"/>
  <c r="AU167" i="37" s="1"/>
  <c r="AU223" i="37" s="1"/>
  <c r="AU186" i="37"/>
  <c r="AU179" i="37" s="1"/>
  <c r="AU225" i="37" s="1"/>
  <c r="AU150" i="37"/>
  <c r="AU143" i="37" s="1"/>
  <c r="AU219" i="37" s="1"/>
  <c r="AU210" i="37"/>
  <c r="AU203" i="37" s="1"/>
  <c r="AU229" i="37" s="1"/>
  <c r="AU162" i="37"/>
  <c r="AU155" i="37" s="1"/>
  <c r="AU221" i="37" s="1"/>
  <c r="AU198" i="37"/>
  <c r="AU191" i="37" s="1"/>
  <c r="AU227" i="37" s="1"/>
  <c r="AU138" i="37"/>
  <c r="AU131" i="37" s="1"/>
  <c r="AU217" i="37" s="1"/>
  <c r="AT230" i="37"/>
  <c r="AT218" i="37"/>
  <c r="AV8" i="49" l="1"/>
  <c r="AV8" i="47" s="1"/>
  <c r="AR22" i="47"/>
  <c r="AS22" i="49"/>
  <c r="AT232" i="37"/>
  <c r="AU222" i="37"/>
  <c r="AX26" i="37"/>
  <c r="AU230" i="37"/>
  <c r="AW19" i="37"/>
  <c r="AW38" i="37"/>
  <c r="AU220" i="37"/>
  <c r="AU226" i="37"/>
  <c r="AU224" i="37"/>
  <c r="AU218" i="37"/>
  <c r="AU228" i="37"/>
  <c r="AV31" i="37"/>
  <c r="AV174" i="37"/>
  <c r="AV167" i="37" s="1"/>
  <c r="AV223" i="37" s="1"/>
  <c r="AV162" i="37"/>
  <c r="AV155" i="37" s="1"/>
  <c r="AV221" i="37" s="1"/>
  <c r="AV150" i="37"/>
  <c r="AV143" i="37" s="1"/>
  <c r="AV219" i="37" s="1"/>
  <c r="AV186" i="37"/>
  <c r="AV179" i="37" s="1"/>
  <c r="AV225" i="37" s="1"/>
  <c r="AV210" i="37"/>
  <c r="AV203" i="37" s="1"/>
  <c r="AV229" i="37" s="1"/>
  <c r="AV138" i="37"/>
  <c r="AV131" i="37" s="1"/>
  <c r="AV217" i="37" s="1"/>
  <c r="AV198" i="37"/>
  <c r="AV191" i="37" s="1"/>
  <c r="AV227" i="37" s="1"/>
  <c r="AS22" i="47" l="1"/>
  <c r="AT22" i="49"/>
  <c r="AW8" i="49"/>
  <c r="AW8" i="47" s="1"/>
  <c r="AU232" i="37"/>
  <c r="AV222" i="37"/>
  <c r="AW31" i="37"/>
  <c r="AW150" i="37"/>
  <c r="AW143" i="37" s="1"/>
  <c r="AW219" i="37" s="1"/>
  <c r="AW162" i="37"/>
  <c r="AW155" i="37" s="1"/>
  <c r="AW221" i="37" s="1"/>
  <c r="AW186" i="37"/>
  <c r="AW179" i="37" s="1"/>
  <c r="AW225" i="37" s="1"/>
  <c r="AW210" i="37"/>
  <c r="AW203" i="37" s="1"/>
  <c r="AW229" i="37" s="1"/>
  <c r="AW198" i="37"/>
  <c r="AW191" i="37" s="1"/>
  <c r="AW227" i="37" s="1"/>
  <c r="AW174" i="37"/>
  <c r="AW167" i="37" s="1"/>
  <c r="AW223" i="37" s="1"/>
  <c r="AW138" i="37"/>
  <c r="AW131" i="37" s="1"/>
  <c r="AW217" i="37" s="1"/>
  <c r="AV224" i="37"/>
  <c r="AV220" i="37"/>
  <c r="AV226" i="37"/>
  <c r="AV218" i="37"/>
  <c r="AX19" i="37"/>
  <c r="AX38" i="37"/>
  <c r="AV228" i="37"/>
  <c r="AV230" i="37"/>
  <c r="AY26" i="37"/>
  <c r="AT22" i="47" l="1"/>
  <c r="AU22" i="49"/>
  <c r="AX8" i="49"/>
  <c r="AX8" i="47" s="1"/>
  <c r="AW218" i="37"/>
  <c r="AW224" i="37"/>
  <c r="AW228" i="37"/>
  <c r="AY19" i="37"/>
  <c r="AY38" i="37"/>
  <c r="AW230" i="37"/>
  <c r="AZ26" i="37"/>
  <c r="AX31" i="37"/>
  <c r="AX162" i="37"/>
  <c r="AX155" i="37" s="1"/>
  <c r="AX221" i="37" s="1"/>
  <c r="AX198" i="37"/>
  <c r="AX191" i="37" s="1"/>
  <c r="AX227" i="37" s="1"/>
  <c r="AX210" i="37"/>
  <c r="AX203" i="37" s="1"/>
  <c r="AX229" i="37" s="1"/>
  <c r="AX186" i="37"/>
  <c r="AX179" i="37" s="1"/>
  <c r="AX225" i="37" s="1"/>
  <c r="AX150" i="37"/>
  <c r="AX143" i="37" s="1"/>
  <c r="AX219" i="37" s="1"/>
  <c r="AX138" i="37"/>
  <c r="AX131" i="37" s="1"/>
  <c r="AX217" i="37" s="1"/>
  <c r="AX174" i="37"/>
  <c r="AX167" i="37" s="1"/>
  <c r="AX223" i="37" s="1"/>
  <c r="AV232" i="37"/>
  <c r="AW226" i="37"/>
  <c r="AW222" i="37"/>
  <c r="AW220" i="37"/>
  <c r="AY8" i="49" l="1"/>
  <c r="AY8" i="47" s="1"/>
  <c r="AV22" i="49"/>
  <c r="AU22" i="47"/>
  <c r="AX224" i="37"/>
  <c r="BA26" i="37"/>
  <c r="AX218" i="37"/>
  <c r="AX220" i="37"/>
  <c r="AZ19" i="37"/>
  <c r="AZ38" i="37"/>
  <c r="AY31" i="37"/>
  <c r="AY150" i="37"/>
  <c r="AY143" i="37" s="1"/>
  <c r="AY219" i="37" s="1"/>
  <c r="AY162" i="37"/>
  <c r="AY155" i="37" s="1"/>
  <c r="AY221" i="37" s="1"/>
  <c r="AY174" i="37"/>
  <c r="AY167" i="37" s="1"/>
  <c r="AY223" i="37" s="1"/>
  <c r="AY186" i="37"/>
  <c r="AY179" i="37" s="1"/>
  <c r="AY225" i="37" s="1"/>
  <c r="AY210" i="37"/>
  <c r="AY203" i="37" s="1"/>
  <c r="AY229" i="37" s="1"/>
  <c r="AY198" i="37"/>
  <c r="AY191" i="37" s="1"/>
  <c r="AY227" i="37" s="1"/>
  <c r="AY138" i="37"/>
  <c r="AY131" i="37" s="1"/>
  <c r="AY217" i="37" s="1"/>
  <c r="AX226" i="37"/>
  <c r="AX230" i="37"/>
  <c r="AX228" i="37"/>
  <c r="AW232" i="37"/>
  <c r="AX222" i="37"/>
  <c r="AZ8" i="49" l="1"/>
  <c r="AZ8" i="47" s="1"/>
  <c r="AV22" i="47"/>
  <c r="AW22" i="49"/>
  <c r="AY230" i="37"/>
  <c r="AY226" i="37"/>
  <c r="BA19" i="37"/>
  <c r="BA38" i="37"/>
  <c r="AY224" i="37"/>
  <c r="AY222" i="37"/>
  <c r="AX232" i="37"/>
  <c r="AY220" i="37"/>
  <c r="AY218" i="37"/>
  <c r="AZ31" i="37"/>
  <c r="AZ174" i="37"/>
  <c r="AZ167" i="37" s="1"/>
  <c r="AZ223" i="37" s="1"/>
  <c r="AZ210" i="37"/>
  <c r="AZ203" i="37" s="1"/>
  <c r="AZ229" i="37" s="1"/>
  <c r="AZ150" i="37"/>
  <c r="AZ143" i="37" s="1"/>
  <c r="AZ219" i="37" s="1"/>
  <c r="AZ162" i="37"/>
  <c r="AZ155" i="37" s="1"/>
  <c r="AZ221" i="37" s="1"/>
  <c r="AZ198" i="37"/>
  <c r="AZ191" i="37" s="1"/>
  <c r="AZ227" i="37" s="1"/>
  <c r="AZ186" i="37"/>
  <c r="AZ179" i="37" s="1"/>
  <c r="AZ225" i="37" s="1"/>
  <c r="AZ138" i="37"/>
  <c r="AZ131" i="37" s="1"/>
  <c r="AZ217" i="37" s="1"/>
  <c r="BB26" i="37"/>
  <c r="AY228" i="37"/>
  <c r="BA8" i="49" l="1"/>
  <c r="BA8" i="47" s="1"/>
  <c r="AX22" i="49"/>
  <c r="AW22" i="47"/>
  <c r="BB19" i="37"/>
  <c r="BB38" i="37"/>
  <c r="AZ230" i="37"/>
  <c r="AY232" i="37"/>
  <c r="AZ224" i="37"/>
  <c r="AZ218" i="37"/>
  <c r="AZ226" i="37"/>
  <c r="AZ228" i="37"/>
  <c r="BA31" i="37"/>
  <c r="BA162" i="37"/>
  <c r="BA155" i="37" s="1"/>
  <c r="BA221" i="37" s="1"/>
  <c r="BA174" i="37"/>
  <c r="BA167" i="37" s="1"/>
  <c r="BA223" i="37" s="1"/>
  <c r="BA210" i="37"/>
  <c r="BA203" i="37" s="1"/>
  <c r="BA229" i="37" s="1"/>
  <c r="BA186" i="37"/>
  <c r="BA179" i="37" s="1"/>
  <c r="BA225" i="37" s="1"/>
  <c r="BA198" i="37"/>
  <c r="BA191" i="37" s="1"/>
  <c r="BA227" i="37" s="1"/>
  <c r="BA138" i="37"/>
  <c r="BA131" i="37" s="1"/>
  <c r="BA217" i="37" s="1"/>
  <c r="BA150" i="37"/>
  <c r="BA143" i="37" s="1"/>
  <c r="BA219" i="37" s="1"/>
  <c r="BC26" i="37"/>
  <c r="AZ222" i="37"/>
  <c r="AZ220" i="37"/>
  <c r="BB8" i="49" l="1"/>
  <c r="BB8" i="47" s="1"/>
  <c r="AX22" i="47"/>
  <c r="AY22" i="49"/>
  <c r="BA230" i="37"/>
  <c r="BA224" i="37"/>
  <c r="BC19" i="37"/>
  <c r="BC38" i="37"/>
  <c r="BA222" i="37"/>
  <c r="BA220" i="37"/>
  <c r="AZ232" i="37"/>
  <c r="BA218" i="37"/>
  <c r="BD26" i="37"/>
  <c r="BA228" i="37"/>
  <c r="BB31" i="37"/>
  <c r="BB210" i="37"/>
  <c r="BB203" i="37" s="1"/>
  <c r="BB229" i="37" s="1"/>
  <c r="BB186" i="37"/>
  <c r="BB179" i="37" s="1"/>
  <c r="BB225" i="37" s="1"/>
  <c r="BB198" i="37"/>
  <c r="BB191" i="37" s="1"/>
  <c r="BB227" i="37" s="1"/>
  <c r="BB174" i="37"/>
  <c r="BB167" i="37" s="1"/>
  <c r="BB223" i="37" s="1"/>
  <c r="BB162" i="37"/>
  <c r="BB155" i="37" s="1"/>
  <c r="BB221" i="37" s="1"/>
  <c r="BB150" i="37"/>
  <c r="BB143" i="37" s="1"/>
  <c r="BB219" i="37" s="1"/>
  <c r="BB138" i="37"/>
  <c r="BB131" i="37" s="1"/>
  <c r="BB217" i="37" s="1"/>
  <c r="BA226" i="37"/>
  <c r="AZ22" i="49" l="1"/>
  <c r="BC8" i="49"/>
  <c r="BC8" i="47" s="1"/>
  <c r="AY22" i="47"/>
  <c r="BB228" i="37"/>
  <c r="BE26" i="37"/>
  <c r="BB226" i="37"/>
  <c r="BB230" i="37"/>
  <c r="BD19" i="37"/>
  <c r="BD38" i="37"/>
  <c r="BC31" i="37"/>
  <c r="BC162" i="37"/>
  <c r="BC155" i="37" s="1"/>
  <c r="BC221" i="37" s="1"/>
  <c r="BC150" i="37"/>
  <c r="BC143" i="37" s="1"/>
  <c r="BC219" i="37" s="1"/>
  <c r="BC186" i="37"/>
  <c r="BC179" i="37" s="1"/>
  <c r="BC225" i="37" s="1"/>
  <c r="BC210" i="37"/>
  <c r="BC203" i="37" s="1"/>
  <c r="BC229" i="37" s="1"/>
  <c r="BC138" i="37"/>
  <c r="BC131" i="37" s="1"/>
  <c r="BC217" i="37" s="1"/>
  <c r="BC198" i="37"/>
  <c r="BC191" i="37" s="1"/>
  <c r="BC227" i="37" s="1"/>
  <c r="BC174" i="37"/>
  <c r="BC167" i="37" s="1"/>
  <c r="BC223" i="37" s="1"/>
  <c r="BB218" i="37"/>
  <c r="BA232" i="37"/>
  <c r="BB220" i="37"/>
  <c r="BB222" i="37"/>
  <c r="BB224" i="37"/>
  <c r="BD8" i="49" l="1"/>
  <c r="BD8" i="47" s="1"/>
  <c r="AZ22" i="47"/>
  <c r="BA22" i="49"/>
  <c r="BC218" i="37"/>
  <c r="BC230" i="37"/>
  <c r="BC226" i="37"/>
  <c r="BC220" i="37"/>
  <c r="BB232" i="37"/>
  <c r="BC222" i="37"/>
  <c r="BD31" i="37"/>
  <c r="BD174" i="37"/>
  <c r="BD167" i="37" s="1"/>
  <c r="BD223" i="37" s="1"/>
  <c r="BD162" i="37"/>
  <c r="BD155" i="37" s="1"/>
  <c r="BD221" i="37" s="1"/>
  <c r="BD150" i="37"/>
  <c r="BD143" i="37" s="1"/>
  <c r="BD219" i="37" s="1"/>
  <c r="BD138" i="37"/>
  <c r="BD131" i="37" s="1"/>
  <c r="BD217" i="37" s="1"/>
  <c r="BD186" i="37"/>
  <c r="BD179" i="37" s="1"/>
  <c r="BD225" i="37" s="1"/>
  <c r="BD198" i="37"/>
  <c r="BD191" i="37" s="1"/>
  <c r="BD227" i="37" s="1"/>
  <c r="BD210" i="37"/>
  <c r="BD203" i="37" s="1"/>
  <c r="BD229" i="37" s="1"/>
  <c r="BE19" i="37"/>
  <c r="BE38" i="37"/>
  <c r="BC224" i="37"/>
  <c r="BC228" i="37"/>
  <c r="BF26" i="37"/>
  <c r="BE8" i="49" l="1"/>
  <c r="BE8" i="47" s="1"/>
  <c r="BB22" i="49"/>
  <c r="BA22" i="47"/>
  <c r="BD218" i="37"/>
  <c r="BD220" i="37"/>
  <c r="BD222" i="37"/>
  <c r="BC232" i="37"/>
  <c r="BE31" i="37"/>
  <c r="BE174" i="37"/>
  <c r="BE167" i="37" s="1"/>
  <c r="BE223" i="37" s="1"/>
  <c r="BE198" i="37"/>
  <c r="BE191" i="37" s="1"/>
  <c r="BE227" i="37" s="1"/>
  <c r="BE162" i="37"/>
  <c r="BE155" i="37" s="1"/>
  <c r="BE221" i="37" s="1"/>
  <c r="BE186" i="37"/>
  <c r="BE179" i="37" s="1"/>
  <c r="BE225" i="37" s="1"/>
  <c r="BE138" i="37"/>
  <c r="BE131" i="37" s="1"/>
  <c r="BE217" i="37" s="1"/>
  <c r="BE150" i="37"/>
  <c r="BE143" i="37" s="1"/>
  <c r="BE219" i="37" s="1"/>
  <c r="BE210" i="37"/>
  <c r="BE203" i="37" s="1"/>
  <c r="BE229" i="37" s="1"/>
  <c r="BD224" i="37"/>
  <c r="BF19" i="37"/>
  <c r="BF38" i="37"/>
  <c r="BD230" i="37"/>
  <c r="BG26" i="37"/>
  <c r="BD228" i="37"/>
  <c r="BD226" i="37"/>
  <c r="BF8" i="49" l="1"/>
  <c r="BF8" i="47" s="1"/>
  <c r="BC22" i="49"/>
  <c r="BB22" i="47"/>
  <c r="BE224" i="37"/>
  <c r="BD232" i="37"/>
  <c r="BE230" i="37"/>
  <c r="BH26" i="37"/>
  <c r="BE220" i="37"/>
  <c r="BE218" i="37"/>
  <c r="BE226" i="37"/>
  <c r="BE222" i="37"/>
  <c r="BG19" i="37"/>
  <c r="BG38" i="37"/>
  <c r="BF31" i="37"/>
  <c r="BF150" i="37"/>
  <c r="BF143" i="37" s="1"/>
  <c r="BF219" i="37" s="1"/>
  <c r="BF186" i="37"/>
  <c r="BF179" i="37" s="1"/>
  <c r="BF225" i="37" s="1"/>
  <c r="BF210" i="37"/>
  <c r="BF203" i="37" s="1"/>
  <c r="BF229" i="37" s="1"/>
  <c r="BF174" i="37"/>
  <c r="BF167" i="37" s="1"/>
  <c r="BF223" i="37" s="1"/>
  <c r="BF198" i="37"/>
  <c r="BF191" i="37" s="1"/>
  <c r="BF227" i="37" s="1"/>
  <c r="BF138" i="37"/>
  <c r="BF131" i="37" s="1"/>
  <c r="BF217" i="37" s="1"/>
  <c r="BF162" i="37"/>
  <c r="BF155" i="37" s="1"/>
  <c r="BF221" i="37" s="1"/>
  <c r="BE228" i="37"/>
  <c r="BC22" i="47" l="1"/>
  <c r="BD22" i="49"/>
  <c r="BG8" i="49"/>
  <c r="BG8" i="47" s="1"/>
  <c r="BF230" i="37"/>
  <c r="BH19" i="37"/>
  <c r="BH38" i="37"/>
  <c r="BG31" i="37"/>
  <c r="BG174" i="37"/>
  <c r="BG167" i="37" s="1"/>
  <c r="BG223" i="37" s="1"/>
  <c r="BG162" i="37"/>
  <c r="BG155" i="37" s="1"/>
  <c r="BG221" i="37" s="1"/>
  <c r="BG210" i="37"/>
  <c r="BG203" i="37" s="1"/>
  <c r="BG229" i="37" s="1"/>
  <c r="BG198" i="37"/>
  <c r="BG191" i="37" s="1"/>
  <c r="BG227" i="37" s="1"/>
  <c r="BG186" i="37"/>
  <c r="BG179" i="37" s="1"/>
  <c r="BG225" i="37" s="1"/>
  <c r="BG150" i="37"/>
  <c r="BG143" i="37" s="1"/>
  <c r="BG219" i="37" s="1"/>
  <c r="BG138" i="37"/>
  <c r="BG131" i="37" s="1"/>
  <c r="BG217" i="37" s="1"/>
  <c r="BF228" i="37"/>
  <c r="BF220" i="37"/>
  <c r="BI26" i="37"/>
  <c r="BF226" i="37"/>
  <c r="BF222" i="37"/>
  <c r="BF218" i="37"/>
  <c r="BE232" i="37"/>
  <c r="BF224" i="37"/>
  <c r="BH8" i="49" l="1"/>
  <c r="BH8" i="47" s="1"/>
  <c r="BE22" i="49"/>
  <c r="BD22" i="47"/>
  <c r="BF232" i="37"/>
  <c r="BG228" i="37"/>
  <c r="BG230" i="37"/>
  <c r="BG222" i="37"/>
  <c r="BG226" i="37"/>
  <c r="BJ26" i="37"/>
  <c r="BG224" i="37"/>
  <c r="BI19" i="37"/>
  <c r="BI38" i="37"/>
  <c r="BG218" i="37"/>
  <c r="BH31" i="37"/>
  <c r="BH186" i="37"/>
  <c r="BH179" i="37" s="1"/>
  <c r="BH225" i="37" s="1"/>
  <c r="BH210" i="37"/>
  <c r="BH203" i="37" s="1"/>
  <c r="BH229" i="37" s="1"/>
  <c r="BH174" i="37"/>
  <c r="BH167" i="37" s="1"/>
  <c r="BH223" i="37" s="1"/>
  <c r="BH162" i="37"/>
  <c r="BH155" i="37" s="1"/>
  <c r="BH221" i="37" s="1"/>
  <c r="BH150" i="37"/>
  <c r="BH143" i="37" s="1"/>
  <c r="BH219" i="37" s="1"/>
  <c r="BH198" i="37"/>
  <c r="BH191" i="37" s="1"/>
  <c r="BH227" i="37" s="1"/>
  <c r="BH138" i="37"/>
  <c r="BH131" i="37" s="1"/>
  <c r="BH217" i="37" s="1"/>
  <c r="BG220" i="37"/>
  <c r="BI8" i="49" l="1"/>
  <c r="BI8" i="47" s="1"/>
  <c r="BF22" i="49"/>
  <c r="BE22" i="47"/>
  <c r="BH218" i="37"/>
  <c r="BK26" i="37"/>
  <c r="BH228" i="37"/>
  <c r="BJ19" i="37"/>
  <c r="BJ38" i="37"/>
  <c r="BH220" i="37"/>
  <c r="BG232" i="37"/>
  <c r="BH222" i="37"/>
  <c r="BH224" i="37"/>
  <c r="BH230" i="37"/>
  <c r="BH226" i="37"/>
  <c r="BI31" i="37"/>
  <c r="BI162" i="37"/>
  <c r="BI155" i="37" s="1"/>
  <c r="BI221" i="37" s="1"/>
  <c r="BI210" i="37"/>
  <c r="BI203" i="37" s="1"/>
  <c r="BI229" i="37" s="1"/>
  <c r="BI198" i="37"/>
  <c r="BI191" i="37" s="1"/>
  <c r="BI227" i="37" s="1"/>
  <c r="BI186" i="37"/>
  <c r="BI179" i="37" s="1"/>
  <c r="BI225" i="37" s="1"/>
  <c r="BI150" i="37"/>
  <c r="BI143" i="37" s="1"/>
  <c r="BI219" i="37" s="1"/>
  <c r="BI138" i="37"/>
  <c r="BI131" i="37" s="1"/>
  <c r="BI217" i="37" s="1"/>
  <c r="BI174" i="37"/>
  <c r="BI167" i="37" s="1"/>
  <c r="BI223" i="37" s="1"/>
  <c r="BJ8" i="49" l="1"/>
  <c r="BJ8" i="47" s="1"/>
  <c r="BF22" i="47"/>
  <c r="BG22" i="49"/>
  <c r="BI226" i="37"/>
  <c r="BI228" i="37"/>
  <c r="BI222" i="37"/>
  <c r="BH232" i="37"/>
  <c r="BI220" i="37"/>
  <c r="BI224" i="37"/>
  <c r="BK19" i="37"/>
  <c r="BK38" i="37"/>
  <c r="BJ31" i="37"/>
  <c r="BJ162" i="37"/>
  <c r="BJ155" i="37" s="1"/>
  <c r="BJ221" i="37" s="1"/>
  <c r="BJ210" i="37"/>
  <c r="BJ203" i="37" s="1"/>
  <c r="BJ229" i="37" s="1"/>
  <c r="BJ138" i="37"/>
  <c r="BJ131" i="37" s="1"/>
  <c r="BJ217" i="37" s="1"/>
  <c r="BJ186" i="37"/>
  <c r="BJ179" i="37" s="1"/>
  <c r="BJ225" i="37" s="1"/>
  <c r="BJ150" i="37"/>
  <c r="BJ143" i="37" s="1"/>
  <c r="BJ219" i="37" s="1"/>
  <c r="BJ174" i="37"/>
  <c r="BJ167" i="37" s="1"/>
  <c r="BJ223" i="37" s="1"/>
  <c r="BJ198" i="37"/>
  <c r="BJ191" i="37" s="1"/>
  <c r="BJ227" i="37" s="1"/>
  <c r="BI230" i="37"/>
  <c r="BI218" i="37"/>
  <c r="BK8" i="49" l="1"/>
  <c r="BK8" i="47" s="1"/>
  <c r="BH22" i="49"/>
  <c r="BG22" i="47"/>
  <c r="BI232" i="37"/>
  <c r="BJ226" i="37"/>
  <c r="BK31" i="37"/>
  <c r="BK174" i="37"/>
  <c r="BK167" i="37" s="1"/>
  <c r="BK223" i="37" s="1"/>
  <c r="BK210" i="37"/>
  <c r="BK203" i="37" s="1"/>
  <c r="BK229" i="37" s="1"/>
  <c r="BK138" i="37"/>
  <c r="BK131" i="37" s="1"/>
  <c r="BK217" i="37" s="1"/>
  <c r="BK162" i="37"/>
  <c r="BK155" i="37" s="1"/>
  <c r="BK221" i="37" s="1"/>
  <c r="BK198" i="37"/>
  <c r="BK191" i="37" s="1"/>
  <c r="BK227" i="37" s="1"/>
  <c r="BK150" i="37"/>
  <c r="BK143" i="37" s="1"/>
  <c r="BK219" i="37" s="1"/>
  <c r="BK186" i="37"/>
  <c r="BK179" i="37" s="1"/>
  <c r="BK225" i="37" s="1"/>
  <c r="BJ230" i="37"/>
  <c r="BJ222" i="37"/>
  <c r="BJ218" i="37"/>
  <c r="BJ228" i="37"/>
  <c r="BJ224" i="37"/>
  <c r="BJ220" i="37"/>
  <c r="BI22" i="49" l="1"/>
  <c r="BH22" i="47"/>
  <c r="BK228" i="37"/>
  <c r="BK222" i="37"/>
  <c r="BK218" i="37"/>
  <c r="BK230" i="37"/>
  <c r="BK224" i="37"/>
  <c r="BK226" i="37"/>
  <c r="BJ232" i="37"/>
  <c r="BK220" i="37"/>
  <c r="BJ22" i="49" l="1"/>
  <c r="BI22" i="47"/>
  <c r="BK232" i="37"/>
  <c r="BK22" i="49" l="1"/>
  <c r="BJ22" i="47"/>
  <c r="BK22" i="4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Lederer</author>
  </authors>
  <commentList>
    <comment ref="AH49" authorId="0" shapeId="0" xr:uid="{462871CA-103F-42C1-93A0-2357915DDD81}">
      <text>
        <r>
          <rPr>
            <b/>
            <sz val="9"/>
            <color indexed="81"/>
            <rFont val="Segoe UI"/>
            <family val="2"/>
          </rPr>
          <t>Jakob Lederer:</t>
        </r>
        <r>
          <rPr>
            <sz val="9"/>
            <color indexed="81"/>
            <rFont val="Segoe UI"/>
            <family val="2"/>
          </rPr>
          <t xml:space="preserve">
Jakob Lederer:
Hier können jedes Jahr die Werte aktualisiert werden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Lederer</author>
  </authors>
  <commentList>
    <comment ref="AH26" authorId="0" shapeId="0" xr:uid="{4D7A69D5-676F-44A9-8A61-B15D6F9E1EBA}">
      <text>
        <r>
          <rPr>
            <b/>
            <sz val="9"/>
            <color indexed="81"/>
            <rFont val="Segoe UI"/>
            <family val="2"/>
          </rPr>
          <t>Jakob Lederer:</t>
        </r>
        <r>
          <rPr>
            <sz val="9"/>
            <color indexed="81"/>
            <rFont val="Segoe UI"/>
            <family val="2"/>
          </rPr>
          <t xml:space="preserve">
Jakob Lederer:
Hier können jedes Jahr die Werte aktualisiert werden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Lederer</author>
  </authors>
  <commentList>
    <comment ref="AH28" authorId="0" shapeId="0" xr:uid="{D19315A5-A77D-43BD-BD1F-6C7F17631E8C}">
      <text>
        <r>
          <rPr>
            <b/>
            <sz val="9"/>
            <color indexed="81"/>
            <rFont val="Segoe UI"/>
            <family val="2"/>
          </rPr>
          <t>Jakob Lederer:</t>
        </r>
        <r>
          <rPr>
            <sz val="9"/>
            <color indexed="81"/>
            <rFont val="Segoe UI"/>
            <family val="2"/>
          </rPr>
          <t xml:space="preserve">
Hier können jedes Jahr die Werte aktualisiert werden</t>
        </r>
      </text>
    </comment>
    <comment ref="AH31" authorId="0" shapeId="0" xr:uid="{A7708D2D-768D-4588-8FDA-E11C7C57B4AC}">
      <text>
        <r>
          <rPr>
            <b/>
            <sz val="9"/>
            <color indexed="81"/>
            <rFont val="Segoe UI"/>
            <family val="2"/>
          </rPr>
          <t>Jakob Lederer:</t>
        </r>
        <r>
          <rPr>
            <sz val="9"/>
            <color indexed="81"/>
            <rFont val="Segoe UI"/>
            <family val="2"/>
          </rPr>
          <t xml:space="preserve">
Hier können jedes Jahr die Werte aktualisiert werden</t>
        </r>
      </text>
    </comment>
    <comment ref="AH34" authorId="0" shapeId="0" xr:uid="{018E3AC5-7CDF-4D21-A6EA-A47056AFDFB7}">
      <text>
        <r>
          <rPr>
            <b/>
            <sz val="9"/>
            <color indexed="81"/>
            <rFont val="Segoe UI"/>
            <family val="2"/>
          </rPr>
          <t>Jakob Lederer:</t>
        </r>
        <r>
          <rPr>
            <sz val="9"/>
            <color indexed="81"/>
            <rFont val="Segoe UI"/>
            <family val="2"/>
          </rPr>
          <t xml:space="preserve">
Hier können jedes Jahr die Werte aktualisiert werden</t>
        </r>
      </text>
    </comment>
  </commentList>
</comments>
</file>

<file path=xl/sharedStrings.xml><?xml version="1.0" encoding="utf-8"?>
<sst xmlns="http://schemas.openxmlformats.org/spreadsheetml/2006/main" count="1170" uniqueCount="166">
  <si>
    <t xml:space="preserve"> </t>
  </si>
  <si>
    <t>1919-1945</t>
  </si>
  <si>
    <t>residential</t>
  </si>
  <si>
    <t>industrial</t>
  </si>
  <si>
    <t>Building age category</t>
  </si>
  <si>
    <t>m²</t>
  </si>
  <si>
    <t>kg/yr</t>
  </si>
  <si>
    <t>1981-2000</t>
  </si>
  <si>
    <t>1800-1918</t>
  </si>
  <si>
    <t>1946-1980</t>
  </si>
  <si>
    <t>Material type</t>
  </si>
  <si>
    <t xml:space="preserve">1800-1918 </t>
  </si>
  <si>
    <t xml:space="preserve">1919-1945 </t>
  </si>
  <si>
    <t xml:space="preserve">1946-1980 </t>
  </si>
  <si>
    <t>Population</t>
  </si>
  <si>
    <t>Year</t>
  </si>
  <si>
    <t>Gravel and sand</t>
  </si>
  <si>
    <r>
      <t>CF</t>
    </r>
    <r>
      <rPr>
        <b/>
        <vertAlign val="subscript"/>
        <sz val="11"/>
        <color theme="1"/>
        <rFont val="Calibri"/>
        <family val="2"/>
        <scheme val="minor"/>
      </rPr>
      <t>GV/EFA</t>
    </r>
  </si>
  <si>
    <t>service</t>
  </si>
  <si>
    <t>other</t>
  </si>
  <si>
    <r>
      <t>MI</t>
    </r>
    <r>
      <rPr>
        <b/>
        <vertAlign val="subscript"/>
        <sz val="11"/>
        <color theme="1"/>
        <rFont val="Calibri"/>
        <family val="2"/>
        <scheme val="minor"/>
      </rPr>
      <t>input,GVeaves</t>
    </r>
    <r>
      <rPr>
        <b/>
        <sz val="11"/>
        <color theme="1"/>
        <rFont val="Calibri"/>
        <family val="2"/>
        <scheme val="minor"/>
      </rPr>
      <t xml:space="preserve"> (kg/m³)</t>
    </r>
  </si>
  <si>
    <r>
      <t>MI</t>
    </r>
    <r>
      <rPr>
        <b/>
        <vertAlign val="subscript"/>
        <sz val="11"/>
        <color theme="1"/>
        <rFont val="Calibri"/>
        <family val="2"/>
        <scheme val="minor"/>
      </rPr>
      <t>output,GVeaves</t>
    </r>
    <r>
      <rPr>
        <b/>
        <sz val="11"/>
        <color theme="1"/>
        <rFont val="Calibri"/>
        <family val="2"/>
        <scheme val="minor"/>
      </rPr>
      <t xml:space="preserve"> (kg/m³)</t>
    </r>
  </si>
  <si>
    <r>
      <t>MI</t>
    </r>
    <r>
      <rPr>
        <b/>
        <vertAlign val="subscript"/>
        <sz val="11"/>
        <color theme="1"/>
        <rFont val="Calibri"/>
        <family val="2"/>
        <scheme val="minor"/>
      </rPr>
      <t>Stock,GVeaves</t>
    </r>
    <r>
      <rPr>
        <b/>
        <sz val="11"/>
        <color theme="1"/>
        <rFont val="Calibri"/>
        <family val="2"/>
        <scheme val="minor"/>
      </rPr>
      <t xml:space="preserve"> (kg/m³)</t>
    </r>
  </si>
  <si>
    <t>Building use category</t>
  </si>
  <si>
    <t>MI</t>
  </si>
  <si>
    <t>Reference value</t>
  </si>
  <si>
    <t>Material intensities</t>
  </si>
  <si>
    <t>Jahr</t>
  </si>
  <si>
    <t>Bevölkerung</t>
  </si>
  <si>
    <t>1800-1918 old</t>
  </si>
  <si>
    <t>1800-1918 renovated</t>
  </si>
  <si>
    <t>1800-1918 attic</t>
  </si>
  <si>
    <t>1919-1945 old</t>
  </si>
  <si>
    <t>1919-1945 renovated</t>
  </si>
  <si>
    <t>1919-1945 attic</t>
  </si>
  <si>
    <t>1946-1980 old</t>
  </si>
  <si>
    <t>1946-1980 renovated</t>
  </si>
  <si>
    <t>Quelle:</t>
  </si>
  <si>
    <t>UIV 2018</t>
  </si>
  <si>
    <t>HWZ 1991</t>
  </si>
  <si>
    <t>GWZ 2001</t>
  </si>
  <si>
    <t>STATISTIK AUSTRIA, Energiestatistik: MZ Energieeinsatz der Haushalte 2015/2016. Erstellt am 11.06.2019. – 1) Hauszentralheizungen mit unbekanntem Brennstoff werden als Fernwärme definiert. 2) Die Werte zu Kohle, Koks und Briketts sind mit sehr hohen statistischen Unsicherheiten behaftet.</t>
  </si>
  <si>
    <t>Energiestatistik</t>
  </si>
  <si>
    <t>Alle Energieträger</t>
  </si>
  <si>
    <t>Residential buildings</t>
  </si>
  <si>
    <t>Service buildings</t>
  </si>
  <si>
    <t xml:space="preserve">Global warming potential direct (GWP) </t>
  </si>
  <si>
    <t>kWh/yr</t>
  </si>
  <si>
    <t>1800-1918 Original stock</t>
  </si>
  <si>
    <t>1919-1945 Original stock</t>
  </si>
  <si>
    <t>1946-1980 Original stock</t>
  </si>
  <si>
    <t>1800-1918 Attic-extension (only residential and service buildings constructed &lt; 1946)</t>
  </si>
  <si>
    <t>1919-1945 Attic-extension (only residential and service buildings constructed &lt; 1946)</t>
  </si>
  <si>
    <t>1800-1918 Renovated (thermal insulation - only residential and service buildings constructed &lt; 1981)</t>
  </si>
  <si>
    <t>1919-1945 Renovated (thermal insulation - only residential and service buildings constructed &lt; 1981)</t>
  </si>
  <si>
    <t>1946-1980 Renovated (thermal insulation - only residential and service buildings constructed &lt; 1981)</t>
  </si>
  <si>
    <t>Residential and Service buildings</t>
  </si>
  <si>
    <t>District heating</t>
  </si>
  <si>
    <t>Wood</t>
  </si>
  <si>
    <t>Renewable</t>
  </si>
  <si>
    <t>Electricity</t>
  </si>
  <si>
    <t>Hard coal</t>
  </si>
  <si>
    <t>Heating oil</t>
  </si>
  <si>
    <t>Natural gas</t>
  </si>
  <si>
    <t>LCA based on energy carrier</t>
  </si>
  <si>
    <t>Mean value</t>
  </si>
  <si>
    <t>Concrete</t>
  </si>
  <si>
    <t>Brickwork</t>
  </si>
  <si>
    <t>Gravel &amp; sand</t>
  </si>
  <si>
    <t>Mineral wool</t>
  </si>
  <si>
    <t>Polystyrene</t>
  </si>
  <si>
    <t>Iron &amp; steel</t>
  </si>
  <si>
    <t xml:space="preserve">Mineral wool  </t>
  </si>
  <si>
    <t>Net-floor area based on construction period</t>
  </si>
  <si>
    <t>Net-floor area based on construction period and renovation status</t>
  </si>
  <si>
    <t>New net-floor area based on construction period and renovation status</t>
  </si>
  <si>
    <t>Net-floor area losses based on construction period and renovation status</t>
  </si>
  <si>
    <t>Material flows and stocks (Inputs &amp; Outputs)</t>
  </si>
  <si>
    <t>Glasss</t>
  </si>
  <si>
    <t>Industry and agriculture buildings</t>
  </si>
  <si>
    <t>in m² Net floor area NFA</t>
  </si>
  <si>
    <t>kWh/m²NFA</t>
  </si>
  <si>
    <t>Other buildings</t>
  </si>
  <si>
    <t>Material-flow-output</t>
  </si>
  <si>
    <t>Material-flow-input</t>
  </si>
  <si>
    <t>Heat demand HD (kWh/yr)</t>
  </si>
  <si>
    <t>Heat demand HD (kWh/yr) based on energy carrier and type of building</t>
  </si>
  <si>
    <t>HD (kWh/m².yr)</t>
  </si>
  <si>
    <t>Unit</t>
  </si>
  <si>
    <t>Share of energy carrier by building type</t>
  </si>
  <si>
    <t>LCA-factor</t>
  </si>
  <si>
    <t>Global warming potential direct (GWP)</t>
  </si>
  <si>
    <t>Materialinput in [kg/yr]</t>
  </si>
  <si>
    <t>Materialoutput in [kg/yr]</t>
  </si>
  <si>
    <t>TMR-factor in [kg/kg]</t>
  </si>
  <si>
    <t>TMR Input in [kg/yr]</t>
  </si>
  <si>
    <t>TMR total cumulative in [kg]</t>
  </si>
  <si>
    <t>Total material requirement (TMR) biotic and abiotic in [kg/yr]</t>
  </si>
  <si>
    <t>kg CO2-eq/yr</t>
  </si>
  <si>
    <t>capita</t>
  </si>
  <si>
    <t>Glass</t>
  </si>
  <si>
    <t>2021-2050</t>
  </si>
  <si>
    <t>2001-2020</t>
  </si>
  <si>
    <t>MIStock (kg/m² NFAcondition)</t>
  </si>
  <si>
    <t>MIinput (kg/m² NFAcondition)</t>
  </si>
  <si>
    <t>MIoutput (kg/m² NFAcondition)</t>
  </si>
  <si>
    <t>2020-2050</t>
  </si>
  <si>
    <t>m² NFA/m² GFA</t>
  </si>
  <si>
    <t>Conversion factor NFA/GFA</t>
  </si>
  <si>
    <t>Heating demand</t>
  </si>
  <si>
    <r>
      <t>Conversion factor CF</t>
    </r>
    <r>
      <rPr>
        <vertAlign val="subscript"/>
        <sz val="11"/>
        <color theme="1"/>
        <rFont val="Calibri"/>
        <family val="2"/>
        <scheme val="minor"/>
      </rPr>
      <t>NFA/GFA</t>
    </r>
  </si>
  <si>
    <t>kWh/m²GFA</t>
  </si>
  <si>
    <t>Measured (Gollner, 2021)</t>
  </si>
  <si>
    <t>CMR-factor [kg/kg]</t>
  </si>
  <si>
    <t>Waste as secondary raw material</t>
  </si>
  <si>
    <t>Brickwork in Gravel &amp; Sand</t>
  </si>
  <si>
    <t>Gravel &amp; Sand in Gravel &amp; Sand</t>
  </si>
  <si>
    <t>Concrete as aggregate in concrete</t>
  </si>
  <si>
    <t>Brickwork as aggregate in concrete</t>
  </si>
  <si>
    <t>Treated IBA as aggregate in concrete</t>
  </si>
  <si>
    <t>Brickwork as cement in concrete</t>
  </si>
  <si>
    <t>TMR reduction by substitution</t>
  </si>
  <si>
    <t>TMR-factor [kg/kg]</t>
  </si>
  <si>
    <t>Heating energy demand</t>
  </si>
  <si>
    <t>Non-residential buildings</t>
  </si>
  <si>
    <t>Material-stocks and flows (raw material inputs and waste outputs)</t>
  </si>
  <si>
    <t>Material input (raw materials)</t>
  </si>
  <si>
    <t>Material output (waste)</t>
  </si>
  <si>
    <t>Environmental impacts provision of heating energy</t>
  </si>
  <si>
    <t>GWP direct (heating energy)</t>
  </si>
  <si>
    <t>Material input secondary raw materials</t>
  </si>
  <si>
    <t>TMR - raw materials</t>
  </si>
  <si>
    <t>TMR - reduction by recycling</t>
  </si>
  <si>
    <t>TMR - total</t>
  </si>
  <si>
    <t>Diff concrete available - required</t>
  </si>
  <si>
    <t>Gravel &amp; Sand</t>
  </si>
  <si>
    <t>Concrete produced from recycling materials</t>
  </si>
  <si>
    <t>Gravel &amp; sand as aggregate in concrete</t>
  </si>
  <si>
    <t>Brickwork landfilled in Vienna</t>
  </si>
  <si>
    <t>DMI</t>
  </si>
  <si>
    <t>HED</t>
  </si>
  <si>
    <t>CMUR</t>
  </si>
  <si>
    <t>GWP</t>
  </si>
  <si>
    <t>kwh/cap/yr</t>
  </si>
  <si>
    <r>
      <t>kg CO</t>
    </r>
    <r>
      <rPr>
        <vertAlign val="subscript"/>
        <sz val="11"/>
        <color theme="1"/>
        <rFont val="Calibri"/>
        <family val="2"/>
        <scheme val="minor"/>
      </rPr>
      <t xml:space="preserve">2-eq. </t>
    </r>
    <r>
      <rPr>
        <sz val="11"/>
        <color theme="1"/>
        <rFont val="Calibri"/>
        <family val="2"/>
        <scheme val="minor"/>
      </rPr>
      <t>GWP/cap/yr</t>
    </r>
  </si>
  <si>
    <t>Modelled value</t>
  </si>
  <si>
    <t>Value that has to be achieved</t>
  </si>
  <si>
    <t>% of material input</t>
  </si>
  <si>
    <t>kg/cap/yr</t>
  </si>
  <si>
    <t>% of the year 2019</t>
  </si>
  <si>
    <t>Distribution energy carriers for building age categories (residential and service buildings)</t>
  </si>
  <si>
    <t>Statistik Austria (2004). Gebäude- und Wohnungszählung 2001 Hauptergebnisse Wien. Statisik Austria, Wien.</t>
  </si>
  <si>
    <t>CMRU-factor [kg/kg]</t>
  </si>
  <si>
    <t>CMRU-factor [wt-%]</t>
  </si>
  <si>
    <t>Material output (demolition waste)</t>
  </si>
  <si>
    <t>Residential buildings (modelled)</t>
  </si>
  <si>
    <t>Service buildings (modelled)</t>
  </si>
  <si>
    <t>All buildings (measured)</t>
  </si>
  <si>
    <t>Material flows (Inputs &amp; Outputs) in [kg/yr]</t>
  </si>
  <si>
    <t>Circurlar economy - Total material requirement reduction and potential substitution rates CMUR</t>
  </si>
  <si>
    <t>TMR</t>
  </si>
  <si>
    <t>Modelled value for primary raw materials</t>
  </si>
  <si>
    <t>Modelled value for reduction by enhanced local recycling</t>
  </si>
  <si>
    <t>Modelled value total</t>
  </si>
  <si>
    <t>2005-2010</t>
  </si>
  <si>
    <t>% of the year 2005-2010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</si>
</sst>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E+00"/>
    <numFmt numFmtId="166" formatCode="_-* #,##0.0_-;\-* #,##0.0_-;_-* &quot;-&quot;??_-;_-@_-"/>
    <numFmt numFmtId="167" formatCode="_-* #,##0.0000_-;\-* #,##0.00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9C0006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C0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7" fillId="0" borderId="0"/>
    <xf numFmtId="0" fontId="8" fillId="0" borderId="0"/>
  </cellStyleXfs>
  <cellXfs count="216">
    <xf numFmtId="0" fontId="0" fillId="0" borderId="0" xfId="0"/>
    <xf numFmtId="0" fontId="0" fillId="0" borderId="1" xfId="0" applyFont="1" applyBorder="1"/>
    <xf numFmtId="0" fontId="0" fillId="0" borderId="0" xfId="0"/>
    <xf numFmtId="0" fontId="2" fillId="0" borderId="1" xfId="0" applyFont="1" applyBorder="1"/>
    <xf numFmtId="0" fontId="0" fillId="0" borderId="0" xfId="0"/>
    <xf numFmtId="0" fontId="0" fillId="0" borderId="0" xfId="0" applyBorder="1"/>
    <xf numFmtId="0" fontId="3" fillId="4" borderId="0" xfId="1" applyFont="1" applyFill="1"/>
    <xf numFmtId="0" fontId="1" fillId="4" borderId="0" xfId="1" applyFill="1"/>
    <xf numFmtId="0" fontId="0" fillId="4" borderId="0" xfId="0" applyFill="1"/>
    <xf numFmtId="164" fontId="0" fillId="0" borderId="0" xfId="3" applyNumberFormat="1" applyFont="1"/>
    <xf numFmtId="0" fontId="0" fillId="5" borderId="0" xfId="0" applyFill="1"/>
    <xf numFmtId="0" fontId="1" fillId="3" borderId="1" xfId="1" applyFill="1" applyBorder="1"/>
    <xf numFmtId="0" fontId="1" fillId="3" borderId="1" xfId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65" fontId="0" fillId="3" borderId="1" xfId="0" applyNumberFormat="1" applyFill="1" applyBorder="1"/>
    <xf numFmtId="0" fontId="1" fillId="5" borderId="1" xfId="1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1" fillId="5" borderId="1" xfId="1" applyFill="1" applyBorder="1" applyAlignment="1">
      <alignment horizontal="center"/>
    </xf>
    <xf numFmtId="0" fontId="1" fillId="5" borderId="1" xfId="1" quotePrefix="1" applyFill="1" applyBorder="1"/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1" xfId="0" applyFont="1" applyFill="1" applyBorder="1"/>
    <xf numFmtId="0" fontId="0" fillId="0" borderId="1" xfId="0" applyBorder="1"/>
    <xf numFmtId="166" fontId="0" fillId="0" borderId="1" xfId="3" applyNumberFormat="1" applyFont="1" applyBorder="1"/>
    <xf numFmtId="165" fontId="1" fillId="5" borderId="1" xfId="1" applyNumberFormat="1" applyFill="1" applyBorder="1"/>
    <xf numFmtId="165" fontId="0" fillId="0" borderId="1" xfId="3" applyNumberFormat="1" applyFont="1" applyBorder="1"/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1" fontId="0" fillId="0" borderId="1" xfId="0" applyNumberFormat="1" applyBorder="1"/>
    <xf numFmtId="165" fontId="0" fillId="0" borderId="0" xfId="0" applyNumberFormat="1"/>
    <xf numFmtId="165" fontId="1" fillId="4" borderId="0" xfId="1" applyNumberFormat="1" applyFill="1"/>
    <xf numFmtId="165" fontId="0" fillId="4" borderId="0" xfId="0" applyNumberFormat="1" applyFill="1"/>
    <xf numFmtId="165" fontId="1" fillId="3" borderId="1" xfId="1" applyNumberFormat="1" applyFill="1" applyBorder="1"/>
    <xf numFmtId="165" fontId="0" fillId="3" borderId="1" xfId="2" applyNumberFormat="1" applyFont="1" applyFill="1" applyBorder="1"/>
    <xf numFmtId="165" fontId="0" fillId="3" borderId="1" xfId="3" applyNumberFormat="1" applyFont="1" applyFill="1" applyBorder="1"/>
    <xf numFmtId="165" fontId="0" fillId="0" borderId="0" xfId="3" applyNumberFormat="1" applyFont="1"/>
    <xf numFmtId="165" fontId="1" fillId="3" borderId="1" xfId="3" applyNumberFormat="1" applyFont="1" applyFill="1" applyBorder="1"/>
    <xf numFmtId="0" fontId="2" fillId="0" borderId="1" xfId="0" applyFont="1" applyBorder="1" applyAlignment="1">
      <alignment horizontal="center" vertical="center"/>
    </xf>
    <xf numFmtId="166" fontId="0" fillId="0" borderId="1" xfId="3" applyNumberFormat="1" applyFont="1" applyFill="1" applyBorder="1"/>
    <xf numFmtId="166" fontId="0" fillId="0" borderId="1" xfId="3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5" fillId="6" borderId="0" xfId="1" applyFont="1" applyFill="1"/>
    <xf numFmtId="165" fontId="0" fillId="6" borderId="0" xfId="0" applyNumberFormat="1" applyFill="1"/>
    <xf numFmtId="165" fontId="0" fillId="6" borderId="0" xfId="3" applyNumberFormat="1" applyFont="1" applyFill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5" fontId="9" fillId="0" borderId="1" xfId="0" applyNumberFormat="1" applyFont="1" applyFill="1" applyBorder="1"/>
    <xf numFmtId="165" fontId="9" fillId="0" borderId="1" xfId="3" applyNumberFormat="1" applyFont="1" applyFill="1" applyBorder="1"/>
    <xf numFmtId="165" fontId="0" fillId="6" borderId="0" xfId="0" applyNumberFormat="1" applyFill="1" applyAlignment="1">
      <alignment horizontal="center"/>
    </xf>
    <xf numFmtId="1" fontId="0" fillId="5" borderId="1" xfId="0" applyNumberFormat="1" applyFill="1" applyBorder="1"/>
    <xf numFmtId="1" fontId="0" fillId="5" borderId="1" xfId="3" applyNumberFormat="1" applyFont="1" applyFill="1" applyBorder="1" applyAlignment="1">
      <alignment horizontal="center"/>
    </xf>
    <xf numFmtId="1" fontId="1" fillId="5" borderId="1" xfId="3" applyNumberFormat="1" applyFont="1" applyFill="1" applyBorder="1" applyAlignment="1">
      <alignment horizontal="center"/>
    </xf>
    <xf numFmtId="0" fontId="5" fillId="4" borderId="0" xfId="1" applyFont="1" applyFill="1"/>
    <xf numFmtId="0" fontId="14" fillId="0" borderId="0" xfId="0" applyFont="1" applyAlignment="1" applyProtection="1">
      <alignment horizontal="center" vertical="center" textRotation="90"/>
      <protection locked="0"/>
    </xf>
    <xf numFmtId="0" fontId="13" fillId="0" borderId="0" xfId="0" applyFont="1" applyAlignment="1" applyProtection="1">
      <alignment horizontal="center" vertical="center" textRotation="90"/>
      <protection locked="0"/>
    </xf>
    <xf numFmtId="0" fontId="13" fillId="0" borderId="0" xfId="0" applyFont="1" applyProtection="1">
      <protection locked="0"/>
    </xf>
    <xf numFmtId="9" fontId="13" fillId="0" borderId="0" xfId="2" applyFont="1" applyProtection="1">
      <protection locked="0"/>
    </xf>
    <xf numFmtId="0" fontId="13" fillId="0" borderId="0" xfId="0" applyFont="1" applyAlignment="1" applyProtection="1">
      <alignment wrapText="1"/>
      <protection locked="0"/>
    </xf>
    <xf numFmtId="9" fontId="14" fillId="0" borderId="0" xfId="2" applyFont="1" applyProtection="1">
      <protection locked="0"/>
    </xf>
    <xf numFmtId="0" fontId="14" fillId="0" borderId="0" xfId="0" applyFont="1" applyProtection="1">
      <protection locked="0"/>
    </xf>
    <xf numFmtId="9" fontId="0" fillId="5" borderId="1" xfId="2" applyFont="1" applyFill="1" applyBorder="1"/>
    <xf numFmtId="9" fontId="0" fillId="0" borderId="1" xfId="2" applyFont="1" applyFill="1" applyBorder="1"/>
    <xf numFmtId="0" fontId="13" fillId="8" borderId="3" xfId="0" applyFont="1" applyFill="1" applyBorder="1" applyProtection="1">
      <protection locked="0"/>
    </xf>
    <xf numFmtId="9" fontId="14" fillId="8" borderId="3" xfId="2" applyFont="1" applyFill="1" applyBorder="1" applyProtection="1">
      <protection locked="0"/>
    </xf>
    <xf numFmtId="9" fontId="13" fillId="8" borderId="3" xfId="2" applyFont="1" applyFill="1" applyBorder="1" applyProtection="1">
      <protection locked="0"/>
    </xf>
    <xf numFmtId="9" fontId="14" fillId="8" borderId="4" xfId="2" applyFont="1" applyFill="1" applyBorder="1" applyProtection="1">
      <protection locked="0"/>
    </xf>
    <xf numFmtId="0" fontId="13" fillId="8" borderId="1" xfId="0" applyFont="1" applyFill="1" applyBorder="1" applyProtection="1">
      <protection locked="0"/>
    </xf>
    <xf numFmtId="9" fontId="14" fillId="8" borderId="1" xfId="2" applyFont="1" applyFill="1" applyBorder="1" applyProtection="1">
      <protection locked="0"/>
    </xf>
    <xf numFmtId="9" fontId="13" fillId="8" borderId="1" xfId="2" applyFont="1" applyFill="1" applyBorder="1" applyProtection="1">
      <protection locked="0"/>
    </xf>
    <xf numFmtId="9" fontId="14" fillId="8" borderId="5" xfId="2" applyFont="1" applyFill="1" applyBorder="1" applyProtection="1">
      <protection locked="0"/>
    </xf>
    <xf numFmtId="0" fontId="13" fillId="8" borderId="6" xfId="0" applyFont="1" applyFill="1" applyBorder="1" applyProtection="1">
      <protection locked="0"/>
    </xf>
    <xf numFmtId="9" fontId="14" fillId="8" borderId="6" xfId="2" applyFont="1" applyFill="1" applyBorder="1" applyProtection="1">
      <protection locked="0"/>
    </xf>
    <xf numFmtId="9" fontId="13" fillId="8" borderId="6" xfId="2" applyFont="1" applyFill="1" applyBorder="1" applyProtection="1">
      <protection locked="0"/>
    </xf>
    <xf numFmtId="9" fontId="14" fillId="8" borderId="7" xfId="2" applyFont="1" applyFill="1" applyBorder="1" applyProtection="1">
      <protection locked="0"/>
    </xf>
    <xf numFmtId="0" fontId="13" fillId="9" borderId="3" xfId="0" applyFont="1" applyFill="1" applyBorder="1" applyProtection="1">
      <protection locked="0"/>
    </xf>
    <xf numFmtId="9" fontId="14" fillId="9" borderId="3" xfId="2" applyFont="1" applyFill="1" applyBorder="1" applyProtection="1">
      <protection locked="0"/>
    </xf>
    <xf numFmtId="9" fontId="13" fillId="9" borderId="3" xfId="2" applyFont="1" applyFill="1" applyBorder="1" applyProtection="1">
      <protection locked="0"/>
    </xf>
    <xf numFmtId="9" fontId="14" fillId="9" borderId="4" xfId="2" applyFont="1" applyFill="1" applyBorder="1" applyProtection="1">
      <protection locked="0"/>
    </xf>
    <xf numFmtId="0" fontId="13" fillId="9" borderId="1" xfId="0" applyFont="1" applyFill="1" applyBorder="1" applyProtection="1">
      <protection locked="0"/>
    </xf>
    <xf numFmtId="9" fontId="14" fillId="9" borderId="1" xfId="2" applyFont="1" applyFill="1" applyBorder="1" applyProtection="1">
      <protection locked="0"/>
    </xf>
    <xf numFmtId="9" fontId="13" fillId="9" borderId="1" xfId="2" applyFont="1" applyFill="1" applyBorder="1" applyProtection="1">
      <protection locked="0"/>
    </xf>
    <xf numFmtId="9" fontId="14" fillId="9" borderId="5" xfId="2" applyFont="1" applyFill="1" applyBorder="1" applyProtection="1">
      <protection locked="0"/>
    </xf>
    <xf numFmtId="0" fontId="13" fillId="9" borderId="6" xfId="0" applyFont="1" applyFill="1" applyBorder="1" applyProtection="1">
      <protection locked="0"/>
    </xf>
    <xf numFmtId="9" fontId="14" fillId="9" borderId="6" xfId="2" applyFont="1" applyFill="1" applyBorder="1" applyProtection="1">
      <protection locked="0"/>
    </xf>
    <xf numFmtId="9" fontId="13" fillId="9" borderId="6" xfId="2" applyFont="1" applyFill="1" applyBorder="1" applyProtection="1">
      <protection locked="0"/>
    </xf>
    <xf numFmtId="9" fontId="14" fillId="9" borderId="7" xfId="2" applyFont="1" applyFill="1" applyBorder="1" applyProtection="1">
      <protection locked="0"/>
    </xf>
    <xf numFmtId="2" fontId="0" fillId="0" borderId="0" xfId="0" applyNumberFormat="1"/>
    <xf numFmtId="2" fontId="0" fillId="0" borderId="0" xfId="3" applyNumberFormat="1" applyFont="1"/>
    <xf numFmtId="0" fontId="0" fillId="0" borderId="0" xfId="0" applyFont="1"/>
    <xf numFmtId="0" fontId="0" fillId="0" borderId="0" xfId="0" applyFont="1" applyBorder="1"/>
    <xf numFmtId="0" fontId="15" fillId="6" borderId="0" xfId="1" applyFont="1" applyFill="1"/>
    <xf numFmtId="0" fontId="0" fillId="10" borderId="1" xfId="1" applyFont="1" applyFill="1" applyBorder="1"/>
    <xf numFmtId="0" fontId="0" fillId="10" borderId="1" xfId="1" applyFont="1" applyFill="1" applyBorder="1" applyAlignment="1">
      <alignment horizontal="center"/>
    </xf>
    <xf numFmtId="1" fontId="0" fillId="10" borderId="1" xfId="3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5" fillId="4" borderId="0" xfId="1" applyFont="1" applyFill="1"/>
    <xf numFmtId="0" fontId="0" fillId="7" borderId="1" xfId="1" applyFont="1" applyFill="1" applyBorder="1"/>
    <xf numFmtId="0" fontId="0" fillId="7" borderId="1" xfId="1" applyFont="1" applyFill="1" applyBorder="1" applyAlignment="1">
      <alignment horizontal="center"/>
    </xf>
    <xf numFmtId="165" fontId="0" fillId="0" borderId="0" xfId="0" applyNumberFormat="1" applyFont="1" applyFill="1"/>
    <xf numFmtId="0" fontId="15" fillId="11" borderId="0" xfId="1" applyFont="1" applyFill="1"/>
    <xf numFmtId="0" fontId="0" fillId="13" borderId="1" xfId="1" applyFont="1" applyFill="1" applyBorder="1"/>
    <xf numFmtId="0" fontId="0" fillId="13" borderId="1" xfId="1" applyFont="1" applyFill="1" applyBorder="1" applyAlignment="1">
      <alignment horizontal="center"/>
    </xf>
    <xf numFmtId="1" fontId="0" fillId="13" borderId="1" xfId="3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5" fontId="0" fillId="0" borderId="0" xfId="0" applyNumberFormat="1" applyFont="1" applyFill="1" applyAlignment="1">
      <alignment horizontal="center"/>
    </xf>
    <xf numFmtId="0" fontId="15" fillId="11" borderId="0" xfId="1" applyFont="1" applyFill="1" applyAlignment="1">
      <alignment horizontal="center"/>
    </xf>
    <xf numFmtId="0" fontId="15" fillId="6" borderId="0" xfId="1" applyFont="1" applyFill="1" applyAlignment="1">
      <alignment horizontal="center"/>
    </xf>
    <xf numFmtId="0" fontId="15" fillId="4" borderId="0" xfId="1" applyFont="1" applyFill="1" applyAlignment="1">
      <alignment horizontal="center"/>
    </xf>
    <xf numFmtId="164" fontId="0" fillId="0" borderId="1" xfId="3" applyNumberFormat="1" applyFont="1" applyBorder="1"/>
    <xf numFmtId="43" fontId="0" fillId="0" borderId="1" xfId="3" applyNumberFormat="1" applyFont="1" applyFill="1" applyBorder="1" applyAlignment="1">
      <alignment horizontal="center"/>
    </xf>
    <xf numFmtId="2" fontId="0" fillId="5" borderId="1" xfId="0" applyNumberFormat="1" applyFill="1" applyBorder="1"/>
    <xf numFmtId="2" fontId="0" fillId="0" borderId="1" xfId="0" applyNumberFormat="1" applyBorder="1"/>
    <xf numFmtId="43" fontId="0" fillId="5" borderId="1" xfId="3" applyFont="1" applyFill="1" applyBorder="1"/>
    <xf numFmtId="43" fontId="0" fillId="6" borderId="1" xfId="3" applyFont="1" applyFill="1" applyBorder="1"/>
    <xf numFmtId="43" fontId="9" fillId="5" borderId="1" xfId="3" applyFont="1" applyFill="1" applyBorder="1"/>
    <xf numFmtId="43" fontId="9" fillId="6" borderId="1" xfId="3" applyFont="1" applyFill="1" applyBorder="1"/>
    <xf numFmtId="43" fontId="0" fillId="0" borderId="0" xfId="3" applyFont="1"/>
    <xf numFmtId="164" fontId="0" fillId="5" borderId="0" xfId="3" applyNumberFormat="1" applyFont="1" applyFill="1"/>
    <xf numFmtId="164" fontId="0" fillId="5" borderId="1" xfId="3" applyNumberFormat="1" applyFont="1" applyFill="1" applyBorder="1"/>
    <xf numFmtId="164" fontId="0" fillId="6" borderId="1" xfId="3" applyNumberFormat="1" applyFont="1" applyFill="1" applyBorder="1"/>
    <xf numFmtId="164" fontId="1" fillId="5" borderId="1" xfId="3" applyNumberFormat="1" applyFont="1" applyFill="1" applyBorder="1"/>
    <xf numFmtId="164" fontId="9" fillId="5" borderId="1" xfId="3" applyNumberFormat="1" applyFont="1" applyFill="1" applyBorder="1"/>
    <xf numFmtId="164" fontId="9" fillId="6" borderId="1" xfId="3" applyNumberFormat="1" applyFont="1" applyFill="1" applyBorder="1"/>
    <xf numFmtId="164" fontId="1" fillId="4" borderId="0" xfId="3" applyNumberFormat="1" applyFont="1" applyFill="1"/>
    <xf numFmtId="164" fontId="5" fillId="4" borderId="0" xfId="3" applyNumberFormat="1" applyFont="1" applyFill="1"/>
    <xf numFmtId="164" fontId="0" fillId="4" borderId="0" xfId="3" applyNumberFormat="1" applyFont="1" applyFill="1"/>
    <xf numFmtId="164" fontId="1" fillId="3" borderId="1" xfId="3" applyNumberFormat="1" applyFont="1" applyFill="1" applyBorder="1"/>
    <xf numFmtId="164" fontId="1" fillId="7" borderId="1" xfId="3" applyNumberFormat="1" applyFont="1" applyFill="1" applyBorder="1"/>
    <xf numFmtId="164" fontId="0" fillId="3" borderId="1" xfId="3" applyNumberFormat="1" applyFont="1" applyFill="1" applyBorder="1"/>
    <xf numFmtId="164" fontId="0" fillId="7" borderId="1" xfId="3" applyNumberFormat="1" applyFont="1" applyFill="1" applyBorder="1"/>
    <xf numFmtId="43" fontId="0" fillId="6" borderId="0" xfId="3" applyFont="1" applyFill="1"/>
    <xf numFmtId="164" fontId="0" fillId="0" borderId="0" xfId="3" applyNumberFormat="1" applyFont="1" applyBorder="1"/>
    <xf numFmtId="164" fontId="0" fillId="6" borderId="0" xfId="3" applyNumberFormat="1" applyFont="1" applyFill="1"/>
    <xf numFmtId="164" fontId="1" fillId="5" borderId="2" xfId="3" applyNumberFormat="1" applyFont="1" applyFill="1" applyBorder="1"/>
    <xf numFmtId="164" fontId="0" fillId="5" borderId="2" xfId="3" applyNumberFormat="1" applyFont="1" applyFill="1" applyBorder="1"/>
    <xf numFmtId="0" fontId="5" fillId="14" borderId="0" xfId="1" applyFont="1" applyFill="1"/>
    <xf numFmtId="0" fontId="1" fillId="14" borderId="0" xfId="1" applyFill="1"/>
    <xf numFmtId="165" fontId="1" fillId="14" borderId="0" xfId="1" applyNumberFormat="1" applyFill="1"/>
    <xf numFmtId="164" fontId="5" fillId="14" borderId="0" xfId="3" applyNumberFormat="1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165" fontId="0" fillId="14" borderId="0" xfId="0" applyNumberFormat="1" applyFill="1"/>
    <xf numFmtId="164" fontId="0" fillId="14" borderId="0" xfId="3" applyNumberFormat="1" applyFont="1" applyFill="1"/>
    <xf numFmtId="164" fontId="1" fillId="15" borderId="1" xfId="3" applyNumberFormat="1" applyFont="1" applyFill="1" applyBorder="1"/>
    <xf numFmtId="164" fontId="0" fillId="15" borderId="1" xfId="3" applyNumberFormat="1" applyFont="1" applyFill="1" applyBorder="1"/>
    <xf numFmtId="0" fontId="1" fillId="16" borderId="1" xfId="1" applyFill="1" applyBorder="1"/>
    <xf numFmtId="0" fontId="1" fillId="16" borderId="1" xfId="1" applyFill="1" applyBorder="1" applyAlignment="1">
      <alignment horizontal="center"/>
    </xf>
    <xf numFmtId="165" fontId="1" fillId="16" borderId="1" xfId="1" applyNumberFormat="1" applyFill="1" applyBorder="1"/>
    <xf numFmtId="164" fontId="1" fillId="16" borderId="1" xfId="3" applyNumberFormat="1" applyFont="1" applyFill="1" applyBorder="1"/>
    <xf numFmtId="0" fontId="0" fillId="16" borderId="1" xfId="0" applyFill="1" applyBorder="1"/>
    <xf numFmtId="0" fontId="0" fillId="16" borderId="1" xfId="0" applyFill="1" applyBorder="1" applyAlignment="1">
      <alignment horizontal="center"/>
    </xf>
    <xf numFmtId="165" fontId="0" fillId="16" borderId="1" xfId="0" applyNumberFormat="1" applyFill="1" applyBorder="1"/>
    <xf numFmtId="164" fontId="0" fillId="16" borderId="1" xfId="3" applyNumberFormat="1" applyFont="1" applyFill="1" applyBorder="1"/>
    <xf numFmtId="164" fontId="1" fillId="0" borderId="1" xfId="3" applyNumberFormat="1" applyFont="1" applyFill="1" applyBorder="1"/>
    <xf numFmtId="164" fontId="0" fillId="0" borderId="1" xfId="3" applyNumberFormat="1" applyFont="1" applyFill="1" applyBorder="1"/>
    <xf numFmtId="164" fontId="1" fillId="14" borderId="0" xfId="3" applyNumberFormat="1" applyFont="1" applyFill="1"/>
    <xf numFmtId="2" fontId="0" fillId="16" borderId="1" xfId="0" applyNumberFormat="1" applyFill="1" applyBorder="1" applyAlignment="1">
      <alignment horizontal="center"/>
    </xf>
    <xf numFmtId="1" fontId="0" fillId="0" borderId="1" xfId="3" applyNumberFormat="1" applyFont="1" applyBorder="1" applyAlignment="1">
      <alignment horizontal="center"/>
    </xf>
    <xf numFmtId="10" fontId="0" fillId="0" borderId="0" xfId="2" applyNumberFormat="1" applyFont="1"/>
    <xf numFmtId="9" fontId="1" fillId="15" borderId="1" xfId="2" applyFont="1" applyFill="1" applyBorder="1"/>
    <xf numFmtId="9" fontId="1" fillId="0" borderId="1" xfId="2" applyFont="1" applyFill="1" applyBorder="1"/>
    <xf numFmtId="167" fontId="0" fillId="0" borderId="0" xfId="3" applyNumberFormat="1" applyFont="1"/>
    <xf numFmtId="164" fontId="9" fillId="0" borderId="1" xfId="3" applyNumberFormat="1" applyFont="1" applyFill="1" applyBorder="1"/>
    <xf numFmtId="164" fontId="0" fillId="0" borderId="0" xfId="3" applyNumberFormat="1" applyFont="1" applyFill="1"/>
    <xf numFmtId="0" fontId="17" fillId="16" borderId="1" xfId="0" applyFont="1" applyFill="1" applyBorder="1"/>
    <xf numFmtId="0" fontId="17" fillId="16" borderId="1" xfId="0" applyFont="1" applyFill="1" applyBorder="1" applyAlignment="1">
      <alignment horizontal="center"/>
    </xf>
    <xf numFmtId="165" fontId="17" fillId="16" borderId="1" xfId="0" applyNumberFormat="1" applyFont="1" applyFill="1" applyBorder="1"/>
    <xf numFmtId="164" fontId="17" fillId="16" borderId="1" xfId="3" applyNumberFormat="1" applyFont="1" applyFill="1" applyBorder="1"/>
    <xf numFmtId="164" fontId="17" fillId="15" borderId="1" xfId="3" applyNumberFormat="1" applyFont="1" applyFill="1" applyBorder="1"/>
    <xf numFmtId="164" fontId="17" fillId="0" borderId="1" xfId="3" applyNumberFormat="1" applyFont="1" applyFill="1" applyBorder="1"/>
    <xf numFmtId="0" fontId="17" fillId="0" borderId="0" xfId="0" applyFont="1"/>
    <xf numFmtId="9" fontId="1" fillId="16" borderId="1" xfId="2" applyFont="1" applyFill="1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" fontId="0" fillId="0" borderId="0" xfId="3" applyNumberFormat="1" applyFont="1" applyBorder="1" applyAlignment="1">
      <alignment horizontal="center"/>
    </xf>
    <xf numFmtId="1" fontId="0" fillId="0" borderId="15" xfId="3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9" fontId="0" fillId="0" borderId="0" xfId="2" applyFont="1" applyBorder="1" applyAlignment="1">
      <alignment horizontal="center"/>
    </xf>
    <xf numFmtId="9" fontId="0" fillId="0" borderId="15" xfId="2" applyFont="1" applyBorder="1" applyAlignment="1">
      <alignment horizontal="center"/>
    </xf>
    <xf numFmtId="9" fontId="0" fillId="0" borderId="17" xfId="2" applyFont="1" applyBorder="1" applyAlignment="1">
      <alignment horizontal="center"/>
    </xf>
    <xf numFmtId="9" fontId="0" fillId="0" borderId="18" xfId="2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3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64" fontId="0" fillId="10" borderId="1" xfId="3" applyNumberFormat="1" applyFont="1" applyFill="1" applyBorder="1"/>
    <xf numFmtId="164" fontId="15" fillId="4" borderId="0" xfId="3" applyNumberFormat="1" applyFont="1" applyFill="1"/>
    <xf numFmtId="164" fontId="0" fillId="11" borderId="0" xfId="3" applyNumberFormat="1" applyFont="1" applyFill="1"/>
    <xf numFmtId="164" fontId="0" fillId="13" borderId="1" xfId="3" applyNumberFormat="1" applyFont="1" applyFill="1" applyBorder="1"/>
    <xf numFmtId="164" fontId="0" fillId="12" borderId="1" xfId="3" applyNumberFormat="1" applyFont="1" applyFill="1" applyBorder="1"/>
    <xf numFmtId="9" fontId="0" fillId="7" borderId="1" xfId="2" applyFont="1" applyFill="1" applyBorder="1"/>
    <xf numFmtId="9" fontId="0" fillId="3" borderId="1" xfId="2" applyFont="1" applyFill="1" applyBorder="1"/>
    <xf numFmtId="164" fontId="1" fillId="5" borderId="1" xfId="3" applyNumberFormat="1" applyFont="1" applyFill="1" applyBorder="1" applyAlignment="1">
      <alignment horizontal="center"/>
    </xf>
    <xf numFmtId="164" fontId="0" fillId="5" borderId="1" xfId="3" applyNumberFormat="1" applyFont="1" applyFill="1" applyBorder="1" applyAlignment="1">
      <alignment horizontal="center"/>
    </xf>
    <xf numFmtId="43" fontId="0" fillId="0" borderId="0" xfId="3" applyNumberFormat="1" applyFont="1"/>
    <xf numFmtId="0" fontId="0" fillId="0" borderId="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19" xfId="0" applyFont="1" applyBorder="1" applyAlignment="1" applyProtection="1">
      <alignment horizontal="left" vertical="top" wrapText="1"/>
      <protection locked="0"/>
    </xf>
    <xf numFmtId="0" fontId="13" fillId="9" borderId="8" xfId="0" applyFont="1" applyFill="1" applyBorder="1" applyAlignment="1" applyProtection="1">
      <alignment horizontal="center" vertical="center" wrapText="1"/>
      <protection locked="0"/>
    </xf>
    <xf numFmtId="0" fontId="13" fillId="9" borderId="9" xfId="0" applyFont="1" applyFill="1" applyBorder="1" applyAlignment="1" applyProtection="1">
      <alignment horizontal="center" vertical="center" wrapText="1"/>
      <protection locked="0"/>
    </xf>
    <xf numFmtId="0" fontId="13" fillId="9" borderId="10" xfId="0" applyFont="1" applyFill="1" applyBorder="1" applyAlignment="1" applyProtection="1">
      <alignment horizontal="center" vertical="center" wrapText="1"/>
      <protection locked="0"/>
    </xf>
    <xf numFmtId="0" fontId="13" fillId="8" borderId="8" xfId="0" applyFont="1" applyFill="1" applyBorder="1" applyAlignment="1" applyProtection="1">
      <alignment horizontal="center" vertical="center" wrapText="1"/>
      <protection locked="0"/>
    </xf>
    <xf numFmtId="0" fontId="13" fillId="8" borderId="9" xfId="0" applyFont="1" applyFill="1" applyBorder="1" applyAlignment="1" applyProtection="1">
      <alignment horizontal="center" vertical="center" wrapText="1"/>
      <protection locked="0"/>
    </xf>
    <xf numFmtId="0" fontId="13" fillId="8" borderId="10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center" wrapText="1"/>
    </xf>
  </cellXfs>
  <cellStyles count="9">
    <cellStyle name="Komma" xfId="3" builtinId="3"/>
    <cellStyle name="Komma 2" xfId="6" xr:uid="{00000000-0005-0000-0000-000001000000}"/>
    <cellStyle name="Komma 3" xfId="4" xr:uid="{00000000-0005-0000-0000-000002000000}"/>
    <cellStyle name="Prozent" xfId="2" builtinId="5"/>
    <cellStyle name="Schlecht" xfId="1" builtinId="27"/>
    <cellStyle name="Standard" xfId="0" builtinId="0"/>
    <cellStyle name="Standard 2" xfId="5" xr:uid="{00000000-0005-0000-0000-000006000000}"/>
    <cellStyle name="Standard 3" xfId="7" xr:uid="{00000000-0005-0000-0000-000007000000}"/>
    <cellStyle name="Standard 4" xfId="8" xr:uid="{00000000-0005-0000-0000-000008000000}"/>
  </cellStyles>
  <dxfs count="0"/>
  <tableStyles count="0" defaultTableStyle="TableStyleMedium2" defaultPivotStyle="PivotStyleLight16"/>
  <colors>
    <mruColors>
      <color rgb="FF996633"/>
      <color rgb="FFFFFF00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013690476190467E-2"/>
          <c:y val="1.9217425194253745E-2"/>
          <c:w val="0.90221527777777777"/>
          <c:h val="0.80148398684171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'S11 Results_per-capita'!$A$7</c:f>
              <c:strCache>
                <c:ptCount val="1"/>
                <c:pt idx="0">
                  <c:v>Residential buildings (modelled)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Results_per-capita'!$D$7:$BK$7</c:f>
              <c:numCache>
                <c:formatCode>_-* #,##0_-;\-* #,##0_-;_-* "-"??_-;_-@_-</c:formatCode>
                <c:ptCount val="60"/>
                <c:pt idx="0">
                  <c:v>3994.8395722686341</c:v>
                </c:pt>
                <c:pt idx="1">
                  <c:v>3952.5844405950584</c:v>
                </c:pt>
                <c:pt idx="2">
                  <c:v>3928.0542430449</c:v>
                </c:pt>
                <c:pt idx="3">
                  <c:v>3955.276227815003</c:v>
                </c:pt>
                <c:pt idx="4">
                  <c:v>3975.9902671943614</c:v>
                </c:pt>
                <c:pt idx="5">
                  <c:v>3980.7847704836631</c:v>
                </c:pt>
                <c:pt idx="6">
                  <c:v>3977.5919186528927</c:v>
                </c:pt>
                <c:pt idx="7">
                  <c:v>3963.6681025354446</c:v>
                </c:pt>
                <c:pt idx="8">
                  <c:v>3942.2733035923047</c:v>
                </c:pt>
                <c:pt idx="9">
                  <c:v>3872.6509177006301</c:v>
                </c:pt>
                <c:pt idx="10">
                  <c:v>3901.6335062204885</c:v>
                </c:pt>
                <c:pt idx="11">
                  <c:v>3794.3550541976319</c:v>
                </c:pt>
                <c:pt idx="12">
                  <c:v>3740.4890631706335</c:v>
                </c:pt>
                <c:pt idx="13">
                  <c:v>3679.1211431822121</c:v>
                </c:pt>
                <c:pt idx="14">
                  <c:v>3628.7287982053713</c:v>
                </c:pt>
                <c:pt idx="15">
                  <c:v>3591.0345275730651</c:v>
                </c:pt>
                <c:pt idx="16">
                  <c:v>3548.3341627081491</c:v>
                </c:pt>
                <c:pt idx="17">
                  <c:v>3516.1697105260573</c:v>
                </c:pt>
                <c:pt idx="18">
                  <c:v>3489.5613522775993</c:v>
                </c:pt>
                <c:pt idx="19">
                  <c:v>3450.5609366867729</c:v>
                </c:pt>
                <c:pt idx="20">
                  <c:v>3413.9454959446421</c:v>
                </c:pt>
                <c:pt idx="21">
                  <c:v>3353.3991852739114</c:v>
                </c:pt>
                <c:pt idx="22">
                  <c:v>3299.9572956173552</c:v>
                </c:pt>
                <c:pt idx="23">
                  <c:v>3249.4729154407987</c:v>
                </c:pt>
                <c:pt idx="24">
                  <c:v>3178.7461186614701</c:v>
                </c:pt>
                <c:pt idx="25">
                  <c:v>3157.8781849640195</c:v>
                </c:pt>
                <c:pt idx="26">
                  <c:v>3139.9762281199264</c:v>
                </c:pt>
                <c:pt idx="27">
                  <c:v>3134.6544039760824</c:v>
                </c:pt>
                <c:pt idx="28">
                  <c:v>3128.5001576419845</c:v>
                </c:pt>
                <c:pt idx="29">
                  <c:v>3116.1452784749954</c:v>
                </c:pt>
                <c:pt idx="30">
                  <c:v>3087.3376779061564</c:v>
                </c:pt>
                <c:pt idx="31">
                  <c:v>3058.6026741807068</c:v>
                </c:pt>
                <c:pt idx="32">
                  <c:v>3029.9385978007458</c:v>
                </c:pt>
                <c:pt idx="33">
                  <c:v>3001.3438300698472</c:v>
                </c:pt>
                <c:pt idx="34">
                  <c:v>2972.8168011753401</c:v>
                </c:pt>
                <c:pt idx="35">
                  <c:v>2944.3559883568018</c:v>
                </c:pt>
                <c:pt idx="36">
                  <c:v>2915.9599141562967</c:v>
                </c:pt>
                <c:pt idx="37">
                  <c:v>2887.6271447461058</c:v>
                </c:pt>
                <c:pt idx="38">
                  <c:v>2859.3562883300033</c:v>
                </c:pt>
                <c:pt idx="39">
                  <c:v>2831.1459936143078</c:v>
                </c:pt>
                <c:pt idx="40">
                  <c:v>2802.9949483452015</c:v>
                </c:pt>
                <c:pt idx="41">
                  <c:v>2774.9018779089733</c:v>
                </c:pt>
                <c:pt idx="42">
                  <c:v>2746.8655439920658</c:v>
                </c:pt>
                <c:pt idx="43">
                  <c:v>2718.8847432979524</c:v>
                </c:pt>
                <c:pt idx="44">
                  <c:v>2690.9583063180612</c:v>
                </c:pt>
                <c:pt idx="45">
                  <c:v>2668.2502660668956</c:v>
                </c:pt>
                <c:pt idx="46">
                  <c:v>2645.4351144101483</c:v>
                </c:pt>
                <c:pt idx="47">
                  <c:v>2622.5144562583459</c:v>
                </c:pt>
                <c:pt idx="48">
                  <c:v>2599.4898646183196</c:v>
                </c:pt>
                <c:pt idx="49">
                  <c:v>2576.3628813820442</c:v>
                </c:pt>
                <c:pt idx="50">
                  <c:v>2554.4534257576829</c:v>
                </c:pt>
                <c:pt idx="51">
                  <c:v>2532.4090165865887</c:v>
                </c:pt>
                <c:pt idx="52">
                  <c:v>2510.2314224783677</c:v>
                </c:pt>
                <c:pt idx="53">
                  <c:v>2487.9223812727773</c:v>
                </c:pt>
                <c:pt idx="54">
                  <c:v>2465.4836007059894</c:v>
                </c:pt>
                <c:pt idx="55">
                  <c:v>2444.2466890175047</c:v>
                </c:pt>
                <c:pt idx="56">
                  <c:v>2422.8487602973869</c:v>
                </c:pt>
                <c:pt idx="57">
                  <c:v>2401.2916219609815</c:v>
                </c:pt>
                <c:pt idx="58">
                  <c:v>2379.5770544735014</c:v>
                </c:pt>
                <c:pt idx="59">
                  <c:v>2357.706811850474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5-451E-9FC1-2E5235D4D925}"/>
            </c:ext>
          </c:extLst>
        </c:ser>
        <c:ser>
          <c:idx val="12"/>
          <c:order val="1"/>
          <c:tx>
            <c:strRef>
              <c:f>'S11 Results_per-capita'!$A$8</c:f>
              <c:strCache>
                <c:ptCount val="1"/>
                <c:pt idx="0">
                  <c:v>Service buildings (modelled)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Results_per-capita'!$D$8:$BK$8</c:f>
              <c:numCache>
                <c:formatCode>_-* #,##0_-;\-* #,##0_-;_-* "-"??_-;_-@_-</c:formatCode>
                <c:ptCount val="60"/>
                <c:pt idx="0">
                  <c:v>3474.7824225489203</c:v>
                </c:pt>
                <c:pt idx="1">
                  <c:v>3455.1563298567053</c:v>
                </c:pt>
                <c:pt idx="2">
                  <c:v>3443.4238939332586</c:v>
                </c:pt>
                <c:pt idx="3">
                  <c:v>3473.9344721990456</c:v>
                </c:pt>
                <c:pt idx="4">
                  <c:v>3498.1480811247893</c:v>
                </c:pt>
                <c:pt idx="5">
                  <c:v>3507.3221166358458</c:v>
                </c:pt>
                <c:pt idx="6">
                  <c:v>3525.8024366748105</c:v>
                </c:pt>
                <c:pt idx="7">
                  <c:v>3537.1940726766411</c:v>
                </c:pt>
                <c:pt idx="8">
                  <c:v>3536.395365810944</c:v>
                </c:pt>
                <c:pt idx="9">
                  <c:v>3498.0146052049408</c:v>
                </c:pt>
                <c:pt idx="10">
                  <c:v>3524.7213081981804</c:v>
                </c:pt>
                <c:pt idx="11">
                  <c:v>3427.6517541363869</c:v>
                </c:pt>
                <c:pt idx="12">
                  <c:v>3378.6897207758693</c:v>
                </c:pt>
                <c:pt idx="13">
                  <c:v>3320.3858786018718</c:v>
                </c:pt>
                <c:pt idx="14">
                  <c:v>3266.6535927619548</c:v>
                </c:pt>
                <c:pt idx="15">
                  <c:v>3234.3365285634327</c:v>
                </c:pt>
                <c:pt idx="16">
                  <c:v>3200.3357815567374</c:v>
                </c:pt>
                <c:pt idx="17">
                  <c:v>3163.4218827543064</c:v>
                </c:pt>
                <c:pt idx="18">
                  <c:v>3126.2274912244766</c:v>
                </c:pt>
                <c:pt idx="19">
                  <c:v>3083.0007110559782</c:v>
                </c:pt>
                <c:pt idx="20">
                  <c:v>3038.8022052437223</c:v>
                </c:pt>
                <c:pt idx="21">
                  <c:v>2979.2140853066426</c:v>
                </c:pt>
                <c:pt idx="22">
                  <c:v>2920.5519046676127</c:v>
                </c:pt>
                <c:pt idx="23">
                  <c:v>2856.655011402876</c:v>
                </c:pt>
                <c:pt idx="24">
                  <c:v>2771.9310520869676</c:v>
                </c:pt>
                <c:pt idx="25">
                  <c:v>2736.7097782124702</c:v>
                </c:pt>
                <c:pt idx="26">
                  <c:v>2696.0629639820249</c:v>
                </c:pt>
                <c:pt idx="27">
                  <c:v>2660.4072599909769</c:v>
                </c:pt>
                <c:pt idx="28">
                  <c:v>2623.1023123546138</c:v>
                </c:pt>
                <c:pt idx="29">
                  <c:v>2583.2533586871514</c:v>
                </c:pt>
                <c:pt idx="30">
                  <c:v>2534.8228950791031</c:v>
                </c:pt>
                <c:pt idx="31">
                  <c:v>2487.3779093322055</c:v>
                </c:pt>
                <c:pt idx="32">
                  <c:v>2440.8957385710137</c:v>
                </c:pt>
                <c:pt idx="33">
                  <c:v>2395.3544095330963</c:v>
                </c:pt>
                <c:pt idx="34">
                  <c:v>2350.732612536618</c:v>
                </c:pt>
                <c:pt idx="35">
                  <c:v>2307.0096766183228</c:v>
                </c:pt>
                <c:pt idx="36">
                  <c:v>2264.1655457809993</c:v>
                </c:pt>
                <c:pt idx="37">
                  <c:v>2222.1807562930844</c:v>
                </c:pt>
                <c:pt idx="38">
                  <c:v>2181.0364149864331</c:v>
                </c:pt>
                <c:pt idx="39">
                  <c:v>2140.7141785014201</c:v>
                </c:pt>
                <c:pt idx="40">
                  <c:v>2101.1962334314771</c:v>
                </c:pt>
                <c:pt idx="41">
                  <c:v>2062.46527732192</c:v>
                </c:pt>
                <c:pt idx="42">
                  <c:v>2024.5045004804847</c:v>
                </c:pt>
                <c:pt idx="43">
                  <c:v>1987.297568559406</c:v>
                </c:pt>
                <c:pt idx="44">
                  <c:v>1950.8286058711276</c:v>
                </c:pt>
                <c:pt idx="45">
                  <c:v>1918.7965649721114</c:v>
                </c:pt>
                <c:pt idx="46">
                  <c:v>1887.2995285508193</c:v>
                </c:pt>
                <c:pt idx="47">
                  <c:v>1856.3294803337917</c:v>
                </c:pt>
                <c:pt idx="48">
                  <c:v>1825.8785634014612</c:v>
                </c:pt>
                <c:pt idx="49">
                  <c:v>1795.9390762480264</c:v>
                </c:pt>
                <c:pt idx="50">
                  <c:v>1767.4156697218557</c:v>
                </c:pt>
                <c:pt idx="51">
                  <c:v>1739.3509797745319</c:v>
                </c:pt>
                <c:pt idx="52">
                  <c:v>1711.7389947778529</c:v>
                </c:pt>
                <c:pt idx="53">
                  <c:v>1684.5738076924883</c:v>
                </c:pt>
                <c:pt idx="54">
                  <c:v>1657.8496138033104</c:v>
                </c:pt>
                <c:pt idx="55">
                  <c:v>1632.4489342198758</c:v>
                </c:pt>
                <c:pt idx="56">
                  <c:v>1607.4432148514518</c:v>
                </c:pt>
                <c:pt idx="57">
                  <c:v>1582.828022271673</c:v>
                </c:pt>
                <c:pt idx="58">
                  <c:v>1558.5989891604117</c:v>
                </c:pt>
                <c:pt idx="59">
                  <c:v>1534.751813076226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5-451E-9FC1-2E5235D4D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91737424"/>
        <c:axId val="320023520"/>
        <c:extLst/>
      </c:barChart>
      <c:lineChart>
        <c:grouping val="stacked"/>
        <c:varyColors val="0"/>
        <c:ser>
          <c:idx val="24"/>
          <c:order val="2"/>
          <c:tx>
            <c:strRef>
              <c:f>'S11 Results_per-capita'!$A$9</c:f>
              <c:strCache>
                <c:ptCount val="1"/>
                <c:pt idx="0">
                  <c:v>All buildings (measured)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Results_per-capita'!$D$9:$AG$9</c:f>
              <c:numCache>
                <c:formatCode>_-* #,##0_-;\-* #,##0_-;_-* "-"??_-;_-@_-</c:formatCode>
                <c:ptCount val="30"/>
                <c:pt idx="0">
                  <c:v>6794.4710313060632</c:v>
                </c:pt>
                <c:pt idx="1">
                  <c:v>6727.8574871015808</c:v>
                </c:pt>
                <c:pt idx="2">
                  <c:v>6676.129654365127</c:v>
                </c:pt>
                <c:pt idx="3">
                  <c:v>6748.7425255871494</c:v>
                </c:pt>
                <c:pt idx="4">
                  <c:v>6736.3043509955696</c:v>
                </c:pt>
                <c:pt idx="5">
                  <c:v>7163.2496224138267</c:v>
                </c:pt>
                <c:pt idx="6">
                  <c:v>7407.2692094120694</c:v>
                </c:pt>
                <c:pt idx="7">
                  <c:v>7070.6631771400071</c:v>
                </c:pt>
                <c:pt idx="8">
                  <c:v>7411.7682438540087</c:v>
                </c:pt>
                <c:pt idx="9">
                  <c:v>6536.2831779133139</c:v>
                </c:pt>
                <c:pt idx="10">
                  <c:v>7286.5957004334778</c:v>
                </c:pt>
                <c:pt idx="11">
                  <c:v>7033.1407557130069</c:v>
                </c:pt>
                <c:pt idx="12">
                  <c:v>7261.1607812871771</c:v>
                </c:pt>
                <c:pt idx="13">
                  <c:v>6961.9156353842445</c:v>
                </c:pt>
                <c:pt idx="14">
                  <c:v>6926.1777722123998</c:v>
                </c:pt>
                <c:pt idx="15">
                  <c:v>6759.6463355901533</c:v>
                </c:pt>
                <c:pt idx="16">
                  <c:v>6058.4745647729915</c:v>
                </c:pt>
                <c:pt idx="17">
                  <c:v>6194.6021291073866</c:v>
                </c:pt>
                <c:pt idx="18">
                  <c:v>6670.3868775652281</c:v>
                </c:pt>
                <c:pt idx="19">
                  <c:v>7110.8864754127635</c:v>
                </c:pt>
                <c:pt idx="20">
                  <c:v>6469.7385211622586</c:v>
                </c:pt>
                <c:pt idx="21">
                  <c:v>6439.720530420851</c:v>
                </c:pt>
                <c:pt idx="22">
                  <c:v>6671.6474016056445</c:v>
                </c:pt>
                <c:pt idx="23">
                  <c:v>5738.690936020449</c:v>
                </c:pt>
                <c:pt idx="24">
                  <c:v>5949.990022227661</c:v>
                </c:pt>
                <c:pt idx="25">
                  <c:v>6169.0122426867083</c:v>
                </c:pt>
                <c:pt idx="26">
                  <c:v>6222.1767423229967</c:v>
                </c:pt>
                <c:pt idx="27">
                  <c:v>5854.781776789574</c:v>
                </c:pt>
                <c:pt idx="28">
                  <c:v>5716.9071488099971</c:v>
                </c:pt>
                <c:pt idx="29">
                  <c:v>5719.0156978748573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945-451E-9FC1-2E5235D4D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737424"/>
        <c:axId val="320023520"/>
      </c:lineChart>
      <c:catAx>
        <c:axId val="991737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20023520"/>
        <c:crosses val="autoZero"/>
        <c:auto val="1"/>
        <c:lblAlgn val="ctr"/>
        <c:lblOffset val="100"/>
        <c:tickLblSkip val="1"/>
        <c:noMultiLvlLbl val="0"/>
      </c:catAx>
      <c:valAx>
        <c:axId val="320023520"/>
        <c:scaling>
          <c:orientation val="minMax"/>
          <c:max val="8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Arial" panose="020B0604020202020204" pitchFamily="34" charset="0"/>
                  </a:defRPr>
                </a:pPr>
                <a:r>
                  <a:rPr lang="de-AT"/>
                  <a:t>Heating energy demand in [MWh/capita/yr]</a:t>
                </a:r>
              </a:p>
            </c:rich>
          </c:tx>
          <c:layout>
            <c:manualLayout>
              <c:xMode val="edge"/>
              <c:yMode val="edge"/>
              <c:x val="9.8015873015873205E-5"/>
              <c:y val="5.677256944444444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91737424"/>
        <c:crosses val="autoZero"/>
        <c:crossBetween val="between"/>
        <c:majorUnit val="1000"/>
        <c:dispUnits>
          <c:builtInUnit val="thousands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7.3075396825396821E-2"/>
          <c:y val="0.91318576388888884"/>
          <c:w val="0.92692460317460312"/>
          <c:h val="7.35850694444444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Palatino Linotype" panose="02040502050505030304" pitchFamily="18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56003086419753E-2"/>
          <c:y val="3.3132561314956788E-2"/>
          <c:w val="0.90130416666666691"/>
          <c:h val="0.769958637176068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'S11 Results_per-capita'!$A$12</c:f>
              <c:strCache>
                <c:ptCount val="1"/>
                <c:pt idx="0">
                  <c:v>Material input (raw materials)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Results_per-capita'!$D$12:$BK$12</c:f>
              <c:numCache>
                <c:formatCode>_-* #,##0_-;\-* #,##0_-;_-* "-"??_-;_-@_-</c:formatCode>
                <c:ptCount val="60"/>
                <c:pt idx="0">
                  <c:v>1869.3634274593944</c:v>
                </c:pt>
                <c:pt idx="1">
                  <c:v>2047.300891367754</c:v>
                </c:pt>
                <c:pt idx="2">
                  <c:v>2382.9440676896143</c:v>
                </c:pt>
                <c:pt idx="3">
                  <c:v>2549.9854960049579</c:v>
                </c:pt>
                <c:pt idx="4">
                  <c:v>2598.94103091948</c:v>
                </c:pt>
                <c:pt idx="5">
                  <c:v>2655.0306933584689</c:v>
                </c:pt>
                <c:pt idx="6">
                  <c:v>1889.8330349793439</c:v>
                </c:pt>
                <c:pt idx="7">
                  <c:v>1759.8835617059801</c:v>
                </c:pt>
                <c:pt idx="8">
                  <c:v>1979.9679774608121</c:v>
                </c:pt>
                <c:pt idx="9">
                  <c:v>1672.1838749435562</c:v>
                </c:pt>
                <c:pt idx="10">
                  <c:v>2085.6593170989936</c:v>
                </c:pt>
                <c:pt idx="11">
                  <c:v>1921.1129834024309</c:v>
                </c:pt>
                <c:pt idx="12">
                  <c:v>2094.4779987489514</c:v>
                </c:pt>
                <c:pt idx="13">
                  <c:v>2065.9057602516286</c:v>
                </c:pt>
                <c:pt idx="14">
                  <c:v>2123.5905256163201</c:v>
                </c:pt>
                <c:pt idx="15">
                  <c:v>2219.4432975124409</c:v>
                </c:pt>
                <c:pt idx="16">
                  <c:v>2011.1348599180956</c:v>
                </c:pt>
                <c:pt idx="17">
                  <c:v>2343.2985197601024</c:v>
                </c:pt>
                <c:pt idx="18">
                  <c:v>2239.1792849081762</c:v>
                </c:pt>
                <c:pt idx="19">
                  <c:v>1982.4100054767021</c:v>
                </c:pt>
                <c:pt idx="20">
                  <c:v>2047.163890421341</c:v>
                </c:pt>
                <c:pt idx="21">
                  <c:v>1835.1564135422245</c:v>
                </c:pt>
                <c:pt idx="22">
                  <c:v>2056.2841038498632</c:v>
                </c:pt>
                <c:pt idx="23">
                  <c:v>2016.4524031244193</c:v>
                </c:pt>
                <c:pt idx="24">
                  <c:v>2129.0732553640269</c:v>
                </c:pt>
                <c:pt idx="25">
                  <c:v>1908.6128260126982</c:v>
                </c:pt>
                <c:pt idx="26">
                  <c:v>2064.6433966144427</c:v>
                </c:pt>
                <c:pt idx="27">
                  <c:v>2269.0622008511591</c:v>
                </c:pt>
                <c:pt idx="28">
                  <c:v>2336.3218162090275</c:v>
                </c:pt>
                <c:pt idx="29">
                  <c:v>2278.9158051609556</c:v>
                </c:pt>
                <c:pt idx="30">
                  <c:v>1718.7666913350949</c:v>
                </c:pt>
                <c:pt idx="31">
                  <c:v>1698.6344615140724</c:v>
                </c:pt>
                <c:pt idx="32">
                  <c:v>1678.8108834547027</c:v>
                </c:pt>
                <c:pt idx="33">
                  <c:v>1659.2889131389147</c:v>
                </c:pt>
                <c:pt idx="34">
                  <c:v>1640.0617192741583</c:v>
                </c:pt>
                <c:pt idx="35">
                  <c:v>1621.1226753233334</c:v>
                </c:pt>
                <c:pt idx="36">
                  <c:v>1602.4653518903838</c:v>
                </c:pt>
                <c:pt idx="37">
                  <c:v>1584.0835094431827</c:v>
                </c:pt>
                <c:pt idx="38">
                  <c:v>1565.9710913564004</c:v>
                </c:pt>
                <c:pt idx="39">
                  <c:v>1548.1222172580574</c:v>
                </c:pt>
                <c:pt idx="40">
                  <c:v>1530.5311766644163</c:v>
                </c:pt>
                <c:pt idx="41">
                  <c:v>1513.1924228887312</c:v>
                </c:pt>
                <c:pt idx="42">
                  <c:v>1496.1005672102131</c:v>
                </c:pt>
                <c:pt idx="43">
                  <c:v>1479.2503732903256</c:v>
                </c:pt>
                <c:pt idx="44">
                  <c:v>1462.6367518242632</c:v>
                </c:pt>
                <c:pt idx="45">
                  <c:v>1449.0598297112444</c:v>
                </c:pt>
                <c:pt idx="46">
                  <c:v>1435.619208805442</c:v>
                </c:pt>
                <c:pt idx="47">
                  <c:v>1422.3128468290893</c:v>
                </c:pt>
                <c:pt idx="48">
                  <c:v>1409.1387421024497</c:v>
                </c:pt>
                <c:pt idx="49">
                  <c:v>1396.0949325400047</c:v>
                </c:pt>
                <c:pt idx="50">
                  <c:v>1383.8937516331623</c:v>
                </c:pt>
                <c:pt idx="51">
                  <c:v>1371.7996387113355</c:v>
                </c:pt>
                <c:pt idx="52">
                  <c:v>1359.8111906141678</c:v>
                </c:pt>
                <c:pt idx="53">
                  <c:v>1347.9270285931516</c:v>
                </c:pt>
                <c:pt idx="54">
                  <c:v>1336.1457977830369</c:v>
                </c:pt>
                <c:pt idx="55">
                  <c:v>1325.1872093613176</c:v>
                </c:pt>
                <c:pt idx="56">
                  <c:v>1314.3109356658479</c:v>
                </c:pt>
                <c:pt idx="57">
                  <c:v>1303.5160527142521</c:v>
                </c:pt>
                <c:pt idx="58">
                  <c:v>1292.8016503015356</c:v>
                </c:pt>
                <c:pt idx="59">
                  <c:v>1282.1668317442447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BF-4A87-B83C-C4193738C148}"/>
            </c:ext>
          </c:extLst>
        </c:ser>
        <c:ser>
          <c:idx val="6"/>
          <c:order val="1"/>
          <c:tx>
            <c:strRef>
              <c:f>'S11 Results_per-capita'!$A$13</c:f>
              <c:strCache>
                <c:ptCount val="1"/>
                <c:pt idx="0">
                  <c:v>Material output (demolition waste)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Results_per-capita'!$D$13:$BK$13</c:f>
              <c:numCache>
                <c:formatCode>_-* #,##0_-;\-* #,##0_-;_-* "-"??_-;_-@_-</c:formatCode>
                <c:ptCount val="60"/>
                <c:pt idx="0">
                  <c:v>-267.48498468014748</c:v>
                </c:pt>
                <c:pt idx="1">
                  <c:v>-251.98859081303988</c:v>
                </c:pt>
                <c:pt idx="2">
                  <c:v>-237.27618358161897</c:v>
                </c:pt>
                <c:pt idx="3">
                  <c:v>-225.4862957821106</c:v>
                </c:pt>
                <c:pt idx="4">
                  <c:v>-213.16169447904096</c:v>
                </c:pt>
                <c:pt idx="5">
                  <c:v>-199.88592904378552</c:v>
                </c:pt>
                <c:pt idx="6">
                  <c:v>-229.00135017014568</c:v>
                </c:pt>
                <c:pt idx="7">
                  <c:v>-257.71574949416924</c:v>
                </c:pt>
                <c:pt idx="8">
                  <c:v>-285.47125753814095</c:v>
                </c:pt>
                <c:pt idx="9">
                  <c:v>-309.75485648150948</c:v>
                </c:pt>
                <c:pt idx="10">
                  <c:v>-313.46586024138821</c:v>
                </c:pt>
                <c:pt idx="11">
                  <c:v>-296.61796875688998</c:v>
                </c:pt>
                <c:pt idx="12">
                  <c:v>-331.48478846163704</c:v>
                </c:pt>
                <c:pt idx="13">
                  <c:v>-324.52643286457038</c:v>
                </c:pt>
                <c:pt idx="14">
                  <c:v>-384.37158421963187</c:v>
                </c:pt>
                <c:pt idx="15">
                  <c:v>-427.98789625744018</c:v>
                </c:pt>
                <c:pt idx="16">
                  <c:v>-421.62684648129397</c:v>
                </c:pt>
                <c:pt idx="17">
                  <c:v>-533.97287421127544</c:v>
                </c:pt>
                <c:pt idx="18">
                  <c:v>-494.32546131380752</c:v>
                </c:pt>
                <c:pt idx="19">
                  <c:v>-523.71510890407285</c:v>
                </c:pt>
                <c:pt idx="20">
                  <c:v>-497.56067167768032</c:v>
                </c:pt>
                <c:pt idx="21">
                  <c:v>-463.68236975738415</c:v>
                </c:pt>
                <c:pt idx="22">
                  <c:v>-413.6749566859209</c:v>
                </c:pt>
                <c:pt idx="23">
                  <c:v>-397.24879724216379</c:v>
                </c:pt>
                <c:pt idx="24">
                  <c:v>-519.19049631677672</c:v>
                </c:pt>
                <c:pt idx="25">
                  <c:v>-360.09992069598911</c:v>
                </c:pt>
                <c:pt idx="26">
                  <c:v>-539.16575885436248</c:v>
                </c:pt>
                <c:pt idx="27">
                  <c:v>-406.35819177415908</c:v>
                </c:pt>
                <c:pt idx="28">
                  <c:v>-471.98587202370919</c:v>
                </c:pt>
                <c:pt idx="29">
                  <c:v>-520.64292590644538</c:v>
                </c:pt>
                <c:pt idx="30">
                  <c:v>-550.95842518191932</c:v>
                </c:pt>
                <c:pt idx="31">
                  <c:v>-539.08663524688245</c:v>
                </c:pt>
                <c:pt idx="32">
                  <c:v>-527.39685440423102</c:v>
                </c:pt>
                <c:pt idx="33">
                  <c:v>-515.88492886158429</c:v>
                </c:pt>
                <c:pt idx="34">
                  <c:v>-504.54683026883617</c:v>
                </c:pt>
                <c:pt idx="35">
                  <c:v>-493.37865101827731</c:v>
                </c:pt>
                <c:pt idx="36">
                  <c:v>-482.37659975445087</c:v>
                </c:pt>
                <c:pt idx="37">
                  <c:v>-471.53699708290594</c:v>
                </c:pt>
                <c:pt idx="38">
                  <c:v>-460.85627146763875</c:v>
                </c:pt>
                <c:pt idx="39">
                  <c:v>-450.33095530761847</c:v>
                </c:pt>
                <c:pt idx="40">
                  <c:v>-439.95768118334126</c:v>
                </c:pt>
                <c:pt idx="41">
                  <c:v>-429.73317826487585</c:v>
                </c:pt>
                <c:pt idx="42">
                  <c:v>-419.65426887335622</c:v>
                </c:pt>
                <c:pt idx="43">
                  <c:v>-409.717865188323</c:v>
                </c:pt>
                <c:pt idx="44">
                  <c:v>-399.92096609375034</c:v>
                </c:pt>
                <c:pt idx="45">
                  <c:v>-391.01758174794105</c:v>
                </c:pt>
                <c:pt idx="46">
                  <c:v>-382.20358010791301</c:v>
                </c:pt>
                <c:pt idx="47">
                  <c:v>-373.47762190223608</c:v>
                </c:pt>
                <c:pt idx="48">
                  <c:v>-364.83839448258823</c:v>
                </c:pt>
                <c:pt idx="49">
                  <c:v>-356.28461116548186</c:v>
                </c:pt>
                <c:pt idx="50">
                  <c:v>-347.99461800662351</c:v>
                </c:pt>
                <c:pt idx="51">
                  <c:v>-339.77737131960998</c:v>
                </c:pt>
                <c:pt idx="52">
                  <c:v>-331.63191773854612</c:v>
                </c:pt>
                <c:pt idx="53">
                  <c:v>-323.55732048396902</c:v>
                </c:pt>
                <c:pt idx="54">
                  <c:v>-315.55265900370097</c:v>
                </c:pt>
                <c:pt idx="55">
                  <c:v>-307.7844960982606</c:v>
                </c:pt>
                <c:pt idx="56">
                  <c:v>-300.0746832447079</c:v>
                </c:pt>
                <c:pt idx="57">
                  <c:v>-292.42256546401313</c:v>
                </c:pt>
                <c:pt idx="58">
                  <c:v>-284.82749754345269</c:v>
                </c:pt>
                <c:pt idx="59">
                  <c:v>-277.2888438552547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7CBF-4A87-B83C-C4193738C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91737424"/>
        <c:axId val="320023520"/>
        <c:extLst>
          <c:ext xmlns:c15="http://schemas.microsoft.com/office/drawing/2012/chart" uri="{02D57815-91ED-43cb-92C2-25804820EDAC}">
            <c15:filteredBarSeries>
              <c15:ser>
                <c:idx val="8"/>
                <c:order val="2"/>
                <c:tx>
                  <c:strRef>
                    <c:extLst>
                      <c:ext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7CBF-4A87-B83C-C4193738C148}"/>
                  </c:ext>
                </c:extLst>
              </c15:ser>
            </c15:filteredBarSeries>
            <c15:filteredBarSeries>
              <c15:ser>
                <c:idx val="9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7CBF-4A87-B83C-C4193738C148}"/>
                  </c:ext>
                </c:extLst>
              </c15:ser>
            </c15:filteredBarSeries>
            <c15:filteredBarSeries>
              <c15:ser>
                <c:idx val="10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CBF-4A87-B83C-C4193738C148}"/>
                  </c:ext>
                </c:extLst>
              </c15:ser>
            </c15:filteredBarSeries>
            <c15:filteredBarSeries>
              <c15:ser>
                <c:idx val="11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7CBF-4A87-B83C-C4193738C148}"/>
                  </c:ext>
                </c:extLst>
              </c15:ser>
            </c15:filteredBarSeries>
            <c15:filteredBarSeries>
              <c15:ser>
                <c:idx val="13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CBF-4A87-B83C-C4193738C148}"/>
                  </c:ext>
                </c:extLst>
              </c15:ser>
            </c15:filteredBarSeries>
            <c15:filteredBarSeries>
              <c15:ser>
                <c:idx val="1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CBF-4A87-B83C-C4193738C148}"/>
                  </c:ext>
                </c:extLst>
              </c15:ser>
            </c15:filteredBarSeries>
            <c15:filteredBarSeries>
              <c15:ser>
                <c:idx val="15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CBF-4A87-B83C-C4193738C148}"/>
                  </c:ext>
                </c:extLst>
              </c15:ser>
            </c15:filteredBarSeries>
            <c15:filteredBarSeries>
              <c15:ser>
                <c:idx val="16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CBF-4A87-B83C-C4193738C148}"/>
                  </c:ext>
                </c:extLst>
              </c15:ser>
            </c15:filteredBarSeries>
            <c15:filteredBarSeries>
              <c15:ser>
                <c:idx val="17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CBF-4A87-B83C-C4193738C148}"/>
                  </c:ext>
                </c:extLst>
              </c15:ser>
            </c15:filteredBarSeries>
            <c15:filteredBarSeries>
              <c15:ser>
                <c:idx val="18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CBF-4A87-B83C-C4193738C148}"/>
                  </c:ext>
                </c:extLst>
              </c15:ser>
            </c15:filteredBarSeries>
            <c15:filteredBarSeries>
              <c15:ser>
                <c:idx val="19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7CBF-4A87-B83C-C4193738C148}"/>
                  </c:ext>
                </c:extLst>
              </c15:ser>
            </c15:filteredBarSeries>
            <c15:filteredBarSeries>
              <c15:ser>
                <c:idx val="20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7CBF-4A87-B83C-C4193738C148}"/>
                  </c:ext>
                </c:extLst>
              </c15:ser>
            </c15:filteredBarSeries>
            <c15:filteredBarSeries>
              <c15:ser>
                <c:idx val="21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CBF-4A87-B83C-C4193738C148}"/>
                  </c:ext>
                </c:extLst>
              </c15:ser>
            </c15:filteredBarSeries>
            <c15:filteredBarSeries>
              <c15:ser>
                <c:idx val="22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CBF-4A87-B83C-C4193738C148}"/>
                  </c:ext>
                </c:extLst>
              </c15:ser>
            </c15:filteredBarSeries>
            <c15:filteredBarSeries>
              <c15:ser>
                <c:idx val="23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CBF-4A87-B83C-C4193738C148}"/>
                  </c:ext>
                </c:extLst>
              </c15:ser>
            </c15:filteredBarSeries>
            <c15:filteredBarSeries>
              <c15:ser>
                <c:idx val="24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Results_per-capita'!$A$9</c15:sqref>
                        </c15:formulaRef>
                      </c:ext>
                    </c:extLst>
                    <c:strCache>
                      <c:ptCount val="1"/>
                      <c:pt idx="0">
                        <c:v>All buildings (measured)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Results_per-capita'!$B$9:$AG$9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2"/>
                      <c:pt idx="0" formatCode="0">
                        <c:v>0</c:v>
                      </c:pt>
                      <c:pt idx="2">
                        <c:v>6794.4710313060632</c:v>
                      </c:pt>
                      <c:pt idx="3">
                        <c:v>6727.8574871015808</c:v>
                      </c:pt>
                      <c:pt idx="4">
                        <c:v>6676.129654365127</c:v>
                      </c:pt>
                      <c:pt idx="5">
                        <c:v>6748.7425255871494</c:v>
                      </c:pt>
                      <c:pt idx="6">
                        <c:v>6736.3043509955696</c:v>
                      </c:pt>
                      <c:pt idx="7">
                        <c:v>7163.2496224138267</c:v>
                      </c:pt>
                      <c:pt idx="8">
                        <c:v>7407.2692094120694</c:v>
                      </c:pt>
                      <c:pt idx="9">
                        <c:v>7070.6631771400071</c:v>
                      </c:pt>
                      <c:pt idx="10">
                        <c:v>7411.7682438540087</c:v>
                      </c:pt>
                      <c:pt idx="11">
                        <c:v>6536.2831779133139</c:v>
                      </c:pt>
                      <c:pt idx="12">
                        <c:v>7286.5957004334778</c:v>
                      </c:pt>
                      <c:pt idx="13">
                        <c:v>7033.1407557130069</c:v>
                      </c:pt>
                      <c:pt idx="14">
                        <c:v>7261.1607812871771</c:v>
                      </c:pt>
                      <c:pt idx="15">
                        <c:v>6961.9156353842445</c:v>
                      </c:pt>
                      <c:pt idx="16">
                        <c:v>6926.1777722123998</c:v>
                      </c:pt>
                      <c:pt idx="17">
                        <c:v>6759.6463355901533</c:v>
                      </c:pt>
                      <c:pt idx="18">
                        <c:v>6058.4745647729915</c:v>
                      </c:pt>
                      <c:pt idx="19">
                        <c:v>6194.6021291073866</c:v>
                      </c:pt>
                      <c:pt idx="20">
                        <c:v>6670.3868775652281</c:v>
                      </c:pt>
                      <c:pt idx="21">
                        <c:v>7110.8864754127635</c:v>
                      </c:pt>
                      <c:pt idx="22">
                        <c:v>6469.7385211622586</c:v>
                      </c:pt>
                      <c:pt idx="23">
                        <c:v>6439.720530420851</c:v>
                      </c:pt>
                      <c:pt idx="24">
                        <c:v>6671.6474016056445</c:v>
                      </c:pt>
                      <c:pt idx="25">
                        <c:v>5738.690936020449</c:v>
                      </c:pt>
                      <c:pt idx="26">
                        <c:v>5949.990022227661</c:v>
                      </c:pt>
                      <c:pt idx="27">
                        <c:v>6169.0122426867083</c:v>
                      </c:pt>
                      <c:pt idx="28">
                        <c:v>6222.1767423229967</c:v>
                      </c:pt>
                      <c:pt idx="29">
                        <c:v>5854.781776789574</c:v>
                      </c:pt>
                      <c:pt idx="30">
                        <c:v>5716.9071488099971</c:v>
                      </c:pt>
                      <c:pt idx="31">
                        <c:v>5719.0156978748573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CBF-4A87-B83C-C4193738C148}"/>
                  </c:ext>
                </c:extLst>
              </c15:ser>
            </c15:filteredBarSeries>
            <c15:filteredBarSeries>
              <c15:ser>
                <c:idx val="25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7CBF-4A87-B83C-C4193738C148}"/>
                  </c:ext>
                </c:extLst>
              </c15:ser>
            </c15:filteredBarSeries>
            <c15:filteredBarSeries>
              <c15:ser>
                <c:idx val="26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7CBF-4A87-B83C-C4193738C148}"/>
                  </c:ext>
                </c:extLst>
              </c15:ser>
            </c15:filteredBarSeries>
            <c15:filteredBarSeries>
              <c15:ser>
                <c:idx val="27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7CBF-4A87-B83C-C4193738C148}"/>
                  </c:ext>
                </c:extLst>
              </c15:ser>
            </c15:filteredBarSeries>
            <c15:filteredBarSeries>
              <c15:ser>
                <c:idx val="28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7CBF-4A87-B83C-C4193738C148}"/>
                  </c:ext>
                </c:extLst>
              </c15:ser>
            </c15:filteredBarSeries>
            <c15:filteredBarSeries>
              <c15:ser>
                <c:idx val="29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7CBF-4A87-B83C-C4193738C148}"/>
                  </c:ext>
                </c:extLst>
              </c15:ser>
            </c15:filteredBarSeries>
            <c15:filteredBarSeries>
              <c15:ser>
                <c:idx val="30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7CBF-4A87-B83C-C4193738C148}"/>
                  </c:ext>
                </c:extLst>
              </c15:ser>
            </c15:filteredBarSeries>
            <c15:filteredBarSeries>
              <c15:ser>
                <c:idx val="31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7CBF-4A87-B83C-C4193738C148}"/>
                  </c:ext>
                </c:extLst>
              </c15:ser>
            </c15:filteredBarSeries>
            <c15:filteredBarSeries>
              <c15:ser>
                <c:idx val="32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7CBF-4A87-B83C-C4193738C148}"/>
                  </c:ext>
                </c:extLst>
              </c15:ser>
            </c15:filteredBarSeries>
            <c15:filteredBarSeries>
              <c15:ser>
                <c:idx val="33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7CBF-4A87-B83C-C4193738C148}"/>
                  </c:ext>
                </c:extLst>
              </c15:ser>
            </c15:filteredBarSeries>
            <c15:filteredBarSeries>
              <c15:ser>
                <c:idx val="34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7CBF-4A87-B83C-C4193738C148}"/>
                  </c:ext>
                </c:extLst>
              </c15:ser>
            </c15:filteredBarSeries>
            <c15:filteredBarSeries>
              <c15:ser>
                <c:idx val="35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7CBF-4A87-B83C-C4193738C148}"/>
                  </c:ext>
                </c:extLst>
              </c15:ser>
            </c15:filteredBarSeries>
            <c15:filteredBarSeries>
              <c15:ser>
                <c:idx val="36"/>
                <c:order val="2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7CBF-4A87-B83C-C4193738C148}"/>
                  </c:ext>
                </c:extLst>
              </c15:ser>
            </c15:filteredBarSeries>
            <c15:filteredBarSeries>
              <c15:ser>
                <c:idx val="37"/>
                <c:order val="3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7CBF-4A87-B83C-C4193738C148}"/>
                  </c:ext>
                </c:extLst>
              </c15:ser>
            </c15:filteredBarSeries>
            <c15:filteredBarSeries>
              <c15:ser>
                <c:idx val="38"/>
                <c:order val="3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7CBF-4A87-B83C-C4193738C148}"/>
                  </c:ext>
                </c:extLst>
              </c15:ser>
            </c15:filteredBarSeries>
            <c15:filteredBarSeries>
              <c15:ser>
                <c:idx val="39"/>
                <c:order val="3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7CBF-4A87-B83C-C4193738C148}"/>
                  </c:ext>
                </c:extLst>
              </c15:ser>
            </c15:filteredBarSeries>
            <c15:filteredBarSeries>
              <c15:ser>
                <c:idx val="40"/>
                <c:order val="3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7CBF-4A87-B83C-C4193738C148}"/>
                  </c:ext>
                </c:extLst>
              </c15:ser>
            </c15:filteredBarSeries>
            <c15:filteredBarSeries>
              <c15:ser>
                <c:idx val="41"/>
                <c:order val="3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7CBF-4A87-B83C-C4193738C148}"/>
                  </c:ext>
                </c:extLst>
              </c15:ser>
            </c15:filteredBarSeries>
            <c15:filteredBarSeries>
              <c15:ser>
                <c:idx val="42"/>
                <c:order val="3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7CBF-4A87-B83C-C4193738C148}"/>
                  </c:ext>
                </c:extLst>
              </c15:ser>
            </c15:filteredBarSeries>
            <c15:filteredBarSeries>
              <c15:ser>
                <c:idx val="43"/>
                <c:order val="3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7CBF-4A87-B83C-C4193738C148}"/>
                  </c:ext>
                </c:extLst>
              </c15:ser>
            </c15:filteredBarSeries>
            <c15:filteredBarSeries>
              <c15:ser>
                <c:idx val="44"/>
                <c:order val="3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7CBF-4A87-B83C-C4193738C148}"/>
                  </c:ext>
                </c:extLst>
              </c15:ser>
            </c15:filteredBarSeries>
            <c15:filteredBarSeries>
              <c15:ser>
                <c:idx val="45"/>
                <c:order val="3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7CBF-4A87-B83C-C4193738C148}"/>
                  </c:ext>
                </c:extLst>
              </c15:ser>
            </c15:filteredBarSeries>
            <c15:filteredBarSeries>
              <c15:ser>
                <c:idx val="46"/>
                <c:order val="3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8-7CBF-4A87-B83C-C4193738C148}"/>
                  </c:ext>
                </c:extLst>
              </c15:ser>
            </c15:filteredBarSeries>
            <c15:filteredBarSeries>
              <c15:ser>
                <c:idx val="47"/>
                <c:order val="4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9-7CBF-4A87-B83C-C4193738C148}"/>
                  </c:ext>
                </c:extLst>
              </c15:ser>
            </c15:filteredBarSeries>
          </c:ext>
        </c:extLst>
      </c:barChart>
      <c:catAx>
        <c:axId val="991737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20023520"/>
        <c:crosses val="autoZero"/>
        <c:auto val="1"/>
        <c:lblAlgn val="ctr"/>
        <c:lblOffset val="200"/>
        <c:tickLblSkip val="1"/>
        <c:noMultiLvlLbl val="0"/>
      </c:catAx>
      <c:valAx>
        <c:axId val="320023520"/>
        <c:scaling>
          <c:orientation val="minMax"/>
          <c:max val="3000"/>
          <c:min val="-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Arial" panose="020B0604020202020204" pitchFamily="34" charset="0"/>
                  </a:defRPr>
                </a:pPr>
                <a:r>
                  <a:rPr lang="de-AT"/>
                  <a:t>Material inputs (+), outputs (-) in [Mg/cap/yr]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91737424"/>
        <c:crosses val="autoZero"/>
        <c:crossBetween val="between"/>
        <c:majorUnit val="1000"/>
        <c:minorUnit val="100"/>
        <c:dispUnits>
          <c:builtInUnit val="thousands"/>
        </c:dispUnits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9.1106547619047615E-2"/>
          <c:y val="0.91624894790336375"/>
          <c:w val="0.88834246031746034"/>
          <c:h val="7.9348538989626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 Linotype" panose="02040502050505030304" pitchFamily="18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Palatino Linotype" panose="02040502050505030304" pitchFamily="18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'S11 Results_per-capita'!$A$18</c:f>
          <c:strCache>
            <c:ptCount val="1"/>
            <c:pt idx="0">
              <c:v>TMR - total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44253931430215"/>
          <c:y val="5.5503421020818351E-2"/>
          <c:w val="0.89290473611370536"/>
          <c:h val="0.728797760979022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'S11 Results_per-capita'!$A$16</c:f>
              <c:strCache>
                <c:ptCount val="1"/>
                <c:pt idx="0">
                  <c:v>TMR - raw materials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Results_per-capita'!$D$16:$BK$16</c:f>
              <c:numCache>
                <c:formatCode>_-* #,##0_-;\-* #,##0_-;_-* "-"??_-;_-@_-</c:formatCode>
                <c:ptCount val="60"/>
                <c:pt idx="0">
                  <c:v>3074.6291240328437</c:v>
                </c:pt>
                <c:pt idx="1">
                  <c:v>3365.3768836276399</c:v>
                </c:pt>
                <c:pt idx="2">
                  <c:v>3914.0143174591026</c:v>
                </c:pt>
                <c:pt idx="3">
                  <c:v>4187.20428149483</c:v>
                </c:pt>
                <c:pt idx="4">
                  <c:v>4267.2876252830301</c:v>
                </c:pt>
                <c:pt idx="5">
                  <c:v>4358.9554088315899</c:v>
                </c:pt>
                <c:pt idx="6">
                  <c:v>3107.8670362212188</c:v>
                </c:pt>
                <c:pt idx="7">
                  <c:v>2895.3809240166197</c:v>
                </c:pt>
                <c:pt idx="8">
                  <c:v>3255.1448371965744</c:v>
                </c:pt>
                <c:pt idx="9">
                  <c:v>2751.9586118706052</c:v>
                </c:pt>
                <c:pt idx="10">
                  <c:v>3466.8540072030573</c:v>
                </c:pt>
                <c:pt idx="11">
                  <c:v>3179.1754677030908</c:v>
                </c:pt>
                <c:pt idx="12">
                  <c:v>3490.8059386787841</c:v>
                </c:pt>
                <c:pt idx="13">
                  <c:v>3442.9896359394843</c:v>
                </c:pt>
                <c:pt idx="14">
                  <c:v>3546.7768953945892</c:v>
                </c:pt>
                <c:pt idx="15">
                  <c:v>3722.8543458723325</c:v>
                </c:pt>
                <c:pt idx="16">
                  <c:v>3353.3187924845142</c:v>
                </c:pt>
                <c:pt idx="17">
                  <c:v>3944.3454060307945</c:v>
                </c:pt>
                <c:pt idx="18">
                  <c:v>3758.1889944940285</c:v>
                </c:pt>
                <c:pt idx="19">
                  <c:v>3303.7874670495398</c:v>
                </c:pt>
                <c:pt idx="20">
                  <c:v>3420.0195302489096</c:v>
                </c:pt>
                <c:pt idx="21">
                  <c:v>3047.023679120347</c:v>
                </c:pt>
                <c:pt idx="22">
                  <c:v>3442.4330054938064</c:v>
                </c:pt>
                <c:pt idx="23">
                  <c:v>3361.0718634578552</c:v>
                </c:pt>
                <c:pt idx="24">
                  <c:v>3566.762423714064</c:v>
                </c:pt>
                <c:pt idx="25">
                  <c:v>3172.2061157221051</c:v>
                </c:pt>
                <c:pt idx="26">
                  <c:v>3448.2981560892408</c:v>
                </c:pt>
                <c:pt idx="27">
                  <c:v>3809.7177374942976</c:v>
                </c:pt>
                <c:pt idx="28">
                  <c:v>3929.3400146619256</c:v>
                </c:pt>
                <c:pt idx="29">
                  <c:v>3836.8989999610612</c:v>
                </c:pt>
                <c:pt idx="30">
                  <c:v>2848.5949609021741</c:v>
                </c:pt>
                <c:pt idx="31">
                  <c:v>2815.5014155875492</c:v>
                </c:pt>
                <c:pt idx="32">
                  <c:v>2782.9152348893385</c:v>
                </c:pt>
                <c:pt idx="33">
                  <c:v>2750.8248397855814</c:v>
                </c:pt>
                <c:pt idx="34">
                  <c:v>2719.2190009344899</c:v>
                </c:pt>
                <c:pt idx="35">
                  <c:v>2688.0868255731793</c:v>
                </c:pt>
                <c:pt idx="36">
                  <c:v>2657.4177450010316</c:v>
                </c:pt>
                <c:pt idx="37">
                  <c:v>2627.2015026175131</c:v>
                </c:pt>
                <c:pt idx="38">
                  <c:v>2597.4281424859678</c:v>
                </c:pt>
                <c:pt idx="39">
                  <c:v>2568.0879983966265</c:v>
                </c:pt>
                <c:pt idx="40">
                  <c:v>2539.1716834035819</c:v>
                </c:pt>
                <c:pt idx="41">
                  <c:v>2510.6700798119332</c:v>
                </c:pt>
                <c:pt idx="42">
                  <c:v>2482.57432959268</c:v>
                </c:pt>
                <c:pt idx="43">
                  <c:v>2454.8758252041744</c:v>
                </c:pt>
                <c:pt idx="44">
                  <c:v>2427.5662008001736</c:v>
                </c:pt>
                <c:pt idx="45">
                  <c:v>2405.2934647957663</c:v>
                </c:pt>
                <c:pt idx="46">
                  <c:v>2383.2443288665563</c:v>
                </c:pt>
                <c:pt idx="47">
                  <c:v>2361.4154426866617</c:v>
                </c:pt>
                <c:pt idx="48">
                  <c:v>2339.8035225306571</c:v>
                </c:pt>
                <c:pt idx="49">
                  <c:v>2318.4053496268339</c:v>
                </c:pt>
                <c:pt idx="50">
                  <c:v>2298.4040236900978</c:v>
                </c:pt>
                <c:pt idx="51">
                  <c:v>2278.5782136876001</c:v>
                </c:pt>
                <c:pt idx="52">
                  <c:v>2258.9256194266109</c:v>
                </c:pt>
                <c:pt idx="53">
                  <c:v>2239.443980732603</c:v>
                </c:pt>
                <c:pt idx="54">
                  <c:v>2220.1310765827352</c:v>
                </c:pt>
                <c:pt idx="55">
                  <c:v>2202.1829458183511</c:v>
                </c:pt>
                <c:pt idx="56">
                  <c:v>2184.36963127424</c:v>
                </c:pt>
                <c:pt idx="57">
                  <c:v>2166.6896196390308</c:v>
                </c:pt>
                <c:pt idx="58">
                  <c:v>2149.1414201661373</c:v>
                </c:pt>
                <c:pt idx="59">
                  <c:v>2131.7235642547444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0D-4400-932C-B1317739DF17}"/>
            </c:ext>
          </c:extLst>
        </c:ser>
        <c:ser>
          <c:idx val="6"/>
          <c:order val="1"/>
          <c:tx>
            <c:strRef>
              <c:f>'S11 Results_per-capita'!$A$17</c:f>
              <c:strCache>
                <c:ptCount val="1"/>
                <c:pt idx="0">
                  <c:v>TMR - reduction by recycling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Results_per-capita'!$D$17:$BK$17</c:f>
              <c:numCache>
                <c:formatCode>_-* #,##0_-;\-* #,##0_-;_-* "-"??_-;_-@_-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-36.868133218507907</c:v>
                </c:pt>
                <c:pt idx="29">
                  <c:v>-36.786609322181597</c:v>
                </c:pt>
                <c:pt idx="30">
                  <c:v>-782.84572918488573</c:v>
                </c:pt>
                <c:pt idx="31">
                  <c:v>-770.85647271864298</c:v>
                </c:pt>
                <c:pt idx="32">
                  <c:v>-759.05102625070197</c:v>
                </c:pt>
                <c:pt idx="33">
                  <c:v>-747.42519488859682</c:v>
                </c:pt>
                <c:pt idx="34">
                  <c:v>-735.97491042333513</c:v>
                </c:pt>
                <c:pt idx="35">
                  <c:v>-724.69622658301967</c:v>
                </c:pt>
                <c:pt idx="36">
                  <c:v>-713.58531449827422</c:v>
                </c:pt>
                <c:pt idx="37">
                  <c:v>-702.63845836853636</c:v>
                </c:pt>
                <c:pt idx="38">
                  <c:v>-691.85205131890643</c:v>
                </c:pt>
                <c:pt idx="39">
                  <c:v>-681.22259143785288</c:v>
                </c:pt>
                <c:pt idx="40">
                  <c:v>-670.74667798662551</c:v>
                </c:pt>
                <c:pt idx="41">
                  <c:v>-660.42100777176222</c:v>
                </c:pt>
                <c:pt idx="42">
                  <c:v>-648.56813026309317</c:v>
                </c:pt>
                <c:pt idx="43">
                  <c:v>-633.06854282248332</c:v>
                </c:pt>
                <c:pt idx="44">
                  <c:v>-617.7865656628918</c:v>
                </c:pt>
                <c:pt idx="45">
                  <c:v>-603.88664515596497</c:v>
                </c:pt>
                <c:pt idx="46">
                  <c:v>-590.12626849627623</c:v>
                </c:pt>
                <c:pt idx="47">
                  <c:v>-576.50334481975733</c:v>
                </c:pt>
                <c:pt idx="48">
                  <c:v>-563.01582482620665</c:v>
                </c:pt>
                <c:pt idx="49">
                  <c:v>-549.66169975159744</c:v>
                </c:pt>
                <c:pt idx="50">
                  <c:v>-536.71601090293495</c:v>
                </c:pt>
                <c:pt idx="51">
                  <c:v>-523.88392325650409</c:v>
                </c:pt>
                <c:pt idx="52">
                  <c:v>-511.1639480320373</c:v>
                </c:pt>
                <c:pt idx="53">
                  <c:v>-498.55462235070991</c:v>
                </c:pt>
                <c:pt idx="54">
                  <c:v>-486.05450867429562</c:v>
                </c:pt>
                <c:pt idx="55">
                  <c:v>-473.92005713513771</c:v>
                </c:pt>
                <c:pt idx="56">
                  <c:v>-461.87675274177946</c:v>
                </c:pt>
                <c:pt idx="57">
                  <c:v>-449.92357236798222</c:v>
                </c:pt>
                <c:pt idx="58">
                  <c:v>-438.05950814320789</c:v>
                </c:pt>
                <c:pt idx="59">
                  <c:v>-426.28356716933001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20D-4400-932C-B1317739D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91737424"/>
        <c:axId val="320023520"/>
        <c:extLst>
          <c:ext xmlns:c15="http://schemas.microsoft.com/office/drawing/2012/chart" uri="{02D57815-91ED-43cb-92C2-25804820EDAC}">
            <c15:filteredBarSeries>
              <c15:ser>
                <c:idx val="8"/>
                <c:order val="3"/>
                <c:tx>
                  <c:strRef>
                    <c:extLst>
                      <c:ext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920D-4400-932C-B1317739DF17}"/>
                  </c:ext>
                </c:extLst>
              </c15:ser>
            </c15:filteredBarSeries>
            <c15:filteredBarSeries>
              <c15:ser>
                <c:idx val="9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20D-4400-932C-B1317739DF17}"/>
                  </c:ext>
                </c:extLst>
              </c15:ser>
            </c15:filteredBarSeries>
            <c15:filteredBarSeries>
              <c15:ser>
                <c:idx val="10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20D-4400-932C-B1317739DF17}"/>
                  </c:ext>
                </c:extLst>
              </c15:ser>
            </c15:filteredBarSeries>
            <c15:filteredBarSeries>
              <c15:ser>
                <c:idx val="11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920D-4400-932C-B1317739DF17}"/>
                  </c:ext>
                </c:extLst>
              </c15:ser>
            </c15:filteredBarSeries>
            <c15:filteredBarSeries>
              <c15:ser>
                <c:idx val="13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20D-4400-932C-B1317739DF17}"/>
                  </c:ext>
                </c:extLst>
              </c15:ser>
            </c15:filteredBarSeries>
            <c15:filteredBarSeries>
              <c15:ser>
                <c:idx val="14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20D-4400-932C-B1317739DF17}"/>
                  </c:ext>
                </c:extLst>
              </c15:ser>
            </c15:filteredBarSeries>
            <c15:filteredBarSeries>
              <c15:ser>
                <c:idx val="15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20D-4400-932C-B1317739DF17}"/>
                  </c:ext>
                </c:extLst>
              </c15:ser>
            </c15:filteredBarSeries>
            <c15:filteredBarSeries>
              <c15:ser>
                <c:idx val="16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20D-4400-932C-B1317739DF17}"/>
                  </c:ext>
                </c:extLst>
              </c15:ser>
            </c15:filteredBarSeries>
            <c15:filteredBarSeries>
              <c15:ser>
                <c:idx val="17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20D-4400-932C-B1317739DF17}"/>
                  </c:ext>
                </c:extLst>
              </c15:ser>
            </c15:filteredBarSeries>
            <c15:filteredBarSeries>
              <c15:ser>
                <c:idx val="18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20D-4400-932C-B1317739DF17}"/>
                  </c:ext>
                </c:extLst>
              </c15:ser>
            </c15:filteredBarSeries>
            <c15:filteredBarSeries>
              <c15:ser>
                <c:idx val="19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920D-4400-932C-B1317739DF17}"/>
                  </c:ext>
                </c:extLst>
              </c15:ser>
            </c15:filteredBarSeries>
            <c15:filteredBarSeries>
              <c15:ser>
                <c:idx val="20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920D-4400-932C-B1317739DF17}"/>
                  </c:ext>
                </c:extLst>
              </c15:ser>
            </c15:filteredBarSeries>
            <c15:filteredBarSeries>
              <c15:ser>
                <c:idx val="21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920D-4400-932C-B1317739DF17}"/>
                  </c:ext>
                </c:extLst>
              </c15:ser>
            </c15:filteredBarSeries>
            <c15:filteredBarSeries>
              <c15:ser>
                <c:idx val="22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920D-4400-932C-B1317739DF17}"/>
                  </c:ext>
                </c:extLst>
              </c15:ser>
            </c15:filteredBarSeries>
            <c15:filteredBarSeries>
              <c15:ser>
                <c:idx val="23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920D-4400-932C-B1317739DF17}"/>
                  </c:ext>
                </c:extLst>
              </c15:ser>
            </c15:filteredBarSeries>
            <c15:filteredBarSeries>
              <c15:ser>
                <c:idx val="24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Results_per-capita'!$A$9</c15:sqref>
                        </c15:formulaRef>
                      </c:ext>
                    </c:extLst>
                    <c:strCache>
                      <c:ptCount val="1"/>
                      <c:pt idx="0">
                        <c:v>All buildings (measured)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Results_per-capita'!$B$9:$AG$9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2"/>
                      <c:pt idx="0" formatCode="0">
                        <c:v>0</c:v>
                      </c:pt>
                      <c:pt idx="2">
                        <c:v>6794.4710313060632</c:v>
                      </c:pt>
                      <c:pt idx="3">
                        <c:v>6727.8574871015808</c:v>
                      </c:pt>
                      <c:pt idx="4">
                        <c:v>6676.129654365127</c:v>
                      </c:pt>
                      <c:pt idx="5">
                        <c:v>6748.7425255871494</c:v>
                      </c:pt>
                      <c:pt idx="6">
                        <c:v>6736.3043509955696</c:v>
                      </c:pt>
                      <c:pt idx="7">
                        <c:v>7163.2496224138267</c:v>
                      </c:pt>
                      <c:pt idx="8">
                        <c:v>7407.2692094120694</c:v>
                      </c:pt>
                      <c:pt idx="9">
                        <c:v>7070.6631771400071</c:v>
                      </c:pt>
                      <c:pt idx="10">
                        <c:v>7411.7682438540087</c:v>
                      </c:pt>
                      <c:pt idx="11">
                        <c:v>6536.2831779133139</c:v>
                      </c:pt>
                      <c:pt idx="12">
                        <c:v>7286.5957004334778</c:v>
                      </c:pt>
                      <c:pt idx="13">
                        <c:v>7033.1407557130069</c:v>
                      </c:pt>
                      <c:pt idx="14">
                        <c:v>7261.1607812871771</c:v>
                      </c:pt>
                      <c:pt idx="15">
                        <c:v>6961.9156353842445</c:v>
                      </c:pt>
                      <c:pt idx="16">
                        <c:v>6926.1777722123998</c:v>
                      </c:pt>
                      <c:pt idx="17">
                        <c:v>6759.6463355901533</c:v>
                      </c:pt>
                      <c:pt idx="18">
                        <c:v>6058.4745647729915</c:v>
                      </c:pt>
                      <c:pt idx="19">
                        <c:v>6194.6021291073866</c:v>
                      </c:pt>
                      <c:pt idx="20">
                        <c:v>6670.3868775652281</c:v>
                      </c:pt>
                      <c:pt idx="21">
                        <c:v>7110.8864754127635</c:v>
                      </c:pt>
                      <c:pt idx="22">
                        <c:v>6469.7385211622586</c:v>
                      </c:pt>
                      <c:pt idx="23">
                        <c:v>6439.720530420851</c:v>
                      </c:pt>
                      <c:pt idx="24">
                        <c:v>6671.6474016056445</c:v>
                      </c:pt>
                      <c:pt idx="25">
                        <c:v>5738.690936020449</c:v>
                      </c:pt>
                      <c:pt idx="26">
                        <c:v>5949.990022227661</c:v>
                      </c:pt>
                      <c:pt idx="27">
                        <c:v>6169.0122426867083</c:v>
                      </c:pt>
                      <c:pt idx="28">
                        <c:v>6222.1767423229967</c:v>
                      </c:pt>
                      <c:pt idx="29">
                        <c:v>5854.781776789574</c:v>
                      </c:pt>
                      <c:pt idx="30">
                        <c:v>5716.9071488099971</c:v>
                      </c:pt>
                      <c:pt idx="31">
                        <c:v>5719.0156978748573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920D-4400-932C-B1317739DF17}"/>
                  </c:ext>
                </c:extLst>
              </c15:ser>
            </c15:filteredBarSeries>
            <c15:filteredBarSeries>
              <c15:ser>
                <c:idx val="25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920D-4400-932C-B1317739DF17}"/>
                  </c:ext>
                </c:extLst>
              </c15:ser>
            </c15:filteredBarSeries>
            <c15:filteredBarSeries>
              <c15:ser>
                <c:idx val="26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920D-4400-932C-B1317739DF17}"/>
                  </c:ext>
                </c:extLst>
              </c15:ser>
            </c15:filteredBarSeries>
            <c15:filteredBarSeries>
              <c15:ser>
                <c:idx val="27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920D-4400-932C-B1317739DF17}"/>
                  </c:ext>
                </c:extLst>
              </c15:ser>
            </c15:filteredBarSeries>
            <c15:filteredBarSeries>
              <c15:ser>
                <c:idx val="28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920D-4400-932C-B1317739DF17}"/>
                  </c:ext>
                </c:extLst>
              </c15:ser>
            </c15:filteredBarSeries>
            <c15:filteredBarSeries>
              <c15:ser>
                <c:idx val="29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920D-4400-932C-B1317739DF17}"/>
                  </c:ext>
                </c:extLst>
              </c15:ser>
            </c15:filteredBarSeries>
            <c15:filteredBarSeries>
              <c15:ser>
                <c:idx val="30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920D-4400-932C-B1317739DF17}"/>
                  </c:ext>
                </c:extLst>
              </c15:ser>
            </c15:filteredBarSeries>
            <c15:filteredBarSeries>
              <c15:ser>
                <c:idx val="31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920D-4400-932C-B1317739DF17}"/>
                  </c:ext>
                </c:extLst>
              </c15:ser>
            </c15:filteredBarSeries>
            <c15:filteredBarSeries>
              <c15:ser>
                <c:idx val="32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920D-4400-932C-B1317739DF17}"/>
                  </c:ext>
                </c:extLst>
              </c15:ser>
            </c15:filteredBarSeries>
            <c15:filteredBarSeries>
              <c15:ser>
                <c:idx val="33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920D-4400-932C-B1317739DF17}"/>
                  </c:ext>
                </c:extLst>
              </c15:ser>
            </c15:filteredBarSeries>
            <c15:filteredBarSeries>
              <c15:ser>
                <c:idx val="34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920D-4400-932C-B1317739DF17}"/>
                  </c:ext>
                </c:extLst>
              </c15:ser>
            </c15:filteredBarSeries>
            <c15:filteredBarSeries>
              <c15:ser>
                <c:idx val="35"/>
                <c:order val="2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920D-4400-932C-B1317739DF17}"/>
                  </c:ext>
                </c:extLst>
              </c15:ser>
            </c15:filteredBarSeries>
            <c15:filteredBarSeries>
              <c15:ser>
                <c:idx val="36"/>
                <c:order val="3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920D-4400-932C-B1317739DF17}"/>
                  </c:ext>
                </c:extLst>
              </c15:ser>
            </c15:filteredBarSeries>
            <c15:filteredBarSeries>
              <c15:ser>
                <c:idx val="37"/>
                <c:order val="3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920D-4400-932C-B1317739DF17}"/>
                  </c:ext>
                </c:extLst>
              </c15:ser>
            </c15:filteredBarSeries>
            <c15:filteredBarSeries>
              <c15:ser>
                <c:idx val="38"/>
                <c:order val="3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920D-4400-932C-B1317739DF17}"/>
                  </c:ext>
                </c:extLst>
              </c15:ser>
            </c15:filteredBarSeries>
            <c15:filteredBarSeries>
              <c15:ser>
                <c:idx val="39"/>
                <c:order val="3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920D-4400-932C-B1317739DF17}"/>
                  </c:ext>
                </c:extLst>
              </c15:ser>
            </c15:filteredBarSeries>
            <c15:filteredBarSeries>
              <c15:ser>
                <c:idx val="40"/>
                <c:order val="3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2-920D-4400-932C-B1317739DF17}"/>
                  </c:ext>
                </c:extLst>
              </c15:ser>
            </c15:filteredBarSeries>
            <c15:filteredBarSeries>
              <c15:ser>
                <c:idx val="41"/>
                <c:order val="3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920D-4400-932C-B1317739DF17}"/>
                  </c:ext>
                </c:extLst>
              </c15:ser>
            </c15:filteredBarSeries>
            <c15:filteredBarSeries>
              <c15:ser>
                <c:idx val="42"/>
                <c:order val="3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4-920D-4400-932C-B1317739DF17}"/>
                  </c:ext>
                </c:extLst>
              </c15:ser>
            </c15:filteredBarSeries>
            <c15:filteredBarSeries>
              <c15:ser>
                <c:idx val="43"/>
                <c:order val="3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920D-4400-932C-B1317739DF17}"/>
                  </c:ext>
                </c:extLst>
              </c15:ser>
            </c15:filteredBarSeries>
            <c15:filteredBarSeries>
              <c15:ser>
                <c:idx val="44"/>
                <c:order val="3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6-920D-4400-932C-B1317739DF17}"/>
                  </c:ext>
                </c:extLst>
              </c15:ser>
            </c15:filteredBarSeries>
            <c15:filteredBarSeries>
              <c15:ser>
                <c:idx val="45"/>
                <c:order val="3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920D-4400-932C-B1317739DF17}"/>
                  </c:ext>
                </c:extLst>
              </c15:ser>
            </c15:filteredBarSeries>
            <c15:filteredBarSeries>
              <c15:ser>
                <c:idx val="46"/>
                <c:order val="4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8-920D-4400-932C-B1317739DF17}"/>
                  </c:ext>
                </c:extLst>
              </c15:ser>
            </c15:filteredBarSeries>
            <c15:filteredBarSeries>
              <c15:ser>
                <c:idx val="47"/>
                <c:order val="4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9-920D-4400-932C-B1317739DF17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7"/>
          <c:order val="2"/>
          <c:tx>
            <c:strRef>
              <c:f>'S11 Results_per-capita'!$A$18</c:f>
              <c:strCache>
                <c:ptCount val="1"/>
                <c:pt idx="0">
                  <c:v>TMR - total</c:v>
                </c:pt>
              </c:strCache>
            </c:strRef>
          </c:tx>
          <c:spPr>
            <a:ln w="2857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Results_per-capita'!$D$18:$BK$18</c:f>
              <c:numCache>
                <c:formatCode>_-* #,##0_-;\-* #,##0_-;_-* "-"??_-;_-@_-</c:formatCode>
                <c:ptCount val="60"/>
                <c:pt idx="0">
                  <c:v>3074.6291240328437</c:v>
                </c:pt>
                <c:pt idx="1">
                  <c:v>3365.3768836276399</c:v>
                </c:pt>
                <c:pt idx="2">
                  <c:v>3914.0143174591026</c:v>
                </c:pt>
                <c:pt idx="3">
                  <c:v>4187.20428149483</c:v>
                </c:pt>
                <c:pt idx="4">
                  <c:v>4267.2876252830301</c:v>
                </c:pt>
                <c:pt idx="5">
                  <c:v>4358.9554088315899</c:v>
                </c:pt>
                <c:pt idx="6">
                  <c:v>3107.8670362212188</c:v>
                </c:pt>
                <c:pt idx="7">
                  <c:v>2895.3809240166197</c:v>
                </c:pt>
                <c:pt idx="8">
                  <c:v>3255.1448371965744</c:v>
                </c:pt>
                <c:pt idx="9">
                  <c:v>2751.9586118706052</c:v>
                </c:pt>
                <c:pt idx="10">
                  <c:v>3466.8540072030573</c:v>
                </c:pt>
                <c:pt idx="11">
                  <c:v>3179.1754677030908</c:v>
                </c:pt>
                <c:pt idx="12">
                  <c:v>3490.8059386787841</c:v>
                </c:pt>
                <c:pt idx="13">
                  <c:v>3442.9896359394843</c:v>
                </c:pt>
                <c:pt idx="14">
                  <c:v>3546.7768953945892</c:v>
                </c:pt>
                <c:pt idx="15">
                  <c:v>3722.8543458723325</c:v>
                </c:pt>
                <c:pt idx="16">
                  <c:v>3353.3187924845142</c:v>
                </c:pt>
                <c:pt idx="17">
                  <c:v>3944.3454060307945</c:v>
                </c:pt>
                <c:pt idx="18">
                  <c:v>3758.1889944940285</c:v>
                </c:pt>
                <c:pt idx="19">
                  <c:v>3303.7874670495398</c:v>
                </c:pt>
                <c:pt idx="20">
                  <c:v>3420.0195302489096</c:v>
                </c:pt>
                <c:pt idx="21">
                  <c:v>3047.023679120347</c:v>
                </c:pt>
                <c:pt idx="22">
                  <c:v>3442.4330054938064</c:v>
                </c:pt>
                <c:pt idx="23">
                  <c:v>3361.0718634578552</c:v>
                </c:pt>
                <c:pt idx="24">
                  <c:v>3566.762423714064</c:v>
                </c:pt>
                <c:pt idx="25">
                  <c:v>3172.2061157221051</c:v>
                </c:pt>
                <c:pt idx="26">
                  <c:v>3448.2981560892408</c:v>
                </c:pt>
                <c:pt idx="27">
                  <c:v>3809.7177374942976</c:v>
                </c:pt>
                <c:pt idx="28">
                  <c:v>3892.4718814434177</c:v>
                </c:pt>
                <c:pt idx="29">
                  <c:v>3800.1123906388798</c:v>
                </c:pt>
                <c:pt idx="30">
                  <c:v>2065.7492317172882</c:v>
                </c:pt>
                <c:pt idx="31">
                  <c:v>2044.6449428689061</c:v>
                </c:pt>
                <c:pt idx="32">
                  <c:v>2023.8642086386365</c:v>
                </c:pt>
                <c:pt idx="33">
                  <c:v>2003.3996448969845</c:v>
                </c:pt>
                <c:pt idx="34">
                  <c:v>1983.244090511155</c:v>
                </c:pt>
                <c:pt idx="35">
                  <c:v>1963.3905989901593</c:v>
                </c:pt>
                <c:pt idx="36">
                  <c:v>1943.8324305027575</c:v>
                </c:pt>
                <c:pt idx="37">
                  <c:v>1924.5630442489769</c:v>
                </c:pt>
                <c:pt idx="38">
                  <c:v>1905.5760911670613</c:v>
                </c:pt>
                <c:pt idx="39">
                  <c:v>1886.8654069587737</c:v>
                </c:pt>
                <c:pt idx="40">
                  <c:v>1868.4250054169561</c:v>
                </c:pt>
                <c:pt idx="41">
                  <c:v>1850.2490720401713</c:v>
                </c:pt>
                <c:pt idx="42">
                  <c:v>1834.0061993295869</c:v>
                </c:pt>
                <c:pt idx="43">
                  <c:v>1821.8072823816908</c:v>
                </c:pt>
                <c:pt idx="44">
                  <c:v>1809.7796351372817</c:v>
                </c:pt>
                <c:pt idx="45">
                  <c:v>1801.4068196398014</c:v>
                </c:pt>
                <c:pt idx="46">
                  <c:v>1793.1180603702803</c:v>
                </c:pt>
                <c:pt idx="47">
                  <c:v>1784.9120978669043</c:v>
                </c:pt>
                <c:pt idx="48">
                  <c:v>1776.7876977044507</c:v>
                </c:pt>
                <c:pt idx="49">
                  <c:v>1768.7436498752365</c:v>
                </c:pt>
                <c:pt idx="50">
                  <c:v>1761.6880127871627</c:v>
                </c:pt>
                <c:pt idx="51">
                  <c:v>1754.6942904310959</c:v>
                </c:pt>
                <c:pt idx="52">
                  <c:v>1747.7616713945733</c:v>
                </c:pt>
                <c:pt idx="53">
                  <c:v>1740.8893583818929</c:v>
                </c:pt>
                <c:pt idx="54">
                  <c:v>1734.0765679084398</c:v>
                </c:pt>
                <c:pt idx="55">
                  <c:v>1728.2628886832133</c:v>
                </c:pt>
                <c:pt idx="56">
                  <c:v>1722.4928785324607</c:v>
                </c:pt>
                <c:pt idx="57">
                  <c:v>1716.7660472710484</c:v>
                </c:pt>
                <c:pt idx="58">
                  <c:v>1711.0819120229296</c:v>
                </c:pt>
                <c:pt idx="59">
                  <c:v>1705.4399970854142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920D-4400-932C-B1317739D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1737424"/>
        <c:axId val="320023520"/>
      </c:lineChart>
      <c:catAx>
        <c:axId val="991737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20023520"/>
        <c:crosses val="autoZero"/>
        <c:auto val="1"/>
        <c:lblAlgn val="ctr"/>
        <c:lblOffset val="100"/>
        <c:tickLblSkip val="1"/>
        <c:noMultiLvlLbl val="0"/>
      </c:catAx>
      <c:valAx>
        <c:axId val="320023520"/>
        <c:scaling>
          <c:orientation val="minMax"/>
          <c:max val="5000"/>
          <c:min val="-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AT"/>
                  <a:t>Total</a:t>
                </a:r>
                <a:r>
                  <a:rPr lang="de-AT" baseline="0"/>
                  <a:t> material requirement TMR </a:t>
                </a:r>
                <a:r>
                  <a:rPr lang="de-AT"/>
                  <a:t>in [10</a:t>
                </a:r>
                <a:r>
                  <a:rPr lang="de-AT" baseline="30000"/>
                  <a:t>9</a:t>
                </a:r>
                <a:r>
                  <a:rPr lang="de-AT"/>
                  <a:t> kg]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91737424"/>
        <c:crosses val="autoZero"/>
        <c:crossBetween val="between"/>
        <c:majorUnit val="100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8.5175213871757305E-2"/>
          <c:y val="0.92041960510815324"/>
          <c:w val="0.88902119082864528"/>
          <c:h val="5.82633184869127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973978094635733E-2"/>
          <c:y val="3.0710227131943789E-2"/>
          <c:w val="0.89290473611370536"/>
          <c:h val="0.85279471753062175"/>
        </c:manualLayout>
      </c:layout>
      <c:barChart>
        <c:barDir val="col"/>
        <c:grouping val="stacked"/>
        <c:varyColors val="0"/>
        <c:ser>
          <c:idx val="12"/>
          <c:order val="0"/>
          <c:tx>
            <c:strRef>
              <c:f>'S11 Results_per-capita'!$A$19</c:f>
              <c:strCache>
                <c:ptCount val="1"/>
                <c:pt idx="0">
                  <c:v>CMUR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'S11 Results_per-capita'!$AH$3:$BK$3</c:f>
              <c:numCache>
                <c:formatCode>0</c:formatCode>
                <c:ptCount val="30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  <c:pt idx="26">
                  <c:v>2047</c:v>
                </c:pt>
                <c:pt idx="27">
                  <c:v>2048</c:v>
                </c:pt>
                <c:pt idx="28">
                  <c:v>2049</c:v>
                </c:pt>
                <c:pt idx="29">
                  <c:v>2050</c:v>
                </c:pt>
              </c:numCache>
            </c:numRef>
          </c:cat>
          <c:val>
            <c:numRef>
              <c:f>'S11 Results_per-capita'!$AH$19:$BK$19</c:f>
              <c:numCache>
                <c:formatCode>0%</c:formatCode>
                <c:ptCount val="30"/>
                <c:pt idx="0">
                  <c:v>0.2896659322079399</c:v>
                </c:pt>
                <c:pt idx="1">
                  <c:v>0.28885895488841157</c:v>
                </c:pt>
                <c:pt idx="2">
                  <c:v>0.28804543786111997</c:v>
                </c:pt>
                <c:pt idx="3">
                  <c:v>0.28722530130639279</c:v>
                </c:pt>
                <c:pt idx="4">
                  <c:v>0.28639846410027814</c:v>
                </c:pt>
                <c:pt idx="5">
                  <c:v>0.28556484378779418</c:v>
                </c:pt>
                <c:pt idx="6">
                  <c:v>0.28472435655551886</c:v>
                </c:pt>
                <c:pt idx="7">
                  <c:v>0.28387691720349911</c:v>
                </c:pt>
                <c:pt idx="8">
                  <c:v>0.28302243911645902</c:v>
                </c:pt>
                <c:pt idx="9">
                  <c:v>0.28216083423428939</c:v>
                </c:pt>
                <c:pt idx="10">
                  <c:v>0.28129201302179457</c:v>
                </c:pt>
                <c:pt idx="11">
                  <c:v>0.28041588443767629</c:v>
                </c:pt>
                <c:pt idx="12">
                  <c:v>0.27874427836841198</c:v>
                </c:pt>
                <c:pt idx="13">
                  <c:v>0.27524262451362447</c:v>
                </c:pt>
                <c:pt idx="14">
                  <c:v>0.27171114308628586</c:v>
                </c:pt>
                <c:pt idx="15">
                  <c:v>0.26814945134317475</c:v>
                </c:pt>
                <c:pt idx="16">
                  <c:v>0.26455715996453</c:v>
                </c:pt>
                <c:pt idx="17">
                  <c:v>0.26093387291218906</c:v>
                </c:pt>
                <c:pt idx="18">
                  <c:v>0.25727918728403715</c:v>
                </c:pt>
                <c:pt idx="19">
                  <c:v>0.25359269316465688</c:v>
                </c:pt>
                <c:pt idx="20">
                  <c:v>0.24987397347206078</c:v>
                </c:pt>
                <c:pt idx="21">
                  <c:v>0.24612260380038672</c:v>
                </c:pt>
                <c:pt idx="22">
                  <c:v>0.24233815225843211</c:v>
                </c:pt>
                <c:pt idx="23">
                  <c:v>0.23852017930389716</c:v>
                </c:pt>
                <c:pt idx="24">
                  <c:v>0.23466823757320426</c:v>
                </c:pt>
                <c:pt idx="25">
                  <c:v>0.23078187170675404</c:v>
                </c:pt>
                <c:pt idx="26">
                  <c:v>0.2268606181694762</c:v>
                </c:pt>
                <c:pt idx="27">
                  <c:v>0.22290400506652547</c:v>
                </c:pt>
                <c:pt idx="28">
                  <c:v>0.21891155195396872</c:v>
                </c:pt>
                <c:pt idx="29">
                  <c:v>0.21488276964430544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9-47F7-ADA5-7A0D79414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91737424"/>
        <c:axId val="320023520"/>
        <c:extLst>
          <c:ext xmlns:c15="http://schemas.microsoft.com/office/drawing/2012/chart" uri="{02D57815-91ED-43cb-92C2-25804820EDAC}">
            <c15:filteredBarSeries>
              <c15:ser>
                <c:idx val="15"/>
                <c:order val="1"/>
                <c:tx>
                  <c:strRef>
                    <c:extLst>
                      <c:ext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4DA9-47F7-ADA5-7A0D79414677}"/>
                  </c:ext>
                </c:extLst>
              </c15:ser>
            </c15:filteredBarSeries>
            <c15:filteredBarSeries>
              <c15:ser>
                <c:idx val="16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DA9-47F7-ADA5-7A0D79414677}"/>
                  </c:ext>
                </c:extLst>
              </c15:ser>
            </c15:filteredBarSeries>
            <c15:filteredBarSeries>
              <c15:ser>
                <c:idx val="17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DA9-47F7-ADA5-7A0D79414677}"/>
                  </c:ext>
                </c:extLst>
              </c15:ser>
            </c15:filteredBarSeries>
            <c15:filteredBarSeries>
              <c15:ser>
                <c:idx val="18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DA9-47F7-ADA5-7A0D79414677}"/>
                  </c:ext>
                </c:extLst>
              </c15:ser>
            </c15:filteredBarSeries>
            <c15:filteredBarSeries>
              <c15:ser>
                <c:idx val="19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DA9-47F7-ADA5-7A0D79414677}"/>
                  </c:ext>
                </c:extLst>
              </c15:ser>
            </c15:filteredBarSeries>
            <c15:filteredBarSeries>
              <c15:ser>
                <c:idx val="2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DA9-47F7-ADA5-7A0D79414677}"/>
                  </c:ext>
                </c:extLst>
              </c15:ser>
            </c15:filteredBarSeries>
            <c15:filteredBarSeries>
              <c15:ser>
                <c:idx val="2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DA9-47F7-ADA5-7A0D79414677}"/>
                  </c:ext>
                </c:extLst>
              </c15:ser>
            </c15:filteredBarSeries>
            <c15:filteredBarSeries>
              <c15:ser>
                <c:idx val="2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DA9-47F7-ADA5-7A0D79414677}"/>
                  </c:ext>
                </c:extLst>
              </c15:ser>
            </c15:filteredBarSeries>
            <c15:filteredBarSeries>
              <c15:ser>
                <c:idx val="2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DA9-47F7-ADA5-7A0D79414677}"/>
                  </c:ext>
                </c:extLst>
              </c15:ser>
            </c15:filteredBarSeries>
            <c15:filteredBarSeries>
              <c15:ser>
                <c:idx val="2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Results_per-capita'!$A$9</c15:sqref>
                        </c15:formulaRef>
                      </c:ext>
                    </c:extLst>
                    <c:strCache>
                      <c:ptCount val="1"/>
                      <c:pt idx="0">
                        <c:v>All buildings (measured)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Results_per-capita'!$B$9:$AG$9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2"/>
                      <c:pt idx="0" formatCode="0">
                        <c:v>0</c:v>
                      </c:pt>
                      <c:pt idx="2">
                        <c:v>6794.4710313060632</c:v>
                      </c:pt>
                      <c:pt idx="3">
                        <c:v>6727.8574871015808</c:v>
                      </c:pt>
                      <c:pt idx="4">
                        <c:v>6676.129654365127</c:v>
                      </c:pt>
                      <c:pt idx="5">
                        <c:v>6748.7425255871494</c:v>
                      </c:pt>
                      <c:pt idx="6">
                        <c:v>6736.3043509955696</c:v>
                      </c:pt>
                      <c:pt idx="7">
                        <c:v>7163.2496224138267</c:v>
                      </c:pt>
                      <c:pt idx="8">
                        <c:v>7407.2692094120694</c:v>
                      </c:pt>
                      <c:pt idx="9">
                        <c:v>7070.6631771400071</c:v>
                      </c:pt>
                      <c:pt idx="10">
                        <c:v>7411.7682438540087</c:v>
                      </c:pt>
                      <c:pt idx="11">
                        <c:v>6536.2831779133139</c:v>
                      </c:pt>
                      <c:pt idx="12">
                        <c:v>7286.5957004334778</c:v>
                      </c:pt>
                      <c:pt idx="13">
                        <c:v>7033.1407557130069</c:v>
                      </c:pt>
                      <c:pt idx="14">
                        <c:v>7261.1607812871771</c:v>
                      </c:pt>
                      <c:pt idx="15">
                        <c:v>6961.9156353842445</c:v>
                      </c:pt>
                      <c:pt idx="16">
                        <c:v>6926.1777722123998</c:v>
                      </c:pt>
                      <c:pt idx="17">
                        <c:v>6759.6463355901533</c:v>
                      </c:pt>
                      <c:pt idx="18">
                        <c:v>6058.4745647729915</c:v>
                      </c:pt>
                      <c:pt idx="19">
                        <c:v>6194.6021291073866</c:v>
                      </c:pt>
                      <c:pt idx="20">
                        <c:v>6670.3868775652281</c:v>
                      </c:pt>
                      <c:pt idx="21">
                        <c:v>7110.8864754127635</c:v>
                      </c:pt>
                      <c:pt idx="22">
                        <c:v>6469.7385211622586</c:v>
                      </c:pt>
                      <c:pt idx="23">
                        <c:v>6439.720530420851</c:v>
                      </c:pt>
                      <c:pt idx="24">
                        <c:v>6671.6474016056445</c:v>
                      </c:pt>
                      <c:pt idx="25">
                        <c:v>5738.690936020449</c:v>
                      </c:pt>
                      <c:pt idx="26">
                        <c:v>5949.990022227661</c:v>
                      </c:pt>
                      <c:pt idx="27">
                        <c:v>6169.0122426867083</c:v>
                      </c:pt>
                      <c:pt idx="28">
                        <c:v>6222.1767423229967</c:v>
                      </c:pt>
                      <c:pt idx="29">
                        <c:v>5854.781776789574</c:v>
                      </c:pt>
                      <c:pt idx="30">
                        <c:v>5716.9071488099971</c:v>
                      </c:pt>
                      <c:pt idx="31">
                        <c:v>5719.0156978748573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DA9-47F7-ADA5-7A0D79414677}"/>
                  </c:ext>
                </c:extLst>
              </c15:ser>
            </c15:filteredBarSeries>
            <c15:filteredBarSeries>
              <c15:ser>
                <c:idx val="2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DA9-47F7-ADA5-7A0D79414677}"/>
                  </c:ext>
                </c:extLst>
              </c15:ser>
            </c15:filteredBarSeries>
            <c15:filteredBarSeries>
              <c15:ser>
                <c:idx val="2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DA9-47F7-ADA5-7A0D79414677}"/>
                  </c:ext>
                </c:extLst>
              </c15:ser>
            </c15:filteredBarSeries>
            <c15:filteredBarSeries>
              <c15:ser>
                <c:idx val="27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DA9-47F7-ADA5-7A0D79414677}"/>
                  </c:ext>
                </c:extLst>
              </c15:ser>
            </c15:filteredBarSeries>
            <c15:filteredBarSeries>
              <c15:ser>
                <c:idx val="28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DA9-47F7-ADA5-7A0D79414677}"/>
                  </c:ext>
                </c:extLst>
              </c15:ser>
            </c15:filteredBarSeries>
            <c15:filteredBarSeries>
              <c15:ser>
                <c:idx val="29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DA9-47F7-ADA5-7A0D79414677}"/>
                  </c:ext>
                </c:extLst>
              </c15:ser>
            </c15:filteredBarSeries>
            <c15:filteredBarSeries>
              <c15:ser>
                <c:idx val="30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DA9-47F7-ADA5-7A0D79414677}"/>
                  </c:ext>
                </c:extLst>
              </c15:ser>
            </c15:filteredBarSeries>
            <c15:filteredBarSeries>
              <c15:ser>
                <c:idx val="31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DA9-47F7-ADA5-7A0D79414677}"/>
                  </c:ext>
                </c:extLst>
              </c15:ser>
            </c15:filteredBarSeries>
            <c15:filteredBarSeries>
              <c15:ser>
                <c:idx val="32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4DA9-47F7-ADA5-7A0D79414677}"/>
                  </c:ext>
                </c:extLst>
              </c15:ser>
            </c15:filteredBarSeries>
            <c15:filteredBarSeries>
              <c15:ser>
                <c:idx val="33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DA9-47F7-ADA5-7A0D79414677}"/>
                  </c:ext>
                </c:extLst>
              </c15:ser>
            </c15:filteredBarSeries>
            <c15:filteredBarSeries>
              <c15:ser>
                <c:idx val="34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4DA9-47F7-ADA5-7A0D79414677}"/>
                  </c:ext>
                </c:extLst>
              </c15:ser>
            </c15:filteredBarSeries>
            <c15:filteredBarSeries>
              <c15:ser>
                <c:idx val="35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4DA9-47F7-ADA5-7A0D79414677}"/>
                  </c:ext>
                </c:extLst>
              </c15:ser>
            </c15:filteredBarSeries>
            <c15:filteredBarSeries>
              <c15:ser>
                <c:idx val="36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4DA9-47F7-ADA5-7A0D79414677}"/>
                  </c:ext>
                </c:extLst>
              </c15:ser>
            </c15:filteredBarSeries>
            <c15:filteredBarSeries>
              <c15:ser>
                <c:idx val="37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4DA9-47F7-ADA5-7A0D79414677}"/>
                  </c:ext>
                </c:extLst>
              </c15:ser>
            </c15:filteredBarSeries>
            <c15:filteredBarSeries>
              <c15:ser>
                <c:idx val="38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4DA9-47F7-ADA5-7A0D79414677}"/>
                  </c:ext>
                </c:extLst>
              </c15:ser>
            </c15:filteredBarSeries>
            <c15:filteredBarSeries>
              <c15:ser>
                <c:idx val="39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4DA9-47F7-ADA5-7A0D79414677}"/>
                  </c:ext>
                </c:extLst>
              </c15:ser>
            </c15:filteredBarSeries>
            <c15:filteredBarSeries>
              <c15:ser>
                <c:idx val="40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4DA9-47F7-ADA5-7A0D79414677}"/>
                  </c:ext>
                </c:extLst>
              </c15:ser>
            </c15:filteredBarSeries>
            <c15:filteredBarSeries>
              <c15:ser>
                <c:idx val="41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4DA9-47F7-ADA5-7A0D79414677}"/>
                  </c:ext>
                </c:extLst>
              </c15:ser>
            </c15:filteredBarSeries>
            <c15:filteredBarSeries>
              <c15:ser>
                <c:idx val="42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4DA9-47F7-ADA5-7A0D79414677}"/>
                  </c:ext>
                </c:extLst>
              </c15:ser>
            </c15:filteredBarSeries>
            <c15:filteredBarSeries>
              <c15:ser>
                <c:idx val="43"/>
                <c:order val="2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4DA9-47F7-ADA5-7A0D79414677}"/>
                  </c:ext>
                </c:extLst>
              </c15:ser>
            </c15:filteredBarSeries>
            <c15:filteredBarSeries>
              <c15:ser>
                <c:idx val="44"/>
                <c:order val="3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4DA9-47F7-ADA5-7A0D79414677}"/>
                  </c:ext>
                </c:extLst>
              </c15:ser>
            </c15:filteredBarSeries>
            <c15:filteredBarSeries>
              <c15:ser>
                <c:idx val="45"/>
                <c:order val="3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4DA9-47F7-ADA5-7A0D79414677}"/>
                  </c:ext>
                </c:extLst>
              </c15:ser>
            </c15:filteredBarSeries>
            <c15:filteredBarSeries>
              <c15:ser>
                <c:idx val="46"/>
                <c:order val="3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4DA9-47F7-ADA5-7A0D79414677}"/>
                  </c:ext>
                </c:extLst>
              </c15:ser>
            </c15:filteredBarSeries>
            <c15:filteredBarSeries>
              <c15:ser>
                <c:idx val="47"/>
                <c:order val="3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Results_per-capita'!$AH$3:$BK$3</c15:sqref>
                        </c15:formulaRef>
                      </c:ext>
                    </c:extLst>
                    <c:numCache>
                      <c:formatCode>0</c:formatCode>
                      <c:ptCount val="30"/>
                      <c:pt idx="0">
                        <c:v>2021</c:v>
                      </c:pt>
                      <c:pt idx="1">
                        <c:v>2022</c:v>
                      </c:pt>
                      <c:pt idx="2">
                        <c:v>2023</c:v>
                      </c:pt>
                      <c:pt idx="3">
                        <c:v>2024</c:v>
                      </c:pt>
                      <c:pt idx="4">
                        <c:v>2025</c:v>
                      </c:pt>
                      <c:pt idx="5">
                        <c:v>2026</c:v>
                      </c:pt>
                      <c:pt idx="6">
                        <c:v>2027</c:v>
                      </c:pt>
                      <c:pt idx="7">
                        <c:v>2028</c:v>
                      </c:pt>
                      <c:pt idx="8">
                        <c:v>2029</c:v>
                      </c:pt>
                      <c:pt idx="9">
                        <c:v>2030</c:v>
                      </c:pt>
                      <c:pt idx="10">
                        <c:v>2031</c:v>
                      </c:pt>
                      <c:pt idx="11">
                        <c:v>2032</c:v>
                      </c:pt>
                      <c:pt idx="12">
                        <c:v>2033</c:v>
                      </c:pt>
                      <c:pt idx="13">
                        <c:v>2034</c:v>
                      </c:pt>
                      <c:pt idx="14">
                        <c:v>2035</c:v>
                      </c:pt>
                      <c:pt idx="15">
                        <c:v>2036</c:v>
                      </c:pt>
                      <c:pt idx="16">
                        <c:v>2037</c:v>
                      </c:pt>
                      <c:pt idx="17">
                        <c:v>2038</c:v>
                      </c:pt>
                      <c:pt idx="18">
                        <c:v>2039</c:v>
                      </c:pt>
                      <c:pt idx="19">
                        <c:v>2040</c:v>
                      </c:pt>
                      <c:pt idx="20">
                        <c:v>2041</c:v>
                      </c:pt>
                      <c:pt idx="21">
                        <c:v>2042</c:v>
                      </c:pt>
                      <c:pt idx="22">
                        <c:v>2043</c:v>
                      </c:pt>
                      <c:pt idx="23">
                        <c:v>2044</c:v>
                      </c:pt>
                      <c:pt idx="24">
                        <c:v>2045</c:v>
                      </c:pt>
                      <c:pt idx="25">
                        <c:v>2046</c:v>
                      </c:pt>
                      <c:pt idx="26">
                        <c:v>2047</c:v>
                      </c:pt>
                      <c:pt idx="27">
                        <c:v>2048</c:v>
                      </c:pt>
                      <c:pt idx="28">
                        <c:v>2049</c:v>
                      </c:pt>
                      <c:pt idx="2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4DA9-47F7-ADA5-7A0D79414677}"/>
                  </c:ext>
                </c:extLst>
              </c15:ser>
            </c15:filteredBarSeries>
          </c:ext>
        </c:extLst>
      </c:barChart>
      <c:catAx>
        <c:axId val="991737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20023520"/>
        <c:crosses val="autoZero"/>
        <c:auto val="1"/>
        <c:lblAlgn val="ctr"/>
        <c:lblOffset val="100"/>
        <c:tickLblSkip val="1"/>
        <c:noMultiLvlLbl val="0"/>
      </c:catAx>
      <c:valAx>
        <c:axId val="320023520"/>
        <c:scaling>
          <c:orientation val="minMax"/>
          <c:max val="0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Arial" panose="020B0604020202020204" pitchFamily="34" charset="0"/>
                  </a:defRPr>
                </a:pPr>
                <a:r>
                  <a:rPr lang="de-AT"/>
                  <a:t>CMUR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91737424"/>
        <c:crosses val="autoZero"/>
        <c:crossBetween val="between"/>
        <c:majorUnit val="0.1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Palatino Linotype" panose="02040502050505030304" pitchFamily="18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973978094635733E-2"/>
          <c:y val="3.0710227131943789E-2"/>
          <c:w val="0.89290473611370536"/>
          <c:h val="0.85279471753062175"/>
        </c:manualLayout>
      </c:layout>
      <c:barChart>
        <c:barDir val="col"/>
        <c:grouping val="stacked"/>
        <c:varyColors val="0"/>
        <c:ser>
          <c:idx val="12"/>
          <c:order val="0"/>
          <c:tx>
            <c:strRef>
              <c:f>'S11 Results_per-capita'!$A$22</c:f>
              <c:strCache>
                <c:ptCount val="1"/>
                <c:pt idx="0">
                  <c:v>GWP direct (heating energy)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'S11 Results_per-capita'!$D$3:$BK$3</c:f>
              <c:numCache>
                <c:formatCode>0</c:formatCode>
                <c:ptCount val="6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  <c:pt idx="30">
                  <c:v>2021</c:v>
                </c:pt>
                <c:pt idx="31">
                  <c:v>2022</c:v>
                </c:pt>
                <c:pt idx="32">
                  <c:v>2023</c:v>
                </c:pt>
                <c:pt idx="33">
                  <c:v>2024</c:v>
                </c:pt>
                <c:pt idx="34">
                  <c:v>2025</c:v>
                </c:pt>
                <c:pt idx="35">
                  <c:v>2026</c:v>
                </c:pt>
                <c:pt idx="36">
                  <c:v>2027</c:v>
                </c:pt>
                <c:pt idx="37">
                  <c:v>2028</c:v>
                </c:pt>
                <c:pt idx="38">
                  <c:v>2029</c:v>
                </c:pt>
                <c:pt idx="39">
                  <c:v>2030</c:v>
                </c:pt>
                <c:pt idx="40">
                  <c:v>2031</c:v>
                </c:pt>
                <c:pt idx="41">
                  <c:v>2032</c:v>
                </c:pt>
                <c:pt idx="42">
                  <c:v>2033</c:v>
                </c:pt>
                <c:pt idx="43">
                  <c:v>2034</c:v>
                </c:pt>
                <c:pt idx="44">
                  <c:v>2035</c:v>
                </c:pt>
                <c:pt idx="45">
                  <c:v>2036</c:v>
                </c:pt>
                <c:pt idx="46">
                  <c:v>2037</c:v>
                </c:pt>
                <c:pt idx="47">
                  <c:v>2038</c:v>
                </c:pt>
                <c:pt idx="48">
                  <c:v>2039</c:v>
                </c:pt>
                <c:pt idx="49">
                  <c:v>2040</c:v>
                </c:pt>
                <c:pt idx="50">
                  <c:v>2041</c:v>
                </c:pt>
                <c:pt idx="51">
                  <c:v>2042</c:v>
                </c:pt>
                <c:pt idx="52">
                  <c:v>2043</c:v>
                </c:pt>
                <c:pt idx="53">
                  <c:v>2044</c:v>
                </c:pt>
                <c:pt idx="54">
                  <c:v>2045</c:v>
                </c:pt>
                <c:pt idx="55">
                  <c:v>2046</c:v>
                </c:pt>
                <c:pt idx="56">
                  <c:v>2047</c:v>
                </c:pt>
                <c:pt idx="57">
                  <c:v>2048</c:v>
                </c:pt>
                <c:pt idx="58">
                  <c:v>2049</c:v>
                </c:pt>
                <c:pt idx="59">
                  <c:v>2050</c:v>
                </c:pt>
              </c:numCache>
            </c:numRef>
          </c:cat>
          <c:val>
            <c:numRef>
              <c:f>'S11 Results_per-capita'!$D$22:$BK$22</c:f>
              <c:numCache>
                <c:formatCode>_-* #,##0_-;\-* #,##0_-;_-* "-"??_-;_-@_-</c:formatCode>
                <c:ptCount val="60"/>
                <c:pt idx="0">
                  <c:v>1434.9339424026859</c:v>
                </c:pt>
                <c:pt idx="1">
                  <c:v>1418.3160455318446</c:v>
                </c:pt>
                <c:pt idx="2">
                  <c:v>1406.2785283765709</c:v>
                </c:pt>
                <c:pt idx="3">
                  <c:v>1411.8343928343395</c:v>
                </c:pt>
                <c:pt idx="4">
                  <c:v>1414.6049760944295</c:v>
                </c:pt>
                <c:pt idx="5">
                  <c:v>1411.1814952987809</c:v>
                </c:pt>
                <c:pt idx="6">
                  <c:v>1408.1931208709527</c:v>
                </c:pt>
                <c:pt idx="7">
                  <c:v>1401.7269223096798</c:v>
                </c:pt>
                <c:pt idx="8">
                  <c:v>1391.2592736327183</c:v>
                </c:pt>
                <c:pt idx="9">
                  <c:v>1364.9930750644166</c:v>
                </c:pt>
                <c:pt idx="10">
                  <c:v>1388.104741327709</c:v>
                </c:pt>
                <c:pt idx="11">
                  <c:v>1343.5270887003483</c:v>
                </c:pt>
                <c:pt idx="12">
                  <c:v>1318.0447648358825</c:v>
                </c:pt>
                <c:pt idx="13">
                  <c:v>1289.7061210505672</c:v>
                </c:pt>
                <c:pt idx="14">
                  <c:v>1264.3941941278208</c:v>
                </c:pt>
                <c:pt idx="15">
                  <c:v>1245.52146703931</c:v>
                </c:pt>
                <c:pt idx="16">
                  <c:v>1225.7069224928373</c:v>
                </c:pt>
                <c:pt idx="17">
                  <c:v>1207.3141617011615</c:v>
                </c:pt>
                <c:pt idx="18">
                  <c:v>1190.0867061926767</c:v>
                </c:pt>
                <c:pt idx="19">
                  <c:v>1169.8724046624902</c:v>
                </c:pt>
                <c:pt idx="20">
                  <c:v>1150.0674962507328</c:v>
                </c:pt>
                <c:pt idx="21">
                  <c:v>1123.6177565035898</c:v>
                </c:pt>
                <c:pt idx="22">
                  <c:v>1098.6995784639571</c:v>
                </c:pt>
                <c:pt idx="23">
                  <c:v>1073.5774559365727</c:v>
                </c:pt>
                <c:pt idx="24">
                  <c:v>1041.4311721741988</c:v>
                </c:pt>
                <c:pt idx="25">
                  <c:v>1026.311601526628</c:v>
                </c:pt>
                <c:pt idx="26">
                  <c:v>1010.8100663439582</c:v>
                </c:pt>
                <c:pt idx="27">
                  <c:v>998.39777578062171</c:v>
                </c:pt>
                <c:pt idx="28">
                  <c:v>985.63322752148827</c:v>
                </c:pt>
                <c:pt idx="29">
                  <c:v>971.42872913034762</c:v>
                </c:pt>
                <c:pt idx="30">
                  <c:v>953.47417275145108</c:v>
                </c:pt>
                <c:pt idx="31">
                  <c:v>935.82307981081362</c:v>
                </c:pt>
                <c:pt idx="32">
                  <c:v>918.46819186206756</c:v>
                </c:pt>
                <c:pt idx="33">
                  <c:v>901.40247132751097</c:v>
                </c:pt>
                <c:pt idx="34">
                  <c:v>884.6190931604682</c:v>
                </c:pt>
                <c:pt idx="35">
                  <c:v>868.11143688250229</c:v>
                </c:pt>
                <c:pt idx="36">
                  <c:v>851.87307897597748</c:v>
                </c:pt>
                <c:pt idx="37">
                  <c:v>835.8977856135923</c:v>
                </c:pt>
                <c:pt idx="38">
                  <c:v>820.17950570760866</c:v>
                </c:pt>
                <c:pt idx="39">
                  <c:v>804.71236426249175</c:v>
                </c:pt>
                <c:pt idx="40">
                  <c:v>790.5646580311344</c:v>
                </c:pt>
                <c:pt idx="41">
                  <c:v>778.28585949628075</c:v>
                </c:pt>
                <c:pt idx="42">
                  <c:v>766.16796574802095</c:v>
                </c:pt>
                <c:pt idx="43">
                  <c:v>754.20745152950292</c:v>
                </c:pt>
                <c:pt idx="44">
                  <c:v>742.40089057130081</c:v>
                </c:pt>
                <c:pt idx="45">
                  <c:v>732.16226390726865</c:v>
                </c:pt>
                <c:pt idx="46">
                  <c:v>722.0123740169854</c:v>
                </c:pt>
                <c:pt idx="47">
                  <c:v>711.94978106795486</c:v>
                </c:pt>
                <c:pt idx="48">
                  <c:v>701.97307384982287</c:v>
                </c:pt>
                <c:pt idx="49">
                  <c:v>692.08086906667484</c:v>
                </c:pt>
                <c:pt idx="50">
                  <c:v>682.62412746024791</c:v>
                </c:pt>
                <c:pt idx="51">
                  <c:v>673.23610907877605</c:v>
                </c:pt>
                <c:pt idx="52">
                  <c:v>663.91580556360861</c:v>
                </c:pt>
                <c:pt idx="53">
                  <c:v>654.66222609927763</c:v>
                </c:pt>
                <c:pt idx="54">
                  <c:v>645.47439703363489</c:v>
                </c:pt>
                <c:pt idx="55">
                  <c:v>636.69779277129533</c:v>
                </c:pt>
                <c:pt idx="56">
                  <c:v>627.97261278907433</c:v>
                </c:pt>
                <c:pt idx="57">
                  <c:v>619.29817426263844</c:v>
                </c:pt>
                <c:pt idx="58">
                  <c:v>610.67380454915769</c:v>
                </c:pt>
                <c:pt idx="59">
                  <c:v>602.0988409982416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6-4477-BA82-11F0D6685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91737424"/>
        <c:axId val="320023520"/>
        <c:extLst>
          <c:ext xmlns:c15="http://schemas.microsoft.com/office/drawing/2012/chart" uri="{02D57815-91ED-43cb-92C2-25804820EDAC}">
            <c15:filteredBarSeries>
              <c15:ser>
                <c:idx val="15"/>
                <c:order val="1"/>
                <c:tx>
                  <c:strRef>
                    <c:extLst>
                      <c:ext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89F6-4477-BA82-11F0D6685C0E}"/>
                  </c:ext>
                </c:extLst>
              </c15:ser>
            </c15:filteredBarSeries>
            <c15:filteredBarSeries>
              <c15:ser>
                <c:idx val="16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9F6-4477-BA82-11F0D6685C0E}"/>
                  </c:ext>
                </c:extLst>
              </c15:ser>
            </c15:filteredBarSeries>
            <c15:filteredBarSeries>
              <c15:ser>
                <c:idx val="17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9F6-4477-BA82-11F0D6685C0E}"/>
                  </c:ext>
                </c:extLst>
              </c15:ser>
            </c15:filteredBarSeries>
            <c15:filteredBarSeries>
              <c15:ser>
                <c:idx val="18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89F6-4477-BA82-11F0D6685C0E}"/>
                  </c:ext>
                </c:extLst>
              </c15:ser>
            </c15:filteredBarSeries>
            <c15:filteredBarSeries>
              <c15:ser>
                <c:idx val="19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9F6-4477-BA82-11F0D6685C0E}"/>
                  </c:ext>
                </c:extLst>
              </c15:ser>
            </c15:filteredBarSeries>
            <c15:filteredBarSeries>
              <c15:ser>
                <c:idx val="20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9F6-4477-BA82-11F0D6685C0E}"/>
                  </c:ext>
                </c:extLst>
              </c15:ser>
            </c15:filteredBarSeries>
            <c15:filteredBarSeries>
              <c15:ser>
                <c:idx val="2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9F6-4477-BA82-11F0D6685C0E}"/>
                  </c:ext>
                </c:extLst>
              </c15:ser>
            </c15:filteredBarSeries>
            <c15:filteredBarSeries>
              <c15:ser>
                <c:idx val="22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9F6-4477-BA82-11F0D6685C0E}"/>
                  </c:ext>
                </c:extLst>
              </c15:ser>
            </c15:filteredBarSeries>
            <c15:filteredBarSeries>
              <c15:ser>
                <c:idx val="23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9F6-4477-BA82-11F0D6685C0E}"/>
                  </c:ext>
                </c:extLst>
              </c15:ser>
            </c15:filteredBarSeries>
            <c15:filteredBarSeries>
              <c15:ser>
                <c:idx val="24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Results_per-capita'!$A$9</c15:sqref>
                        </c15:formulaRef>
                      </c:ext>
                    </c:extLst>
                    <c:strCache>
                      <c:ptCount val="1"/>
                      <c:pt idx="0">
                        <c:v>All buildings (measured)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Results_per-capita'!$B$9:$AG$9</c15:sqref>
                        </c15:formulaRef>
                      </c:ext>
                    </c:extLst>
                    <c:numCache>
                      <c:formatCode>_-* #,##0_-;\-* #,##0_-;_-* "-"??_-;_-@_-</c:formatCode>
                      <c:ptCount val="32"/>
                      <c:pt idx="0" formatCode="0">
                        <c:v>0</c:v>
                      </c:pt>
                      <c:pt idx="2">
                        <c:v>6794.4710313060632</c:v>
                      </c:pt>
                      <c:pt idx="3">
                        <c:v>6727.8574871015808</c:v>
                      </c:pt>
                      <c:pt idx="4">
                        <c:v>6676.129654365127</c:v>
                      </c:pt>
                      <c:pt idx="5">
                        <c:v>6748.7425255871494</c:v>
                      </c:pt>
                      <c:pt idx="6">
                        <c:v>6736.3043509955696</c:v>
                      </c:pt>
                      <c:pt idx="7">
                        <c:v>7163.2496224138267</c:v>
                      </c:pt>
                      <c:pt idx="8">
                        <c:v>7407.2692094120694</c:v>
                      </c:pt>
                      <c:pt idx="9">
                        <c:v>7070.6631771400071</c:v>
                      </c:pt>
                      <c:pt idx="10">
                        <c:v>7411.7682438540087</c:v>
                      </c:pt>
                      <c:pt idx="11">
                        <c:v>6536.2831779133139</c:v>
                      </c:pt>
                      <c:pt idx="12">
                        <c:v>7286.5957004334778</c:v>
                      </c:pt>
                      <c:pt idx="13">
                        <c:v>7033.1407557130069</c:v>
                      </c:pt>
                      <c:pt idx="14">
                        <c:v>7261.1607812871771</c:v>
                      </c:pt>
                      <c:pt idx="15">
                        <c:v>6961.9156353842445</c:v>
                      </c:pt>
                      <c:pt idx="16">
                        <c:v>6926.1777722123998</c:v>
                      </c:pt>
                      <c:pt idx="17">
                        <c:v>6759.6463355901533</c:v>
                      </c:pt>
                      <c:pt idx="18">
                        <c:v>6058.4745647729915</c:v>
                      </c:pt>
                      <c:pt idx="19">
                        <c:v>6194.6021291073866</c:v>
                      </c:pt>
                      <c:pt idx="20">
                        <c:v>6670.3868775652281</c:v>
                      </c:pt>
                      <c:pt idx="21">
                        <c:v>7110.8864754127635</c:v>
                      </c:pt>
                      <c:pt idx="22">
                        <c:v>6469.7385211622586</c:v>
                      </c:pt>
                      <c:pt idx="23">
                        <c:v>6439.720530420851</c:v>
                      </c:pt>
                      <c:pt idx="24">
                        <c:v>6671.6474016056445</c:v>
                      </c:pt>
                      <c:pt idx="25">
                        <c:v>5738.690936020449</c:v>
                      </c:pt>
                      <c:pt idx="26">
                        <c:v>5949.990022227661</c:v>
                      </c:pt>
                      <c:pt idx="27">
                        <c:v>6169.0122426867083</c:v>
                      </c:pt>
                      <c:pt idx="28">
                        <c:v>6222.1767423229967</c:v>
                      </c:pt>
                      <c:pt idx="29">
                        <c:v>5854.781776789574</c:v>
                      </c:pt>
                      <c:pt idx="30">
                        <c:v>5716.9071488099971</c:v>
                      </c:pt>
                      <c:pt idx="31">
                        <c:v>5719.0156978748573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9F6-4477-BA82-11F0D6685C0E}"/>
                  </c:ext>
                </c:extLst>
              </c15:ser>
            </c15:filteredBarSeries>
            <c15:filteredBarSeries>
              <c15:ser>
                <c:idx val="25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9F6-4477-BA82-11F0D6685C0E}"/>
                  </c:ext>
                </c:extLst>
              </c15:ser>
            </c15:filteredBarSeries>
            <c15:filteredBarSeries>
              <c15:ser>
                <c:idx val="26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9F6-4477-BA82-11F0D6685C0E}"/>
                  </c:ext>
                </c:extLst>
              </c15:ser>
            </c15:filteredBarSeries>
            <c15:filteredBarSeries>
              <c15:ser>
                <c:idx val="27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9F6-4477-BA82-11F0D6685C0E}"/>
                  </c:ext>
                </c:extLst>
              </c15:ser>
            </c15:filteredBarSeries>
            <c15:filteredBarSeries>
              <c15:ser>
                <c:idx val="28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9F6-4477-BA82-11F0D6685C0E}"/>
                  </c:ext>
                </c:extLst>
              </c15:ser>
            </c15:filteredBarSeries>
            <c15:filteredBarSeries>
              <c15:ser>
                <c:idx val="29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9F6-4477-BA82-11F0D6685C0E}"/>
                  </c:ext>
                </c:extLst>
              </c15:ser>
            </c15:filteredBarSeries>
            <c15:filteredBarSeries>
              <c15:ser>
                <c:idx val="30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9F6-4477-BA82-11F0D6685C0E}"/>
                  </c:ext>
                </c:extLst>
              </c15:ser>
            </c15:filteredBarSeries>
            <c15:filteredBarSeries>
              <c15:ser>
                <c:idx val="31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9F6-4477-BA82-11F0D6685C0E}"/>
                  </c:ext>
                </c:extLst>
              </c15:ser>
            </c15:filteredBarSeries>
            <c15:filteredBarSeries>
              <c15:ser>
                <c:idx val="32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9F6-4477-BA82-11F0D6685C0E}"/>
                  </c:ext>
                </c:extLst>
              </c15:ser>
            </c15:filteredBarSeries>
            <c15:filteredBarSeries>
              <c15:ser>
                <c:idx val="33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9F6-4477-BA82-11F0D6685C0E}"/>
                  </c:ext>
                </c:extLst>
              </c15:ser>
            </c15:filteredBarSeries>
            <c15:filteredBarSeries>
              <c15:ser>
                <c:idx val="34"/>
                <c:order val="2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9F6-4477-BA82-11F0D6685C0E}"/>
                  </c:ext>
                </c:extLst>
              </c15:ser>
            </c15:filteredBarSeries>
            <c15:filteredBarSeries>
              <c15:ser>
                <c:idx val="35"/>
                <c:order val="2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5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9F6-4477-BA82-11F0D6685C0E}"/>
                  </c:ext>
                </c:extLst>
              </c15:ser>
            </c15:filteredBarSeries>
            <c15:filteredBarSeries>
              <c15:ser>
                <c:idx val="36"/>
                <c:order val="2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9F6-4477-BA82-11F0D6685C0E}"/>
                  </c:ext>
                </c:extLst>
              </c15:ser>
            </c15:filteredBarSeries>
            <c15:filteredBarSeries>
              <c15:ser>
                <c:idx val="37"/>
                <c:order val="2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9F6-4477-BA82-11F0D6685C0E}"/>
                  </c:ext>
                </c:extLst>
              </c15:ser>
            </c15:filteredBarSeries>
            <c15:filteredBarSeries>
              <c15:ser>
                <c:idx val="38"/>
                <c:order val="2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9F6-4477-BA82-11F0D6685C0E}"/>
                  </c:ext>
                </c:extLst>
              </c15:ser>
            </c15:filteredBarSeries>
            <c15:filteredBarSeries>
              <c15:ser>
                <c:idx val="39"/>
                <c:order val="2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9F6-4477-BA82-11F0D6685C0E}"/>
                  </c:ext>
                </c:extLst>
              </c15:ser>
            </c15:filteredBarSeries>
            <c15:filteredBarSeries>
              <c15:ser>
                <c:idx val="40"/>
                <c:order val="2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9F6-4477-BA82-11F0D6685C0E}"/>
                  </c:ext>
                </c:extLst>
              </c15:ser>
            </c15:filteredBarSeries>
            <c15:filteredBarSeries>
              <c15:ser>
                <c:idx val="41"/>
                <c:order val="2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  <a:lumOff val="3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9F6-4477-BA82-11F0D6685C0E}"/>
                  </c:ext>
                </c:extLst>
              </c15:ser>
            </c15:filteredBarSeries>
            <c15:filteredBarSeries>
              <c15:ser>
                <c:idx val="42"/>
                <c:order val="2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89F6-4477-BA82-11F0D6685C0E}"/>
                  </c:ext>
                </c:extLst>
              </c15:ser>
            </c15:filteredBarSeries>
            <c15:filteredBarSeries>
              <c15:ser>
                <c:idx val="43"/>
                <c:order val="2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89F6-4477-BA82-11F0D6685C0E}"/>
                  </c:ext>
                </c:extLst>
              </c15:ser>
            </c15:filteredBarSeries>
            <c15:filteredBarSeries>
              <c15:ser>
                <c:idx val="44"/>
                <c:order val="3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89F6-4477-BA82-11F0D6685C0E}"/>
                  </c:ext>
                </c:extLst>
              </c15:ser>
            </c15:filteredBarSeries>
            <c15:filteredBarSeries>
              <c15:ser>
                <c:idx val="45"/>
                <c:order val="3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89F6-4477-BA82-11F0D6685C0E}"/>
                  </c:ext>
                </c:extLst>
              </c15:ser>
            </c15:filteredBarSeries>
            <c15:filteredBarSeries>
              <c15:ser>
                <c:idx val="46"/>
                <c:order val="3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5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89F6-4477-BA82-11F0D6685C0E}"/>
                  </c:ext>
                </c:extLst>
              </c15:ser>
            </c15:filteredBarSeries>
            <c15:filteredBarSeries>
              <c15:ser>
                <c:idx val="47"/>
                <c:order val="3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6">
                      <a:lumMod val="7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'S11 Results_per-capita'!$D$3:$BK$3</c15:sqref>
                        </c15:formulaRef>
                      </c:ext>
                    </c:extLst>
                    <c:numCache>
                      <c:formatCode>0</c:formatCode>
                      <c:ptCount val="60"/>
                      <c:pt idx="0">
                        <c:v>1991</c:v>
                      </c:pt>
                      <c:pt idx="1">
                        <c:v>1992</c:v>
                      </c:pt>
                      <c:pt idx="2">
                        <c:v>1993</c:v>
                      </c:pt>
                      <c:pt idx="3">
                        <c:v>1994</c:v>
                      </c:pt>
                      <c:pt idx="4">
                        <c:v>1995</c:v>
                      </c:pt>
                      <c:pt idx="5">
                        <c:v>1996</c:v>
                      </c:pt>
                      <c:pt idx="6">
                        <c:v>1997</c:v>
                      </c:pt>
                      <c:pt idx="7">
                        <c:v>1998</c:v>
                      </c:pt>
                      <c:pt idx="8">
                        <c:v>1999</c:v>
                      </c:pt>
                      <c:pt idx="9">
                        <c:v>2000</c:v>
                      </c:pt>
                      <c:pt idx="10">
                        <c:v>2001</c:v>
                      </c:pt>
                      <c:pt idx="11">
                        <c:v>2002</c:v>
                      </c:pt>
                      <c:pt idx="12">
                        <c:v>2003</c:v>
                      </c:pt>
                      <c:pt idx="13">
                        <c:v>2004</c:v>
                      </c:pt>
                      <c:pt idx="14">
                        <c:v>2005</c:v>
                      </c:pt>
                      <c:pt idx="15">
                        <c:v>2006</c:v>
                      </c:pt>
                      <c:pt idx="16">
                        <c:v>2007</c:v>
                      </c:pt>
                      <c:pt idx="17">
                        <c:v>2008</c:v>
                      </c:pt>
                      <c:pt idx="18">
                        <c:v>2009</c:v>
                      </c:pt>
                      <c:pt idx="19">
                        <c:v>2010</c:v>
                      </c:pt>
                      <c:pt idx="20">
                        <c:v>2011</c:v>
                      </c:pt>
                      <c:pt idx="21">
                        <c:v>2012</c:v>
                      </c:pt>
                      <c:pt idx="22">
                        <c:v>2013</c:v>
                      </c:pt>
                      <c:pt idx="23">
                        <c:v>2014</c:v>
                      </c:pt>
                      <c:pt idx="24">
                        <c:v>2015</c:v>
                      </c:pt>
                      <c:pt idx="25">
                        <c:v>2016</c:v>
                      </c:pt>
                      <c:pt idx="26">
                        <c:v>2017</c:v>
                      </c:pt>
                      <c:pt idx="27">
                        <c:v>2018</c:v>
                      </c:pt>
                      <c:pt idx="28">
                        <c:v>2019</c:v>
                      </c:pt>
                      <c:pt idx="29">
                        <c:v>2020</c:v>
                      </c:pt>
                      <c:pt idx="30">
                        <c:v>2021</c:v>
                      </c:pt>
                      <c:pt idx="31">
                        <c:v>2022</c:v>
                      </c:pt>
                      <c:pt idx="32">
                        <c:v>2023</c:v>
                      </c:pt>
                      <c:pt idx="33">
                        <c:v>2024</c:v>
                      </c:pt>
                      <c:pt idx="34">
                        <c:v>2025</c:v>
                      </c:pt>
                      <c:pt idx="35">
                        <c:v>2026</c:v>
                      </c:pt>
                      <c:pt idx="36">
                        <c:v>2027</c:v>
                      </c:pt>
                      <c:pt idx="37">
                        <c:v>2028</c:v>
                      </c:pt>
                      <c:pt idx="38">
                        <c:v>2029</c:v>
                      </c:pt>
                      <c:pt idx="39">
                        <c:v>2030</c:v>
                      </c:pt>
                      <c:pt idx="40">
                        <c:v>2031</c:v>
                      </c:pt>
                      <c:pt idx="41">
                        <c:v>2032</c:v>
                      </c:pt>
                      <c:pt idx="42">
                        <c:v>2033</c:v>
                      </c:pt>
                      <c:pt idx="43">
                        <c:v>2034</c:v>
                      </c:pt>
                      <c:pt idx="44">
                        <c:v>2035</c:v>
                      </c:pt>
                      <c:pt idx="45">
                        <c:v>2036</c:v>
                      </c:pt>
                      <c:pt idx="46">
                        <c:v>2037</c:v>
                      </c:pt>
                      <c:pt idx="47">
                        <c:v>2038</c:v>
                      </c:pt>
                      <c:pt idx="48">
                        <c:v>2039</c:v>
                      </c:pt>
                      <c:pt idx="49">
                        <c:v>2040</c:v>
                      </c:pt>
                      <c:pt idx="50">
                        <c:v>2041</c:v>
                      </c:pt>
                      <c:pt idx="51">
                        <c:v>2042</c:v>
                      </c:pt>
                      <c:pt idx="52">
                        <c:v>2043</c:v>
                      </c:pt>
                      <c:pt idx="53">
                        <c:v>2044</c:v>
                      </c:pt>
                      <c:pt idx="54">
                        <c:v>2045</c:v>
                      </c:pt>
                      <c:pt idx="55">
                        <c:v>2046</c:v>
                      </c:pt>
                      <c:pt idx="56">
                        <c:v>2047</c:v>
                      </c:pt>
                      <c:pt idx="57">
                        <c:v>2048</c:v>
                      </c:pt>
                      <c:pt idx="58">
                        <c:v>2049</c:v>
                      </c:pt>
                      <c:pt idx="59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'BUILDINGS TOTAL'!#REF!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1-89F6-4477-BA82-11F0D6685C0E}"/>
                  </c:ext>
                </c:extLst>
              </c15:ser>
            </c15:filteredBarSeries>
          </c:ext>
        </c:extLst>
      </c:barChart>
      <c:catAx>
        <c:axId val="991737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320023520"/>
        <c:crosses val="autoZero"/>
        <c:auto val="1"/>
        <c:lblAlgn val="ctr"/>
        <c:lblOffset val="100"/>
        <c:tickLblSkip val="1"/>
        <c:noMultiLvlLbl val="0"/>
      </c:catAx>
      <c:valAx>
        <c:axId val="320023520"/>
        <c:scaling>
          <c:orientation val="minMax"/>
          <c:max val="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Palatino Linotype" panose="02040502050505030304" pitchFamily="18" charset="0"/>
                    <a:ea typeface="+mn-ea"/>
                    <a:cs typeface="Arial" panose="020B0604020202020204" pitchFamily="34" charset="0"/>
                  </a:defRPr>
                </a:pPr>
                <a:r>
                  <a:rPr lang="de-AT"/>
                  <a:t>GHGs in [Mg CO2-eq/cap/yr]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Palatino Linotype" panose="02040502050505030304" pitchFamily="18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 Linotype" panose="02040502050505030304" pitchFamily="18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991737424"/>
        <c:crosses val="autoZero"/>
        <c:crossBetween val="between"/>
        <c:majorUnit val="1000"/>
        <c:minorUnit val="1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>
          <a:latin typeface="Palatino Linotype" panose="02040502050505030304" pitchFamily="18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67</xdr:col>
      <xdr:colOff>263071</xdr:colOff>
      <xdr:row>3</xdr:row>
      <xdr:rowOff>156479</xdr:rowOff>
    </xdr:from>
    <xdr:to>
      <xdr:col>73</xdr:col>
      <xdr:colOff>404499</xdr:colOff>
      <xdr:row>19</xdr:row>
      <xdr:rowOff>2086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B79D33C-BCE8-48E9-8666-323F24D794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73</xdr:col>
      <xdr:colOff>440191</xdr:colOff>
      <xdr:row>3</xdr:row>
      <xdr:rowOff>149677</xdr:rowOff>
    </xdr:from>
    <xdr:to>
      <xdr:col>79</xdr:col>
      <xdr:colOff>581620</xdr:colOff>
      <xdr:row>18</xdr:row>
      <xdr:rowOff>178981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DF7FD7D-14CB-49D7-B826-A1023B0CDC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81</xdr:col>
      <xdr:colOff>802821</xdr:colOff>
      <xdr:row>4</xdr:row>
      <xdr:rowOff>1</xdr:rowOff>
    </xdr:from>
    <xdr:to>
      <xdr:col>90</xdr:col>
      <xdr:colOff>67997</xdr:colOff>
      <xdr:row>19</xdr:row>
      <xdr:rowOff>27213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AE9D7015-1238-4C02-91AE-9D49B83308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81</xdr:col>
      <xdr:colOff>700769</xdr:colOff>
      <xdr:row>19</xdr:row>
      <xdr:rowOff>122464</xdr:rowOff>
    </xdr:from>
    <xdr:to>
      <xdr:col>89</xdr:col>
      <xdr:colOff>649340</xdr:colOff>
      <xdr:row>39</xdr:row>
      <xdr:rowOff>126096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8F28808D-F862-4898-A39F-2B9D30951D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73</xdr:col>
      <xdr:colOff>415017</xdr:colOff>
      <xdr:row>24</xdr:row>
      <xdr:rowOff>149678</xdr:rowOff>
    </xdr:from>
    <xdr:to>
      <xdr:col>81</xdr:col>
      <xdr:colOff>363589</xdr:colOff>
      <xdr:row>45</xdr:row>
      <xdr:rowOff>17239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AC498379-2568-47D8-8E3C-D84F001E00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FD171-198E-4F7F-B012-C763703BCE37}">
  <dimension ref="A2:CV28"/>
  <sheetViews>
    <sheetView tabSelected="1" zoomScale="70" zoomScaleNormal="70" workbookViewId="0">
      <pane xSplit="2" ySplit="3" topLeftCell="CL4" activePane="bottomRight" state="frozen"/>
      <selection pane="topRight" activeCell="C1" sqref="C1"/>
      <selection pane="bottomLeft" activeCell="A3" sqref="A3"/>
      <selection pane="bottomRight" activeCell="CQ34" sqref="CQ34"/>
    </sheetView>
  </sheetViews>
  <sheetFormatPr baseColWidth="10" defaultColWidth="11.3984375" defaultRowHeight="14.25" x14ac:dyDescent="0.45"/>
  <cols>
    <col min="1" max="1" width="71.73046875" style="91" customWidth="1"/>
    <col min="2" max="2" width="22.73046875" style="97" customWidth="1"/>
    <col min="3" max="62" width="10.9296875" style="91" customWidth="1"/>
    <col min="63" max="63" width="10.9296875" style="9" customWidth="1"/>
    <col min="64" max="94" width="11.3984375" style="4" customWidth="1"/>
    <col min="95" max="95" width="31.3984375" style="4" customWidth="1"/>
    <col min="96" max="96" width="13.3984375" style="4" customWidth="1"/>
    <col min="97" max="100" width="14.59765625" style="4" customWidth="1"/>
    <col min="101" max="104" width="11.3984375" style="4" customWidth="1"/>
    <col min="105" max="16384" width="11.3984375" style="4"/>
  </cols>
  <sheetData>
    <row r="2" spans="1:100" x14ac:dyDescent="0.45">
      <c r="B2" s="97" t="s">
        <v>88</v>
      </c>
    </row>
    <row r="3" spans="1:100" x14ac:dyDescent="0.45">
      <c r="A3" s="1" t="s">
        <v>15</v>
      </c>
      <c r="B3" s="106"/>
      <c r="C3" s="191">
        <v>1990</v>
      </c>
      <c r="D3" s="191">
        <v>1991</v>
      </c>
      <c r="E3" s="191">
        <v>1992</v>
      </c>
      <c r="F3" s="191">
        <v>1993</v>
      </c>
      <c r="G3" s="191">
        <v>1994</v>
      </c>
      <c r="H3" s="191">
        <v>1995</v>
      </c>
      <c r="I3" s="191">
        <v>1996</v>
      </c>
      <c r="J3" s="191">
        <v>1997</v>
      </c>
      <c r="K3" s="191">
        <v>1998</v>
      </c>
      <c r="L3" s="191">
        <v>1999</v>
      </c>
      <c r="M3" s="191">
        <v>2000</v>
      </c>
      <c r="N3" s="191">
        <v>2001</v>
      </c>
      <c r="O3" s="191">
        <v>2002</v>
      </c>
      <c r="P3" s="191">
        <v>2003</v>
      </c>
      <c r="Q3" s="191">
        <v>2004</v>
      </c>
      <c r="R3" s="191">
        <v>2005</v>
      </c>
      <c r="S3" s="191">
        <v>2006</v>
      </c>
      <c r="T3" s="191">
        <v>2007</v>
      </c>
      <c r="U3" s="191">
        <v>2008</v>
      </c>
      <c r="V3" s="191">
        <v>2009</v>
      </c>
      <c r="W3" s="191">
        <v>2010</v>
      </c>
      <c r="X3" s="191">
        <v>2011</v>
      </c>
      <c r="Y3" s="191">
        <v>2012</v>
      </c>
      <c r="Z3" s="191">
        <v>2013</v>
      </c>
      <c r="AA3" s="191">
        <v>2014</v>
      </c>
      <c r="AB3" s="191">
        <v>2015</v>
      </c>
      <c r="AC3" s="191">
        <v>2016</v>
      </c>
      <c r="AD3" s="191">
        <v>2017</v>
      </c>
      <c r="AE3" s="191">
        <v>2018</v>
      </c>
      <c r="AF3" s="191">
        <v>2019</v>
      </c>
      <c r="AG3" s="191">
        <v>2020</v>
      </c>
      <c r="AH3" s="191">
        <v>2021</v>
      </c>
      <c r="AI3" s="191">
        <v>2022</v>
      </c>
      <c r="AJ3" s="191">
        <v>2023</v>
      </c>
      <c r="AK3" s="191">
        <v>2024</v>
      </c>
      <c r="AL3" s="191">
        <v>2025</v>
      </c>
      <c r="AM3" s="191">
        <v>2026</v>
      </c>
      <c r="AN3" s="191">
        <v>2027</v>
      </c>
      <c r="AO3" s="191">
        <v>2028</v>
      </c>
      <c r="AP3" s="191">
        <v>2029</v>
      </c>
      <c r="AQ3" s="191">
        <v>2030</v>
      </c>
      <c r="AR3" s="191">
        <v>2031</v>
      </c>
      <c r="AS3" s="191">
        <v>2032</v>
      </c>
      <c r="AT3" s="191">
        <v>2033</v>
      </c>
      <c r="AU3" s="191">
        <v>2034</v>
      </c>
      <c r="AV3" s="191">
        <v>2035</v>
      </c>
      <c r="AW3" s="191">
        <v>2036</v>
      </c>
      <c r="AX3" s="191">
        <v>2037</v>
      </c>
      <c r="AY3" s="191">
        <v>2038</v>
      </c>
      <c r="AZ3" s="191">
        <v>2039</v>
      </c>
      <c r="BA3" s="191">
        <v>2040</v>
      </c>
      <c r="BB3" s="191">
        <v>2041</v>
      </c>
      <c r="BC3" s="191">
        <v>2042</v>
      </c>
      <c r="BD3" s="191">
        <v>2043</v>
      </c>
      <c r="BE3" s="191">
        <v>2044</v>
      </c>
      <c r="BF3" s="191">
        <v>2045</v>
      </c>
      <c r="BG3" s="191">
        <v>2046</v>
      </c>
      <c r="BH3" s="191">
        <v>2047</v>
      </c>
      <c r="BI3" s="191">
        <v>2048</v>
      </c>
      <c r="BJ3" s="191">
        <v>2049</v>
      </c>
      <c r="BK3" s="191">
        <v>2050</v>
      </c>
    </row>
    <row r="4" spans="1:100" x14ac:dyDescent="0.45">
      <c r="A4" s="1" t="s">
        <v>14</v>
      </c>
      <c r="B4" s="106" t="s">
        <v>99</v>
      </c>
      <c r="C4" s="112">
        <v>1502772</v>
      </c>
      <c r="D4" s="112">
        <v>1522449</v>
      </c>
      <c r="E4" s="112">
        <v>1537523</v>
      </c>
      <c r="F4" s="112">
        <v>1549436</v>
      </c>
      <c r="G4" s="112">
        <v>1542667</v>
      </c>
      <c r="H4" s="112">
        <v>1539002</v>
      </c>
      <c r="I4" s="112">
        <v>1542191</v>
      </c>
      <c r="J4" s="112">
        <v>1540875</v>
      </c>
      <c r="K4" s="112">
        <v>1542252</v>
      </c>
      <c r="L4" s="112">
        <v>1548537</v>
      </c>
      <c r="M4" s="112">
        <v>1571123</v>
      </c>
      <c r="N4" s="112">
        <v>1553956</v>
      </c>
      <c r="O4" s="112">
        <v>1592846</v>
      </c>
      <c r="P4" s="112">
        <v>1610410</v>
      </c>
      <c r="Q4" s="112">
        <v>1632569</v>
      </c>
      <c r="R4" s="112">
        <v>1652449</v>
      </c>
      <c r="S4" s="112">
        <v>1661246</v>
      </c>
      <c r="T4" s="112">
        <v>1671221</v>
      </c>
      <c r="U4" s="112">
        <v>1680135</v>
      </c>
      <c r="V4" s="112">
        <v>1689995</v>
      </c>
      <c r="W4" s="112">
        <v>1702855</v>
      </c>
      <c r="X4" s="112">
        <v>1717084</v>
      </c>
      <c r="Y4" s="112">
        <v>1741246</v>
      </c>
      <c r="Z4" s="112">
        <v>1766746</v>
      </c>
      <c r="AA4" s="112">
        <v>1797337</v>
      </c>
      <c r="AB4" s="112">
        <v>1840226</v>
      </c>
      <c r="AC4" s="112">
        <v>1855254.0541504999</v>
      </c>
      <c r="AD4" s="112">
        <v>1870282.1083009997</v>
      </c>
      <c r="AE4" s="112">
        <v>1885310.1624514996</v>
      </c>
      <c r="AF4" s="112">
        <v>1900338.2166019995</v>
      </c>
      <c r="AG4" s="112">
        <v>1915366.2707524993</v>
      </c>
      <c r="AH4" s="112">
        <v>1930394.3249029992</v>
      </c>
      <c r="AI4" s="112">
        <v>1945422.3790534991</v>
      </c>
      <c r="AJ4" s="112">
        <v>1960450.433203999</v>
      </c>
      <c r="AK4" s="112">
        <v>1975478.4873544988</v>
      </c>
      <c r="AL4" s="112">
        <v>1990506.5415049987</v>
      </c>
      <c r="AM4" s="112">
        <v>2005534.5956554986</v>
      </c>
      <c r="AN4" s="112">
        <v>2020562.6498059984</v>
      </c>
      <c r="AO4" s="112">
        <v>2035590.7039564983</v>
      </c>
      <c r="AP4" s="112">
        <v>2050618.7581069982</v>
      </c>
      <c r="AQ4" s="112">
        <v>2065646.812257498</v>
      </c>
      <c r="AR4" s="112">
        <v>2080674.8664079979</v>
      </c>
      <c r="AS4" s="112">
        <v>2095702.9205584978</v>
      </c>
      <c r="AT4" s="112">
        <v>2110730.9747089976</v>
      </c>
      <c r="AU4" s="112">
        <v>2125759.0288594975</v>
      </c>
      <c r="AV4" s="112">
        <v>2140787.0830099997</v>
      </c>
      <c r="AW4" s="112">
        <v>2151641.9336099997</v>
      </c>
      <c r="AX4" s="112">
        <v>2162496.7842099997</v>
      </c>
      <c r="AY4" s="112">
        <v>2173351.6348099997</v>
      </c>
      <c r="AZ4" s="112">
        <v>2184206.4854099997</v>
      </c>
      <c r="BA4" s="112">
        <v>2195061.3360100007</v>
      </c>
      <c r="BB4" s="112">
        <v>2204777.6664160006</v>
      </c>
      <c r="BC4" s="112">
        <v>2214493.9968220005</v>
      </c>
      <c r="BD4" s="112">
        <v>2224210.3272280004</v>
      </c>
      <c r="BE4" s="112">
        <v>2233926.6576340003</v>
      </c>
      <c r="BF4" s="112">
        <v>2243642.9880400002</v>
      </c>
      <c r="BG4" s="112">
        <v>2252133.2515040003</v>
      </c>
      <c r="BH4" s="112">
        <v>2260623.5149680004</v>
      </c>
      <c r="BI4" s="112">
        <v>2269113.7784320004</v>
      </c>
      <c r="BJ4" s="112">
        <v>2277604.0418960005</v>
      </c>
      <c r="BK4" s="112">
        <v>2286094.3053600001</v>
      </c>
    </row>
    <row r="5" spans="1:100" x14ac:dyDescent="0.45">
      <c r="A5" s="92"/>
      <c r="B5" s="107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CP5" s="176" t="s">
        <v>15</v>
      </c>
      <c r="CQ5" s="177"/>
      <c r="CR5" s="177"/>
      <c r="CS5" s="178" t="s">
        <v>164</v>
      </c>
      <c r="CT5" s="178">
        <v>2030</v>
      </c>
      <c r="CU5" s="178">
        <v>2040</v>
      </c>
      <c r="CV5" s="179">
        <v>2050</v>
      </c>
    </row>
    <row r="6" spans="1:100" ht="18" x14ac:dyDescent="0.55000000000000004">
      <c r="A6" s="93" t="s">
        <v>123</v>
      </c>
      <c r="B6" s="110" t="s">
        <v>88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CP6" s="204" t="s">
        <v>140</v>
      </c>
      <c r="CQ6" s="5" t="s">
        <v>145</v>
      </c>
      <c r="CR6" s="202" t="s">
        <v>143</v>
      </c>
      <c r="CS6" s="180">
        <v>6620.0290257768211</v>
      </c>
      <c r="CT6" s="180">
        <v>4971.8601721157283</v>
      </c>
      <c r="CU6" s="180">
        <v>4372.3019576300703</v>
      </c>
      <c r="CV6" s="181">
        <v>3892.4586249266999</v>
      </c>
    </row>
    <row r="7" spans="1:100" x14ac:dyDescent="0.45">
      <c r="A7" s="94" t="s">
        <v>155</v>
      </c>
      <c r="B7" s="95" t="s">
        <v>47</v>
      </c>
      <c r="C7" s="192"/>
      <c r="D7" s="192">
        <f>'S10 Results-total'!D7/D$4</f>
        <v>3994.8395722686341</v>
      </c>
      <c r="E7" s="192">
        <f>'S10 Results-total'!E7/E$4</f>
        <v>3952.5844405950584</v>
      </c>
      <c r="F7" s="192">
        <f>'S10 Results-total'!F7/F$4</f>
        <v>3928.0542430449</v>
      </c>
      <c r="G7" s="192">
        <f>'S10 Results-total'!G7/G$4</f>
        <v>3955.276227815003</v>
      </c>
      <c r="H7" s="192">
        <f>'S10 Results-total'!H7/H$4</f>
        <v>3975.9902671943614</v>
      </c>
      <c r="I7" s="192">
        <f>'S10 Results-total'!I7/I$4</f>
        <v>3980.7847704836631</v>
      </c>
      <c r="J7" s="192">
        <f>'S10 Results-total'!J7/J$4</f>
        <v>3977.5919186528927</v>
      </c>
      <c r="K7" s="192">
        <f>'S10 Results-total'!K7/K$4</f>
        <v>3963.6681025354446</v>
      </c>
      <c r="L7" s="192">
        <f>'S10 Results-total'!L7/L$4</f>
        <v>3942.2733035923047</v>
      </c>
      <c r="M7" s="192">
        <f>'S10 Results-total'!M7/M$4</f>
        <v>3872.6509177006301</v>
      </c>
      <c r="N7" s="192">
        <f>'S10 Results-total'!N7/N$4</f>
        <v>3901.6335062204885</v>
      </c>
      <c r="O7" s="192">
        <f>'S10 Results-total'!O7/O$4</f>
        <v>3794.3550541976319</v>
      </c>
      <c r="P7" s="192">
        <f>'S10 Results-total'!P7/P$4</f>
        <v>3740.4890631706335</v>
      </c>
      <c r="Q7" s="192">
        <f>'S10 Results-total'!Q7/Q$4</f>
        <v>3679.1211431822121</v>
      </c>
      <c r="R7" s="192">
        <f>'S10 Results-total'!R7/R$4</f>
        <v>3628.7287982053713</v>
      </c>
      <c r="S7" s="192">
        <f>'S10 Results-total'!S7/S$4</f>
        <v>3591.0345275730651</v>
      </c>
      <c r="T7" s="192">
        <f>'S10 Results-total'!T7/T$4</f>
        <v>3548.3341627081491</v>
      </c>
      <c r="U7" s="192">
        <f>'S10 Results-total'!U7/U$4</f>
        <v>3516.1697105260573</v>
      </c>
      <c r="V7" s="192">
        <f>'S10 Results-total'!V7/V$4</f>
        <v>3489.5613522775993</v>
      </c>
      <c r="W7" s="192">
        <f>'S10 Results-total'!W7/W$4</f>
        <v>3450.5609366867729</v>
      </c>
      <c r="X7" s="192">
        <f>'S10 Results-total'!X7/X$4</f>
        <v>3413.9454959446421</v>
      </c>
      <c r="Y7" s="192">
        <f>'S10 Results-total'!Y7/Y$4</f>
        <v>3353.3991852739114</v>
      </c>
      <c r="Z7" s="192">
        <f>'S10 Results-total'!Z7/Z$4</f>
        <v>3299.9572956173552</v>
      </c>
      <c r="AA7" s="192">
        <f>'S10 Results-total'!AA7/AA$4</f>
        <v>3249.4729154407987</v>
      </c>
      <c r="AB7" s="192">
        <f>'S10 Results-total'!AB7/AB$4</f>
        <v>3178.7461186614701</v>
      </c>
      <c r="AC7" s="192">
        <f>'S10 Results-total'!AC7/AC$4</f>
        <v>3157.8781849640195</v>
      </c>
      <c r="AD7" s="192">
        <f>'S10 Results-total'!AD7/AD$4</f>
        <v>3139.9762281199264</v>
      </c>
      <c r="AE7" s="192">
        <f>'S10 Results-total'!AE7/AE$4</f>
        <v>3134.6544039760824</v>
      </c>
      <c r="AF7" s="192">
        <f>'S10 Results-total'!AF7/AF$4</f>
        <v>3128.5001576419845</v>
      </c>
      <c r="AG7" s="192">
        <f>'S10 Results-total'!AG7/AG$4</f>
        <v>3116.1452784749954</v>
      </c>
      <c r="AH7" s="122">
        <f>'S10 Results-total'!AH7/AH$4</f>
        <v>3087.3376779061564</v>
      </c>
      <c r="AI7" s="122">
        <f>'S10 Results-total'!AI7/AI$4</f>
        <v>3058.6026741807068</v>
      </c>
      <c r="AJ7" s="122">
        <f>'S10 Results-total'!AJ7/AJ$4</f>
        <v>3029.9385978007458</v>
      </c>
      <c r="AK7" s="122">
        <f>'S10 Results-total'!AK7/AK$4</f>
        <v>3001.3438300698472</v>
      </c>
      <c r="AL7" s="122">
        <f>'S10 Results-total'!AL7/AL$4</f>
        <v>2972.8168011753401</v>
      </c>
      <c r="AM7" s="122">
        <f>'S10 Results-total'!AM7/AM$4</f>
        <v>2944.3559883568018</v>
      </c>
      <c r="AN7" s="122">
        <f>'S10 Results-total'!AN7/AN$4</f>
        <v>2915.9599141562967</v>
      </c>
      <c r="AO7" s="122">
        <f>'S10 Results-total'!AO7/AO$4</f>
        <v>2887.6271447461058</v>
      </c>
      <c r="AP7" s="122">
        <f>'S10 Results-total'!AP7/AP$4</f>
        <v>2859.3562883300033</v>
      </c>
      <c r="AQ7" s="122">
        <f>'S10 Results-total'!AQ7/AQ$4</f>
        <v>2831.1459936143078</v>
      </c>
      <c r="AR7" s="122">
        <f>'S10 Results-total'!AR7/AR$4</f>
        <v>2802.9949483452015</v>
      </c>
      <c r="AS7" s="122">
        <f>'S10 Results-total'!AS7/AS$4</f>
        <v>2774.9018779089733</v>
      </c>
      <c r="AT7" s="122">
        <f>'S10 Results-total'!AT7/AT$4</f>
        <v>2746.8655439920658</v>
      </c>
      <c r="AU7" s="122">
        <f>'S10 Results-total'!AU7/AU$4</f>
        <v>2718.8847432979524</v>
      </c>
      <c r="AV7" s="122">
        <f>'S10 Results-total'!AV7/AV$4</f>
        <v>2690.9583063180612</v>
      </c>
      <c r="AW7" s="122">
        <f>'S10 Results-total'!AW7/AW$4</f>
        <v>2668.2502660668956</v>
      </c>
      <c r="AX7" s="122">
        <f>'S10 Results-total'!AX7/AX$4</f>
        <v>2645.4351144101483</v>
      </c>
      <c r="AY7" s="122">
        <f>'S10 Results-total'!AY7/AY$4</f>
        <v>2622.5144562583459</v>
      </c>
      <c r="AZ7" s="122">
        <f>'S10 Results-total'!AZ7/AZ$4</f>
        <v>2599.4898646183196</v>
      </c>
      <c r="BA7" s="122">
        <f>'S10 Results-total'!BA7/BA$4</f>
        <v>2576.3628813820442</v>
      </c>
      <c r="BB7" s="122">
        <f>'S10 Results-total'!BB7/BB$4</f>
        <v>2554.4534257576829</v>
      </c>
      <c r="BC7" s="122">
        <f>'S10 Results-total'!BC7/BC$4</f>
        <v>2532.4090165865887</v>
      </c>
      <c r="BD7" s="122">
        <f>'S10 Results-total'!BD7/BD$4</f>
        <v>2510.2314224783677</v>
      </c>
      <c r="BE7" s="122">
        <f>'S10 Results-total'!BE7/BE$4</f>
        <v>2487.9223812727773</v>
      </c>
      <c r="BF7" s="122">
        <f>'S10 Results-total'!BF7/BF$4</f>
        <v>2465.4836007059894</v>
      </c>
      <c r="BG7" s="122">
        <f>'S10 Results-total'!BG7/BG$4</f>
        <v>2444.2466890175047</v>
      </c>
      <c r="BH7" s="122">
        <f>'S10 Results-total'!BH7/BH$4</f>
        <v>2422.8487602973869</v>
      </c>
      <c r="BI7" s="122">
        <f>'S10 Results-total'!BI7/BI$4</f>
        <v>2401.2916219609815</v>
      </c>
      <c r="BJ7" s="122">
        <f>'S10 Results-total'!BJ7/BJ$4</f>
        <v>2379.5770544735014</v>
      </c>
      <c r="BK7" s="122">
        <f>'S10 Results-total'!BK7/BK$4</f>
        <v>2357.706811850474</v>
      </c>
      <c r="CP7" s="204"/>
      <c r="CQ7" s="5" t="s">
        <v>146</v>
      </c>
      <c r="CR7" s="202"/>
      <c r="CS7" s="182">
        <v>6620.0290257768211</v>
      </c>
      <c r="CT7" s="182">
        <v>5296.0232206214569</v>
      </c>
      <c r="CU7" s="182">
        <v>4634.0203180437748</v>
      </c>
      <c r="CV7" s="183"/>
    </row>
    <row r="8" spans="1:100" x14ac:dyDescent="0.45">
      <c r="A8" s="94" t="s">
        <v>156</v>
      </c>
      <c r="B8" s="96" t="s">
        <v>47</v>
      </c>
      <c r="C8" s="192"/>
      <c r="D8" s="192">
        <f>'S10 Results-total'!D8/D$4</f>
        <v>3474.7824225489203</v>
      </c>
      <c r="E8" s="192">
        <f>'S10 Results-total'!E8/E$4</f>
        <v>3455.1563298567053</v>
      </c>
      <c r="F8" s="192">
        <f>'S10 Results-total'!F8/F$4</f>
        <v>3443.4238939332586</v>
      </c>
      <c r="G8" s="192">
        <f>'S10 Results-total'!G8/G$4</f>
        <v>3473.9344721990456</v>
      </c>
      <c r="H8" s="192">
        <f>'S10 Results-total'!H8/H$4</f>
        <v>3498.1480811247893</v>
      </c>
      <c r="I8" s="192">
        <f>'S10 Results-total'!I8/I$4</f>
        <v>3507.3221166358458</v>
      </c>
      <c r="J8" s="192">
        <f>'S10 Results-total'!J8/J$4</f>
        <v>3525.8024366748105</v>
      </c>
      <c r="K8" s="192">
        <f>'S10 Results-total'!K8/K$4</f>
        <v>3537.1940726766411</v>
      </c>
      <c r="L8" s="192">
        <f>'S10 Results-total'!L8/L$4</f>
        <v>3536.395365810944</v>
      </c>
      <c r="M8" s="192">
        <f>'S10 Results-total'!M8/M$4</f>
        <v>3498.0146052049408</v>
      </c>
      <c r="N8" s="192">
        <f>'S10 Results-total'!N8/N$4</f>
        <v>3524.7213081981804</v>
      </c>
      <c r="O8" s="192">
        <f>'S10 Results-total'!O8/O$4</f>
        <v>3427.6517541363869</v>
      </c>
      <c r="P8" s="192">
        <f>'S10 Results-total'!P8/P$4</f>
        <v>3378.6897207758693</v>
      </c>
      <c r="Q8" s="192">
        <f>'S10 Results-total'!Q8/Q$4</f>
        <v>3320.3858786018718</v>
      </c>
      <c r="R8" s="192">
        <f>'S10 Results-total'!R8/R$4</f>
        <v>3266.6535927619548</v>
      </c>
      <c r="S8" s="192">
        <f>'S10 Results-total'!S8/S$4</f>
        <v>3234.3365285634327</v>
      </c>
      <c r="T8" s="192">
        <f>'S10 Results-total'!T8/T$4</f>
        <v>3200.3357815567374</v>
      </c>
      <c r="U8" s="192">
        <f>'S10 Results-total'!U8/U$4</f>
        <v>3163.4218827543064</v>
      </c>
      <c r="V8" s="192">
        <f>'S10 Results-total'!V8/V$4</f>
        <v>3126.2274912244766</v>
      </c>
      <c r="W8" s="192">
        <f>'S10 Results-total'!W8/W$4</f>
        <v>3083.0007110559782</v>
      </c>
      <c r="X8" s="192">
        <f>'S10 Results-total'!X8/X$4</f>
        <v>3038.8022052437223</v>
      </c>
      <c r="Y8" s="192">
        <f>'S10 Results-total'!Y8/Y$4</f>
        <v>2979.2140853066426</v>
      </c>
      <c r="Z8" s="192">
        <f>'S10 Results-total'!Z8/Z$4</f>
        <v>2920.5519046676127</v>
      </c>
      <c r="AA8" s="192">
        <f>'S10 Results-total'!AA8/AA$4</f>
        <v>2856.655011402876</v>
      </c>
      <c r="AB8" s="192">
        <f>'S10 Results-total'!AB8/AB$4</f>
        <v>2771.9310520869676</v>
      </c>
      <c r="AC8" s="192">
        <f>'S10 Results-total'!AC8/AC$4</f>
        <v>2736.7097782124702</v>
      </c>
      <c r="AD8" s="192">
        <f>'S10 Results-total'!AD8/AD$4</f>
        <v>2696.0629639820249</v>
      </c>
      <c r="AE8" s="192">
        <f>'S10 Results-total'!AE8/AE$4</f>
        <v>2660.4072599909769</v>
      </c>
      <c r="AF8" s="192">
        <f>'S10 Results-total'!AF8/AF$4</f>
        <v>2623.1023123546138</v>
      </c>
      <c r="AG8" s="192">
        <f>'S10 Results-total'!AG8/AG$4</f>
        <v>2583.2533586871514</v>
      </c>
      <c r="AH8" s="122">
        <f>'S10 Results-total'!AH8/AH$4</f>
        <v>2534.8228950791031</v>
      </c>
      <c r="AI8" s="122">
        <f>'S10 Results-total'!AI8/AI$4</f>
        <v>2487.3779093322055</v>
      </c>
      <c r="AJ8" s="122">
        <f>'S10 Results-total'!AJ8/AJ$4</f>
        <v>2440.8957385710137</v>
      </c>
      <c r="AK8" s="122">
        <f>'S10 Results-total'!AK8/AK$4</f>
        <v>2395.3544095330963</v>
      </c>
      <c r="AL8" s="122">
        <f>'S10 Results-total'!AL8/AL$4</f>
        <v>2350.732612536618</v>
      </c>
      <c r="AM8" s="122">
        <f>'S10 Results-total'!AM8/AM$4</f>
        <v>2307.0096766183228</v>
      </c>
      <c r="AN8" s="122">
        <f>'S10 Results-total'!AN8/AN$4</f>
        <v>2264.1655457809993</v>
      </c>
      <c r="AO8" s="122">
        <f>'S10 Results-total'!AO8/AO$4</f>
        <v>2222.1807562930844</v>
      </c>
      <c r="AP8" s="122">
        <f>'S10 Results-total'!AP8/AP$4</f>
        <v>2181.0364149864331</v>
      </c>
      <c r="AQ8" s="122">
        <f>'S10 Results-total'!AQ8/AQ$4</f>
        <v>2140.7141785014201</v>
      </c>
      <c r="AR8" s="122">
        <f>'S10 Results-total'!AR8/AR$4</f>
        <v>2101.1962334314771</v>
      </c>
      <c r="AS8" s="122">
        <f>'S10 Results-total'!AS8/AS$4</f>
        <v>2062.46527732192</v>
      </c>
      <c r="AT8" s="122">
        <f>'S10 Results-total'!AT8/AT$4</f>
        <v>2024.5045004804847</v>
      </c>
      <c r="AU8" s="122">
        <f>'S10 Results-total'!AU8/AU$4</f>
        <v>1987.297568559406</v>
      </c>
      <c r="AV8" s="122">
        <f>'S10 Results-total'!AV8/AV$4</f>
        <v>1950.8286058711276</v>
      </c>
      <c r="AW8" s="122">
        <f>'S10 Results-total'!AW8/AW$4</f>
        <v>1918.7965649721114</v>
      </c>
      <c r="AX8" s="122">
        <f>'S10 Results-total'!AX8/AX$4</f>
        <v>1887.2995285508193</v>
      </c>
      <c r="AY8" s="122">
        <f>'S10 Results-total'!AY8/AY$4</f>
        <v>1856.3294803337917</v>
      </c>
      <c r="AZ8" s="122">
        <f>'S10 Results-total'!AZ8/AZ$4</f>
        <v>1825.8785634014612</v>
      </c>
      <c r="BA8" s="122">
        <f>'S10 Results-total'!BA8/BA$4</f>
        <v>1795.9390762480264</v>
      </c>
      <c r="BB8" s="122">
        <f>'S10 Results-total'!BB8/BB$4</f>
        <v>1767.4156697218557</v>
      </c>
      <c r="BC8" s="122">
        <f>'S10 Results-total'!BC8/BC$4</f>
        <v>1739.3509797745319</v>
      </c>
      <c r="BD8" s="122">
        <f>'S10 Results-total'!BD8/BD$4</f>
        <v>1711.7389947778529</v>
      </c>
      <c r="BE8" s="122">
        <f>'S10 Results-total'!BE8/BE$4</f>
        <v>1684.5738076924883</v>
      </c>
      <c r="BF8" s="122">
        <f>'S10 Results-total'!BF8/BF$4</f>
        <v>1657.8496138033104</v>
      </c>
      <c r="BG8" s="122">
        <f>'S10 Results-total'!BG8/BG$4</f>
        <v>1632.4489342198758</v>
      </c>
      <c r="BH8" s="122">
        <f>'S10 Results-total'!BH8/BH$4</f>
        <v>1607.4432148514518</v>
      </c>
      <c r="BI8" s="122">
        <f>'S10 Results-total'!BI8/BI$4</f>
        <v>1582.828022271673</v>
      </c>
      <c r="BJ8" s="122">
        <f>'S10 Results-total'!BJ8/BJ$4</f>
        <v>1558.5989891604117</v>
      </c>
      <c r="BK8" s="122">
        <f>'S10 Results-total'!BK8/BK$4</f>
        <v>1534.751813076226</v>
      </c>
      <c r="CP8" s="204"/>
      <c r="CQ8" s="5" t="s">
        <v>145</v>
      </c>
      <c r="CR8" s="202" t="s">
        <v>165</v>
      </c>
      <c r="CS8" s="184">
        <v>1</v>
      </c>
      <c r="CT8" s="184">
        <v>0.75103298682777453</v>
      </c>
      <c r="CU8" s="184">
        <v>0.66046567780977461</v>
      </c>
      <c r="CV8" s="185">
        <v>0.58798210850290689</v>
      </c>
    </row>
    <row r="9" spans="1:100" x14ac:dyDescent="0.45">
      <c r="A9" s="94" t="s">
        <v>157</v>
      </c>
      <c r="B9" s="96" t="s">
        <v>47</v>
      </c>
      <c r="C9" s="192"/>
      <c r="D9" s="192">
        <f>'S10 Results-total'!D9/D$4</f>
        <v>6794.4710313060632</v>
      </c>
      <c r="E9" s="192">
        <f>'S10 Results-total'!E9/E$4</f>
        <v>6727.8574871015808</v>
      </c>
      <c r="F9" s="192">
        <f>'S10 Results-total'!F9/F$4</f>
        <v>6676.129654365127</v>
      </c>
      <c r="G9" s="192">
        <f>'S10 Results-total'!G9/G$4</f>
        <v>6748.7425255871494</v>
      </c>
      <c r="H9" s="192">
        <f>'S10 Results-total'!H9/H$4</f>
        <v>6736.3043509955696</v>
      </c>
      <c r="I9" s="192">
        <f>'S10 Results-total'!I9/I$4</f>
        <v>7163.2496224138267</v>
      </c>
      <c r="J9" s="192">
        <f>'S10 Results-total'!J9/J$4</f>
        <v>7407.2692094120694</v>
      </c>
      <c r="K9" s="192">
        <f>'S10 Results-total'!K9/K$4</f>
        <v>7070.6631771400071</v>
      </c>
      <c r="L9" s="192">
        <f>'S10 Results-total'!L9/L$4</f>
        <v>7411.7682438540087</v>
      </c>
      <c r="M9" s="192">
        <f>'S10 Results-total'!M9/M$4</f>
        <v>6536.2831779133139</v>
      </c>
      <c r="N9" s="192">
        <f>'S10 Results-total'!N9/N$4</f>
        <v>7286.5957004334778</v>
      </c>
      <c r="O9" s="192">
        <f>'S10 Results-total'!O9/O$4</f>
        <v>7033.1407557130069</v>
      </c>
      <c r="P9" s="192">
        <f>'S10 Results-total'!P9/P$4</f>
        <v>7261.1607812871771</v>
      </c>
      <c r="Q9" s="192">
        <f>'S10 Results-total'!Q9/Q$4</f>
        <v>6961.9156353842445</v>
      </c>
      <c r="R9" s="192">
        <f>'S10 Results-total'!R9/R$4</f>
        <v>6926.1777722123998</v>
      </c>
      <c r="S9" s="192">
        <f>'S10 Results-total'!S9/S$4</f>
        <v>6759.6463355901533</v>
      </c>
      <c r="T9" s="192">
        <f>'S10 Results-total'!T9/T$4</f>
        <v>6058.4745647729915</v>
      </c>
      <c r="U9" s="192">
        <f>'S10 Results-total'!U9/U$4</f>
        <v>6194.6021291073866</v>
      </c>
      <c r="V9" s="192">
        <f>'S10 Results-total'!V9/V$4</f>
        <v>6670.3868775652281</v>
      </c>
      <c r="W9" s="192">
        <f>'S10 Results-total'!W9/W$4</f>
        <v>7110.8864754127635</v>
      </c>
      <c r="X9" s="192">
        <f>'S10 Results-total'!X9/X$4</f>
        <v>6469.7385211622586</v>
      </c>
      <c r="Y9" s="192">
        <f>'S10 Results-total'!Y9/Y$4</f>
        <v>6439.720530420851</v>
      </c>
      <c r="Z9" s="192">
        <f>'S10 Results-total'!Z9/Z$4</f>
        <v>6671.6474016056445</v>
      </c>
      <c r="AA9" s="192">
        <f>'S10 Results-total'!AA9/AA$4</f>
        <v>5738.690936020449</v>
      </c>
      <c r="AB9" s="192">
        <f>'S10 Results-total'!AB9/AB$4</f>
        <v>5949.990022227661</v>
      </c>
      <c r="AC9" s="192">
        <f>'S10 Results-total'!AC9/AC$4</f>
        <v>6169.0122426867083</v>
      </c>
      <c r="AD9" s="192">
        <f>'S10 Results-total'!AD9/AD$4</f>
        <v>6222.1767423229967</v>
      </c>
      <c r="AE9" s="192">
        <f>'S10 Results-total'!AE9/AE$4</f>
        <v>5854.781776789574</v>
      </c>
      <c r="AF9" s="192">
        <f>'S10 Results-total'!AF9/AF$4</f>
        <v>5716.9071488099971</v>
      </c>
      <c r="AG9" s="192">
        <f>'S10 Results-total'!AG9/AG$4</f>
        <v>5719.0156978748573</v>
      </c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CP9" s="205"/>
      <c r="CQ9" s="5" t="s">
        <v>146</v>
      </c>
      <c r="CR9" s="203"/>
      <c r="CS9" s="186">
        <v>1</v>
      </c>
      <c r="CT9" s="186">
        <v>0.8</v>
      </c>
      <c r="CU9" s="186">
        <v>0.7</v>
      </c>
      <c r="CV9" s="187"/>
    </row>
    <row r="10" spans="1:100" x14ac:dyDescent="0.45"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CP10" s="206" t="s">
        <v>142</v>
      </c>
      <c r="CQ10" s="5" t="s">
        <v>145</v>
      </c>
      <c r="CR10" s="202" t="s">
        <v>144</v>
      </c>
      <c r="CS10" s="180">
        <v>1264.3941941278208</v>
      </c>
      <c r="CT10" s="180">
        <v>804.71236426249175</v>
      </c>
      <c r="CU10" s="180">
        <v>692.08086906667484</v>
      </c>
      <c r="CV10" s="181">
        <v>602.0988409982416</v>
      </c>
    </row>
    <row r="11" spans="1:100" ht="18" x14ac:dyDescent="0.55000000000000004">
      <c r="A11" s="98" t="s">
        <v>125</v>
      </c>
      <c r="B11" s="111" t="s">
        <v>88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  <c r="CP11" s="204"/>
      <c r="CQ11" s="5" t="s">
        <v>146</v>
      </c>
      <c r="CR11" s="202"/>
      <c r="CS11" s="182">
        <v>1264.3941941278208</v>
      </c>
      <c r="CT11" s="182">
        <v>568.97738735751943</v>
      </c>
      <c r="CU11" s="182">
        <v>0</v>
      </c>
      <c r="CV11" s="183">
        <v>0</v>
      </c>
    </row>
    <row r="12" spans="1:100" ht="14.25" customHeight="1" x14ac:dyDescent="0.45">
      <c r="A12" s="99" t="s">
        <v>126</v>
      </c>
      <c r="B12" s="100" t="s">
        <v>6</v>
      </c>
      <c r="C12" s="133"/>
      <c r="D12" s="133">
        <f>'S10 Results-total'!D12/D$4</f>
        <v>1869.3634274593944</v>
      </c>
      <c r="E12" s="133">
        <f>'S10 Results-total'!E12/E$4</f>
        <v>2047.300891367754</v>
      </c>
      <c r="F12" s="133">
        <f>'S10 Results-total'!F12/F$4</f>
        <v>2382.9440676896143</v>
      </c>
      <c r="G12" s="133">
        <f>'S10 Results-total'!G12/G$4</f>
        <v>2549.9854960049579</v>
      </c>
      <c r="H12" s="133">
        <f>'S10 Results-total'!H12/H$4</f>
        <v>2598.94103091948</v>
      </c>
      <c r="I12" s="133">
        <f>'S10 Results-total'!I12/I$4</f>
        <v>2655.0306933584689</v>
      </c>
      <c r="J12" s="133">
        <f>'S10 Results-total'!J12/J$4</f>
        <v>1889.8330349793439</v>
      </c>
      <c r="K12" s="133">
        <f>'S10 Results-total'!K12/K$4</f>
        <v>1759.8835617059801</v>
      </c>
      <c r="L12" s="133">
        <f>'S10 Results-total'!L12/L$4</f>
        <v>1979.9679774608121</v>
      </c>
      <c r="M12" s="133">
        <f>'S10 Results-total'!M12/M$4</f>
        <v>1672.1838749435562</v>
      </c>
      <c r="N12" s="133">
        <f>'S10 Results-total'!N12/N$4</f>
        <v>2085.6593170989936</v>
      </c>
      <c r="O12" s="133">
        <f>'S10 Results-total'!O12/O$4</f>
        <v>1921.1129834024309</v>
      </c>
      <c r="P12" s="133">
        <f>'S10 Results-total'!P12/P$4</f>
        <v>2094.4779987489514</v>
      </c>
      <c r="Q12" s="133">
        <f>'S10 Results-total'!Q12/Q$4</f>
        <v>2065.9057602516286</v>
      </c>
      <c r="R12" s="133">
        <f>'S10 Results-total'!R12/R$4</f>
        <v>2123.5905256163201</v>
      </c>
      <c r="S12" s="133">
        <f>'S10 Results-total'!S12/S$4</f>
        <v>2219.4432975124409</v>
      </c>
      <c r="T12" s="133">
        <f>'S10 Results-total'!T12/T$4</f>
        <v>2011.1348599180956</v>
      </c>
      <c r="U12" s="133">
        <f>'S10 Results-total'!U12/U$4</f>
        <v>2343.2985197601024</v>
      </c>
      <c r="V12" s="133">
        <f>'S10 Results-total'!V12/V$4</f>
        <v>2239.1792849081762</v>
      </c>
      <c r="W12" s="133">
        <f>'S10 Results-total'!W12/W$4</f>
        <v>1982.4100054767021</v>
      </c>
      <c r="X12" s="133">
        <f>'S10 Results-total'!X12/X$4</f>
        <v>2047.163890421341</v>
      </c>
      <c r="Y12" s="133">
        <f>'S10 Results-total'!Y12/Y$4</f>
        <v>1835.1564135422245</v>
      </c>
      <c r="Z12" s="133">
        <f>'S10 Results-total'!Z12/Z$4</f>
        <v>2056.2841038498632</v>
      </c>
      <c r="AA12" s="133">
        <f>'S10 Results-total'!AA12/AA$4</f>
        <v>2016.4524031244193</v>
      </c>
      <c r="AB12" s="133">
        <f>'S10 Results-total'!AB12/AB$4</f>
        <v>2129.0732553640269</v>
      </c>
      <c r="AC12" s="133">
        <f>'S10 Results-total'!AC12/AC$4</f>
        <v>1908.6128260126982</v>
      </c>
      <c r="AD12" s="133">
        <f>'S10 Results-total'!AD12/AD$4</f>
        <v>2064.6433966144427</v>
      </c>
      <c r="AE12" s="133">
        <f>'S10 Results-total'!AE12/AE$4</f>
        <v>2269.0622008511591</v>
      </c>
      <c r="AF12" s="133">
        <f>'S10 Results-total'!AF12/AF$4</f>
        <v>2336.3218162090275</v>
      </c>
      <c r="AG12" s="133">
        <f>'S10 Results-total'!AG12/AG$4</f>
        <v>2278.9158051609556</v>
      </c>
      <c r="AH12" s="132">
        <f>'S10 Results-total'!AH12/AH$4</f>
        <v>1718.7666913350949</v>
      </c>
      <c r="AI12" s="132">
        <f>'S10 Results-total'!AI12/AI$4</f>
        <v>1698.6344615140724</v>
      </c>
      <c r="AJ12" s="132">
        <f>'S10 Results-total'!AJ12/AJ$4</f>
        <v>1678.8108834547027</v>
      </c>
      <c r="AK12" s="132">
        <f>'S10 Results-total'!AK12/AK$4</f>
        <v>1659.2889131389147</v>
      </c>
      <c r="AL12" s="132">
        <f>'S10 Results-total'!AL12/AL$4</f>
        <v>1640.0617192741583</v>
      </c>
      <c r="AM12" s="132">
        <f>'S10 Results-total'!AM12/AM$4</f>
        <v>1621.1226753233334</v>
      </c>
      <c r="AN12" s="132">
        <f>'S10 Results-total'!AN12/AN$4</f>
        <v>1602.4653518903838</v>
      </c>
      <c r="AO12" s="132">
        <f>'S10 Results-total'!AO12/AO$4</f>
        <v>1584.0835094431827</v>
      </c>
      <c r="AP12" s="132">
        <f>'S10 Results-total'!AP12/AP$4</f>
        <v>1565.9710913564004</v>
      </c>
      <c r="AQ12" s="132">
        <f>'S10 Results-total'!AQ12/AQ$4</f>
        <v>1548.1222172580574</v>
      </c>
      <c r="AR12" s="132">
        <f>'S10 Results-total'!AR12/AR$4</f>
        <v>1530.5311766644163</v>
      </c>
      <c r="AS12" s="132">
        <f>'S10 Results-total'!AS12/AS$4</f>
        <v>1513.1924228887312</v>
      </c>
      <c r="AT12" s="132">
        <f>'S10 Results-total'!AT12/AT$4</f>
        <v>1496.1005672102131</v>
      </c>
      <c r="AU12" s="132">
        <f>'S10 Results-total'!AU12/AU$4</f>
        <v>1479.2503732903256</v>
      </c>
      <c r="AV12" s="132">
        <f>'S10 Results-total'!AV12/AV$4</f>
        <v>1462.6367518242632</v>
      </c>
      <c r="AW12" s="132">
        <f>'S10 Results-total'!AW12/AW$4</f>
        <v>1449.0598297112444</v>
      </c>
      <c r="AX12" s="132">
        <f>'S10 Results-total'!AX12/AX$4</f>
        <v>1435.619208805442</v>
      </c>
      <c r="AY12" s="132">
        <f>'S10 Results-total'!AY12/AY$4</f>
        <v>1422.3128468290893</v>
      </c>
      <c r="AZ12" s="132">
        <f>'S10 Results-total'!AZ12/AZ$4</f>
        <v>1409.1387421024497</v>
      </c>
      <c r="BA12" s="132">
        <f>'S10 Results-total'!BA12/BA$4</f>
        <v>1396.0949325400047</v>
      </c>
      <c r="BB12" s="132">
        <f>'S10 Results-total'!BB12/BB$4</f>
        <v>1383.8937516331623</v>
      </c>
      <c r="BC12" s="132">
        <f>'S10 Results-total'!BC12/BC$4</f>
        <v>1371.7996387113355</v>
      </c>
      <c r="BD12" s="132">
        <f>'S10 Results-total'!BD12/BD$4</f>
        <v>1359.8111906141678</v>
      </c>
      <c r="BE12" s="132">
        <f>'S10 Results-total'!BE12/BE$4</f>
        <v>1347.9270285931516</v>
      </c>
      <c r="BF12" s="132">
        <f>'S10 Results-total'!BF12/BF$4</f>
        <v>1336.1457977830369</v>
      </c>
      <c r="BG12" s="132">
        <f>'S10 Results-total'!BG12/BG$4</f>
        <v>1325.1872093613176</v>
      </c>
      <c r="BH12" s="132">
        <f>'S10 Results-total'!BH12/BH$4</f>
        <v>1314.3109356658479</v>
      </c>
      <c r="BI12" s="132">
        <f>'S10 Results-total'!BI12/BI$4</f>
        <v>1303.5160527142521</v>
      </c>
      <c r="BJ12" s="132">
        <f>'S10 Results-total'!BJ12/BJ$4</f>
        <v>1292.8016503015356</v>
      </c>
      <c r="BK12" s="132">
        <f>'S10 Results-total'!BK12/BK$4</f>
        <v>1282.1668317442447</v>
      </c>
      <c r="CP12" s="204"/>
      <c r="CQ12" s="5" t="s">
        <v>145</v>
      </c>
      <c r="CR12" s="202" t="s">
        <v>165</v>
      </c>
      <c r="CS12" s="184">
        <v>1</v>
      </c>
      <c r="CT12" s="184">
        <v>0.63644104662911904</v>
      </c>
      <c r="CU12" s="184">
        <v>0.54736163158679507</v>
      </c>
      <c r="CV12" s="185">
        <v>0.47619551228133361</v>
      </c>
    </row>
    <row r="13" spans="1:100" x14ac:dyDescent="0.45">
      <c r="A13" s="99" t="s">
        <v>154</v>
      </c>
      <c r="B13" s="100" t="s">
        <v>6</v>
      </c>
      <c r="C13" s="133"/>
      <c r="D13" s="133">
        <f>'S10 Results-total'!D13/D$4</f>
        <v>-267.48498468014748</v>
      </c>
      <c r="E13" s="133">
        <f>'S10 Results-total'!E13/E$4</f>
        <v>-251.98859081303988</v>
      </c>
      <c r="F13" s="133">
        <f>'S10 Results-total'!F13/F$4</f>
        <v>-237.27618358161897</v>
      </c>
      <c r="G13" s="133">
        <f>'S10 Results-total'!G13/G$4</f>
        <v>-225.4862957821106</v>
      </c>
      <c r="H13" s="133">
        <f>'S10 Results-total'!H13/H$4</f>
        <v>-213.16169447904096</v>
      </c>
      <c r="I13" s="133">
        <f>'S10 Results-total'!I13/I$4</f>
        <v>-199.88592904378552</v>
      </c>
      <c r="J13" s="133">
        <f>'S10 Results-total'!J13/J$4</f>
        <v>-229.00135017014568</v>
      </c>
      <c r="K13" s="133">
        <f>'S10 Results-total'!K13/K$4</f>
        <v>-257.71574949416924</v>
      </c>
      <c r="L13" s="133">
        <f>'S10 Results-total'!L13/L$4</f>
        <v>-285.47125753814095</v>
      </c>
      <c r="M13" s="133">
        <f>'S10 Results-total'!M13/M$4</f>
        <v>-309.75485648150948</v>
      </c>
      <c r="N13" s="133">
        <f>'S10 Results-total'!N13/N$4</f>
        <v>-313.46586024138821</v>
      </c>
      <c r="O13" s="133">
        <f>'S10 Results-total'!O13/O$4</f>
        <v>-296.61796875688998</v>
      </c>
      <c r="P13" s="133">
        <f>'S10 Results-total'!P13/P$4</f>
        <v>-331.48478846163704</v>
      </c>
      <c r="Q13" s="133">
        <f>'S10 Results-total'!Q13/Q$4</f>
        <v>-324.52643286457038</v>
      </c>
      <c r="R13" s="133">
        <f>'S10 Results-total'!R13/R$4</f>
        <v>-384.37158421963187</v>
      </c>
      <c r="S13" s="133">
        <f>'S10 Results-total'!S13/S$4</f>
        <v>-427.98789625744018</v>
      </c>
      <c r="T13" s="133">
        <f>'S10 Results-total'!T13/T$4</f>
        <v>-421.62684648129397</v>
      </c>
      <c r="U13" s="133">
        <f>'S10 Results-total'!U13/U$4</f>
        <v>-533.97287421127544</v>
      </c>
      <c r="V13" s="133">
        <f>'S10 Results-total'!V13/V$4</f>
        <v>-494.32546131380752</v>
      </c>
      <c r="W13" s="133">
        <f>'S10 Results-total'!W13/W$4</f>
        <v>-523.71510890407285</v>
      </c>
      <c r="X13" s="133">
        <f>'S10 Results-total'!X13/X$4</f>
        <v>-497.56067167768032</v>
      </c>
      <c r="Y13" s="133">
        <f>'S10 Results-total'!Y13/Y$4</f>
        <v>-463.68236975738415</v>
      </c>
      <c r="Z13" s="133">
        <f>'S10 Results-total'!Z13/Z$4</f>
        <v>-413.6749566859209</v>
      </c>
      <c r="AA13" s="133">
        <f>'S10 Results-total'!AA13/AA$4</f>
        <v>-397.24879724216379</v>
      </c>
      <c r="AB13" s="133">
        <f>'S10 Results-total'!AB13/AB$4</f>
        <v>-519.19049631677672</v>
      </c>
      <c r="AC13" s="133">
        <f>'S10 Results-total'!AC13/AC$4</f>
        <v>-360.09992069598911</v>
      </c>
      <c r="AD13" s="133">
        <f>'S10 Results-total'!AD13/AD$4</f>
        <v>-539.16575885436248</v>
      </c>
      <c r="AE13" s="133">
        <f>'S10 Results-total'!AE13/AE$4</f>
        <v>-406.35819177415908</v>
      </c>
      <c r="AF13" s="133">
        <f>'S10 Results-total'!AF13/AF$4</f>
        <v>-471.98587202370919</v>
      </c>
      <c r="AG13" s="133">
        <f>'S10 Results-total'!AG13/AG$4</f>
        <v>-520.64292590644538</v>
      </c>
      <c r="AH13" s="132">
        <f>'S10 Results-total'!AH13/AH$4</f>
        <v>-550.95842518191932</v>
      </c>
      <c r="AI13" s="132">
        <f>'S10 Results-total'!AI13/AI$4</f>
        <v>-539.08663524688245</v>
      </c>
      <c r="AJ13" s="132">
        <f>'S10 Results-total'!AJ13/AJ$4</f>
        <v>-527.39685440423102</v>
      </c>
      <c r="AK13" s="132">
        <f>'S10 Results-total'!AK13/AK$4</f>
        <v>-515.88492886158429</v>
      </c>
      <c r="AL13" s="132">
        <f>'S10 Results-total'!AL13/AL$4</f>
        <v>-504.54683026883617</v>
      </c>
      <c r="AM13" s="132">
        <f>'S10 Results-total'!AM13/AM$4</f>
        <v>-493.37865101827731</v>
      </c>
      <c r="AN13" s="132">
        <f>'S10 Results-total'!AN13/AN$4</f>
        <v>-482.37659975445087</v>
      </c>
      <c r="AO13" s="132">
        <f>'S10 Results-total'!AO13/AO$4</f>
        <v>-471.53699708290594</v>
      </c>
      <c r="AP13" s="132">
        <f>'S10 Results-total'!AP13/AP$4</f>
        <v>-460.85627146763875</v>
      </c>
      <c r="AQ13" s="132">
        <f>'S10 Results-total'!AQ13/AQ$4</f>
        <v>-450.33095530761847</v>
      </c>
      <c r="AR13" s="132">
        <f>'S10 Results-total'!AR13/AR$4</f>
        <v>-439.95768118334126</v>
      </c>
      <c r="AS13" s="132">
        <f>'S10 Results-total'!AS13/AS$4</f>
        <v>-429.73317826487585</v>
      </c>
      <c r="AT13" s="132">
        <f>'S10 Results-total'!AT13/AT$4</f>
        <v>-419.65426887335622</v>
      </c>
      <c r="AU13" s="132">
        <f>'S10 Results-total'!AU13/AU$4</f>
        <v>-409.717865188323</v>
      </c>
      <c r="AV13" s="132">
        <f>'S10 Results-total'!AV13/AV$4</f>
        <v>-399.92096609375034</v>
      </c>
      <c r="AW13" s="132">
        <f>'S10 Results-total'!AW13/AW$4</f>
        <v>-391.01758174794105</v>
      </c>
      <c r="AX13" s="132">
        <f>'S10 Results-total'!AX13/AX$4</f>
        <v>-382.20358010791301</v>
      </c>
      <c r="AY13" s="132">
        <f>'S10 Results-total'!AY13/AY$4</f>
        <v>-373.47762190223608</v>
      </c>
      <c r="AZ13" s="132">
        <f>'S10 Results-total'!AZ13/AZ$4</f>
        <v>-364.83839448258823</v>
      </c>
      <c r="BA13" s="132">
        <f>'S10 Results-total'!BA13/BA$4</f>
        <v>-356.28461116548186</v>
      </c>
      <c r="BB13" s="132">
        <f>'S10 Results-total'!BB13/BB$4</f>
        <v>-347.99461800662351</v>
      </c>
      <c r="BC13" s="132">
        <f>'S10 Results-total'!BC13/BC$4</f>
        <v>-339.77737131960998</v>
      </c>
      <c r="BD13" s="132">
        <f>'S10 Results-total'!BD13/BD$4</f>
        <v>-331.63191773854612</v>
      </c>
      <c r="BE13" s="132">
        <f>'S10 Results-total'!BE13/BE$4</f>
        <v>-323.55732048396902</v>
      </c>
      <c r="BF13" s="132">
        <f>'S10 Results-total'!BF13/BF$4</f>
        <v>-315.55265900370097</v>
      </c>
      <c r="BG13" s="132">
        <f>'S10 Results-total'!BG13/BG$4</f>
        <v>-307.7844960982606</v>
      </c>
      <c r="BH13" s="132">
        <f>'S10 Results-total'!BH13/BH$4</f>
        <v>-300.0746832447079</v>
      </c>
      <c r="BI13" s="132">
        <f>'S10 Results-total'!BI13/BI$4</f>
        <v>-292.42256546401313</v>
      </c>
      <c r="BJ13" s="132">
        <f>'S10 Results-total'!BJ13/BJ$4</f>
        <v>-284.82749754345269</v>
      </c>
      <c r="BK13" s="132">
        <f>'S10 Results-total'!BK13/BK$4</f>
        <v>-277.2888438552547</v>
      </c>
      <c r="CP13" s="205"/>
      <c r="CQ13" s="5" t="s">
        <v>146</v>
      </c>
      <c r="CR13" s="203"/>
      <c r="CS13" s="186">
        <v>1</v>
      </c>
      <c r="CT13" s="186">
        <v>0.45</v>
      </c>
      <c r="CU13" s="186">
        <v>0</v>
      </c>
      <c r="CV13" s="187">
        <v>0</v>
      </c>
    </row>
    <row r="14" spans="1:100" x14ac:dyDescent="0.45">
      <c r="A14" s="99" t="s">
        <v>139</v>
      </c>
      <c r="B14" s="100" t="s">
        <v>6</v>
      </c>
      <c r="C14" s="133"/>
      <c r="D14" s="133">
        <f>'S10 Results-total'!D14/D$4</f>
        <v>1869.3634274593944</v>
      </c>
      <c r="E14" s="133">
        <f>'S10 Results-total'!E14/E$4</f>
        <v>2047.300891367754</v>
      </c>
      <c r="F14" s="133">
        <f>'S10 Results-total'!F14/F$4</f>
        <v>2382.9440676896143</v>
      </c>
      <c r="G14" s="133">
        <f>'S10 Results-total'!G14/G$4</f>
        <v>2549.9854960049579</v>
      </c>
      <c r="H14" s="133">
        <f>'S10 Results-total'!H14/H$4</f>
        <v>2598.94103091948</v>
      </c>
      <c r="I14" s="133">
        <f>'S10 Results-total'!I14/I$4</f>
        <v>2655.0306933584689</v>
      </c>
      <c r="J14" s="133">
        <f>'S10 Results-total'!J14/J$4</f>
        <v>1889.8330349793439</v>
      </c>
      <c r="K14" s="133">
        <f>'S10 Results-total'!K14/K$4</f>
        <v>1759.8835617059801</v>
      </c>
      <c r="L14" s="133">
        <f>'S10 Results-total'!L14/L$4</f>
        <v>1979.9679774608121</v>
      </c>
      <c r="M14" s="133">
        <f>'S10 Results-total'!M14/M$4</f>
        <v>1672.1838749435562</v>
      </c>
      <c r="N14" s="133">
        <f>'S10 Results-total'!N14/N$4</f>
        <v>2085.6593170989936</v>
      </c>
      <c r="O14" s="133">
        <f>'S10 Results-total'!O14/O$4</f>
        <v>1921.1129834024309</v>
      </c>
      <c r="P14" s="133">
        <f>'S10 Results-total'!P14/P$4</f>
        <v>2094.4779987489514</v>
      </c>
      <c r="Q14" s="133">
        <f>'S10 Results-total'!Q14/Q$4</f>
        <v>2065.9057602516286</v>
      </c>
      <c r="R14" s="133">
        <f>'S10 Results-total'!R14/R$4</f>
        <v>2123.5905256163201</v>
      </c>
      <c r="S14" s="133">
        <f>'S10 Results-total'!S14/S$4</f>
        <v>2219.4432975124409</v>
      </c>
      <c r="T14" s="133">
        <f>'S10 Results-total'!T14/T$4</f>
        <v>2011.1348599180956</v>
      </c>
      <c r="U14" s="133">
        <f>'S10 Results-total'!U14/U$4</f>
        <v>2343.2985197601024</v>
      </c>
      <c r="V14" s="133">
        <f>'S10 Results-total'!V14/V$4</f>
        <v>2239.1792849081762</v>
      </c>
      <c r="W14" s="133">
        <f>'S10 Results-total'!W14/W$4</f>
        <v>1982.4100054767021</v>
      </c>
      <c r="X14" s="133">
        <f>'S10 Results-total'!X14/X$4</f>
        <v>2047.163890421341</v>
      </c>
      <c r="Y14" s="133">
        <f>'S10 Results-total'!Y14/Y$4</f>
        <v>1835.1564135422245</v>
      </c>
      <c r="Z14" s="133">
        <f>'S10 Results-total'!Z14/Z$4</f>
        <v>2056.2841038498632</v>
      </c>
      <c r="AA14" s="133">
        <f>'S10 Results-total'!AA14/AA$4</f>
        <v>2016.4524031244193</v>
      </c>
      <c r="AB14" s="133">
        <f>'S10 Results-total'!AB14/AB$4</f>
        <v>2129.0732553640269</v>
      </c>
      <c r="AC14" s="133">
        <f>'S10 Results-total'!AC14/AC$4</f>
        <v>1908.6128260126982</v>
      </c>
      <c r="AD14" s="133">
        <f>'S10 Results-total'!AD14/AD$4</f>
        <v>2064.6433966144427</v>
      </c>
      <c r="AE14" s="133">
        <f>'S10 Results-total'!AE14/AE$4</f>
        <v>2269.0622008511591</v>
      </c>
      <c r="AF14" s="133">
        <f>'S10 Results-total'!AF14/AF$4</f>
        <v>2305.1552799056349</v>
      </c>
      <c r="AG14" s="133">
        <f>'S10 Results-total'!AG14/AG$4</f>
        <v>2246.0927009205316</v>
      </c>
      <c r="AH14" s="132">
        <f>'S10 Results-total'!AH14/AH$4</f>
        <v>1220.8985354415584</v>
      </c>
      <c r="AI14" s="132">
        <f>'S10 Results-total'!AI14/AI$4</f>
        <v>1207.9686862236777</v>
      </c>
      <c r="AJ14" s="132">
        <f>'S10 Results-total'!AJ14/AJ$4</f>
        <v>1195.2370674439792</v>
      </c>
      <c r="AK14" s="132">
        <f>'S10 Results-total'!AK14/AK$4</f>
        <v>1182.6991551082331</v>
      </c>
      <c r="AL14" s="132">
        <f>'S10 Results-total'!AL14/AL$4</f>
        <v>1170.350561844378</v>
      </c>
      <c r="AM14" s="132">
        <f>'S10 Results-total'!AM14/AM$4</f>
        <v>1158.1870317837747</v>
      </c>
      <c r="AN14" s="132">
        <f>'S10 Results-total'!AN14/AN$4</f>
        <v>1146.2044356708814</v>
      </c>
      <c r="AO14" s="132">
        <f>'S10 Results-total'!AO14/AO$4</f>
        <v>1134.3987661895521</v>
      </c>
      <c r="AP14" s="132">
        <f>'S10 Results-total'!AP14/AP$4</f>
        <v>1122.7661334948486</v>
      </c>
      <c r="AQ14" s="132">
        <f>'S10 Results-total'!AQ14/AQ$4</f>
        <v>1111.3027609398862</v>
      </c>
      <c r="AR14" s="132">
        <f>'S10 Results-total'!AR14/AR$4</f>
        <v>1100.0049809878667</v>
      </c>
      <c r="AS14" s="132">
        <f>'S10 Results-total'!AS14/AS$4</f>
        <v>1088.8692312999974</v>
      </c>
      <c r="AT14" s="132">
        <f>'S10 Results-total'!AT14/AT$4</f>
        <v>1079.0710942366304</v>
      </c>
      <c r="AU14" s="132">
        <f>'S10 Results-total'!AU14/AU$4</f>
        <v>1072.0976182331376</v>
      </c>
      <c r="AV14" s="132">
        <f>'S10 Results-total'!AV14/AV$4</f>
        <v>1065.2220480660803</v>
      </c>
      <c r="AW14" s="132">
        <f>'S10 Results-total'!AW14/AW$4</f>
        <v>1060.4952314107402</v>
      </c>
      <c r="AX14" s="132">
        <f>'S10 Results-total'!AX14/AX$4</f>
        <v>1055.8158681333487</v>
      </c>
      <c r="AY14" s="132">
        <f>'S10 Results-total'!AY14/AY$4</f>
        <v>1051.1832472132139</v>
      </c>
      <c r="AZ14" s="132">
        <f>'S10 Results-total'!AZ14/AZ$4</f>
        <v>1046.596671763881</v>
      </c>
      <c r="BA14" s="132">
        <f>'S10 Results-total'!BA14/BA$4</f>
        <v>1042.0554586836549</v>
      </c>
      <c r="BB14" s="132">
        <f>'S10 Results-total'!BB14/BB$4</f>
        <v>1038.0947210494269</v>
      </c>
      <c r="BC14" s="132">
        <f>'S10 Results-total'!BC14/BC$4</f>
        <v>1034.1687397392718</v>
      </c>
      <c r="BD14" s="132">
        <f>'S10 Results-total'!BD14/BD$4</f>
        <v>1030.2770592603918</v>
      </c>
      <c r="BE14" s="132">
        <f>'S10 Results-total'!BE14/BE$4</f>
        <v>1026.4192320445438</v>
      </c>
      <c r="BF14" s="132">
        <f>'S10 Results-total'!BF14/BF$4</f>
        <v>1022.5948182764487</v>
      </c>
      <c r="BG14" s="132">
        <f>'S10 Results-total'!BG14/BG$4</f>
        <v>1019.3580248230626</v>
      </c>
      <c r="BH14" s="132">
        <f>'S10 Results-total'!BH14/BH$4</f>
        <v>1016.145544333791</v>
      </c>
      <c r="BI14" s="132">
        <f>'S10 Results-total'!BI14/BI$4</f>
        <v>1012.9571038957371</v>
      </c>
      <c r="BJ14" s="132">
        <f>'S10 Results-total'!BJ14/BJ$4</f>
        <v>1009.7924346653745</v>
      </c>
      <c r="BK14" s="132">
        <f>'S10 Results-total'!BK14/BK$4</f>
        <v>1006.6512717929772</v>
      </c>
    </row>
    <row r="15" spans="1:100" x14ac:dyDescent="0.45">
      <c r="A15" s="99" t="s">
        <v>130</v>
      </c>
      <c r="B15" s="100" t="s">
        <v>6</v>
      </c>
      <c r="C15" s="133"/>
      <c r="D15" s="133">
        <f>'S10 Results-total'!D15/D$4</f>
        <v>0</v>
      </c>
      <c r="E15" s="133">
        <f>'S10 Results-total'!E15/E$4</f>
        <v>0</v>
      </c>
      <c r="F15" s="133">
        <f>'S10 Results-total'!F15/F$4</f>
        <v>0</v>
      </c>
      <c r="G15" s="133">
        <f>'S10 Results-total'!G15/G$4</f>
        <v>0</v>
      </c>
      <c r="H15" s="133">
        <f>'S10 Results-total'!H15/H$4</f>
        <v>0</v>
      </c>
      <c r="I15" s="133">
        <f>'S10 Results-total'!I15/I$4</f>
        <v>0</v>
      </c>
      <c r="J15" s="133">
        <f>'S10 Results-total'!J15/J$4</f>
        <v>0</v>
      </c>
      <c r="K15" s="133">
        <f>'S10 Results-total'!K15/K$4</f>
        <v>0</v>
      </c>
      <c r="L15" s="133">
        <f>'S10 Results-total'!L15/L$4</f>
        <v>0</v>
      </c>
      <c r="M15" s="133">
        <f>'S10 Results-total'!M15/M$4</f>
        <v>0</v>
      </c>
      <c r="N15" s="133">
        <f>'S10 Results-total'!N15/N$4</f>
        <v>0</v>
      </c>
      <c r="O15" s="133">
        <f>'S10 Results-total'!O15/O$4</f>
        <v>0</v>
      </c>
      <c r="P15" s="133">
        <f>'S10 Results-total'!P15/P$4</f>
        <v>0</v>
      </c>
      <c r="Q15" s="133">
        <f>'S10 Results-total'!Q15/Q$4</f>
        <v>0</v>
      </c>
      <c r="R15" s="133">
        <f>'S10 Results-total'!R15/R$4</f>
        <v>0</v>
      </c>
      <c r="S15" s="133">
        <f>'S10 Results-total'!S15/S$4</f>
        <v>0</v>
      </c>
      <c r="T15" s="133">
        <f>'S10 Results-total'!T15/T$4</f>
        <v>0</v>
      </c>
      <c r="U15" s="133">
        <f>'S10 Results-total'!U15/U$4</f>
        <v>0</v>
      </c>
      <c r="V15" s="133">
        <f>'S10 Results-total'!V15/V$4</f>
        <v>0</v>
      </c>
      <c r="W15" s="133">
        <f>'S10 Results-total'!W15/W$4</f>
        <v>0</v>
      </c>
      <c r="X15" s="133">
        <f>'S10 Results-total'!X15/X$4</f>
        <v>0</v>
      </c>
      <c r="Y15" s="133">
        <f>'S10 Results-total'!Y15/Y$4</f>
        <v>0</v>
      </c>
      <c r="Z15" s="133">
        <f>'S10 Results-total'!Z15/Z$4</f>
        <v>0</v>
      </c>
      <c r="AA15" s="133">
        <f>'S10 Results-total'!AA15/AA$4</f>
        <v>0</v>
      </c>
      <c r="AB15" s="133">
        <f>'S10 Results-total'!AB15/AB$4</f>
        <v>0</v>
      </c>
      <c r="AC15" s="133">
        <f>'S10 Results-total'!AC15/AC$4</f>
        <v>0</v>
      </c>
      <c r="AD15" s="133">
        <f>'S10 Results-total'!AD15/AD$4</f>
        <v>0</v>
      </c>
      <c r="AE15" s="133">
        <f>'S10 Results-total'!AE15/AE$4</f>
        <v>0</v>
      </c>
      <c r="AF15" s="133">
        <f>'S10 Results-total'!AF15/AF$4</f>
        <v>31.166536303392924</v>
      </c>
      <c r="AG15" s="133">
        <f>'S10 Results-total'!AG15/AG$4</f>
        <v>32.823104240423802</v>
      </c>
      <c r="AH15" s="132">
        <f>'S10 Results-total'!AH15/AH$4</f>
        <v>497.86815589353671</v>
      </c>
      <c r="AI15" s="132">
        <f>'S10 Results-total'!AI15/AI$4</f>
        <v>490.66577529039472</v>
      </c>
      <c r="AJ15" s="132">
        <f>'S10 Results-total'!AJ15/AJ$4</f>
        <v>483.57381601072348</v>
      </c>
      <c r="AK15" s="132">
        <f>'S10 Results-total'!AK15/AK$4</f>
        <v>476.58975803068176</v>
      </c>
      <c r="AL15" s="132">
        <f>'S10 Results-total'!AL15/AL$4</f>
        <v>469.71115742978049</v>
      </c>
      <c r="AM15" s="132">
        <f>'S10 Results-total'!AM15/AM$4</f>
        <v>462.93564353955861</v>
      </c>
      <c r="AN15" s="132">
        <f>'S10 Results-total'!AN15/AN$4</f>
        <v>456.26091621950269</v>
      </c>
      <c r="AO15" s="132">
        <f>'S10 Results-total'!AO15/AO$4</f>
        <v>449.68474325363064</v>
      </c>
      <c r="AP15" s="132">
        <f>'S10 Results-total'!AP15/AP$4</f>
        <v>443.20495786155169</v>
      </c>
      <c r="AQ15" s="132">
        <f>'S10 Results-total'!AQ15/AQ$4</f>
        <v>436.81945631817126</v>
      </c>
      <c r="AR15" s="132">
        <f>'S10 Results-total'!AR15/AR$4</f>
        <v>430.52619567654955</v>
      </c>
      <c r="AS15" s="132">
        <f>'S10 Results-total'!AS15/AS$4</f>
        <v>424.32319158873383</v>
      </c>
      <c r="AT15" s="132">
        <f>'S10 Results-total'!AT15/AT$4</f>
        <v>417.0294729735827</v>
      </c>
      <c r="AU15" s="132">
        <f>'S10 Results-total'!AU15/AU$4</f>
        <v>407.1527550571879</v>
      </c>
      <c r="AV15" s="132">
        <f>'S10 Results-total'!AV15/AV$4</f>
        <v>397.41470375818272</v>
      </c>
      <c r="AW15" s="132">
        <f>'S10 Results-total'!AW15/AW$4</f>
        <v>388.56459830050443</v>
      </c>
      <c r="AX15" s="132">
        <f>'S10 Results-total'!AX15/AX$4</f>
        <v>379.80334067209327</v>
      </c>
      <c r="AY15" s="132">
        <f>'S10 Results-total'!AY15/AY$4</f>
        <v>371.12959961587541</v>
      </c>
      <c r="AZ15" s="132">
        <f>'S10 Results-total'!AZ15/AZ$4</f>
        <v>362.54207033856869</v>
      </c>
      <c r="BA15" s="132">
        <f>'S10 Results-total'!BA15/BA$4</f>
        <v>354.03947385634973</v>
      </c>
      <c r="BB15" s="132">
        <f>'S10 Results-total'!BB15/BB$4</f>
        <v>345.79903058373549</v>
      </c>
      <c r="BC15" s="132">
        <f>'S10 Results-total'!BC15/BC$4</f>
        <v>337.63089897206373</v>
      </c>
      <c r="BD15" s="132">
        <f>'S10 Results-total'!BD15/BD$4</f>
        <v>329.53413135377605</v>
      </c>
      <c r="BE15" s="132">
        <f>'S10 Results-total'!BE15/BE$4</f>
        <v>321.50779654860787</v>
      </c>
      <c r="BF15" s="132">
        <f>'S10 Results-total'!BF15/BF$4</f>
        <v>313.55097950658825</v>
      </c>
      <c r="BG15" s="132">
        <f>'S10 Results-total'!BG15/BG$4</f>
        <v>305.82918453825505</v>
      </c>
      <c r="BH15" s="132">
        <f>'S10 Results-total'!BH15/BH$4</f>
        <v>298.16539133205691</v>
      </c>
      <c r="BI15" s="132">
        <f>'S10 Results-total'!BI15/BI$4</f>
        <v>290.55894881851486</v>
      </c>
      <c r="BJ15" s="132">
        <f>'S10 Results-total'!BJ15/BJ$4</f>
        <v>283.00921563616112</v>
      </c>
      <c r="BK15" s="132">
        <f>'S10 Results-total'!BK15/BK$4</f>
        <v>275.51555995126751</v>
      </c>
      <c r="CP15" s="176" t="s">
        <v>15</v>
      </c>
      <c r="CQ15" s="177"/>
      <c r="CR15" s="177"/>
      <c r="CS15" s="178">
        <v>2019</v>
      </c>
      <c r="CT15" s="178">
        <v>2030</v>
      </c>
      <c r="CU15" s="178">
        <v>2040</v>
      </c>
      <c r="CV15" s="179">
        <v>2050</v>
      </c>
    </row>
    <row r="16" spans="1:100" x14ac:dyDescent="0.45">
      <c r="A16" s="99" t="s">
        <v>131</v>
      </c>
      <c r="B16" s="100" t="s">
        <v>6</v>
      </c>
      <c r="C16" s="133"/>
      <c r="D16" s="133">
        <f>'S10 Results-total'!D16/D$4</f>
        <v>3074.6291240328437</v>
      </c>
      <c r="E16" s="133">
        <f>'S10 Results-total'!E16/E$4</f>
        <v>3365.3768836276399</v>
      </c>
      <c r="F16" s="133">
        <f>'S10 Results-total'!F16/F$4</f>
        <v>3914.0143174591026</v>
      </c>
      <c r="G16" s="133">
        <f>'S10 Results-total'!G16/G$4</f>
        <v>4187.20428149483</v>
      </c>
      <c r="H16" s="133">
        <f>'S10 Results-total'!H16/H$4</f>
        <v>4267.2876252830301</v>
      </c>
      <c r="I16" s="133">
        <f>'S10 Results-total'!I16/I$4</f>
        <v>4358.9554088315899</v>
      </c>
      <c r="J16" s="133">
        <f>'S10 Results-total'!J16/J$4</f>
        <v>3107.8670362212188</v>
      </c>
      <c r="K16" s="133">
        <f>'S10 Results-total'!K16/K$4</f>
        <v>2895.3809240166197</v>
      </c>
      <c r="L16" s="133">
        <f>'S10 Results-total'!L16/L$4</f>
        <v>3255.1448371965744</v>
      </c>
      <c r="M16" s="133">
        <f>'S10 Results-total'!M16/M$4</f>
        <v>2751.9586118706052</v>
      </c>
      <c r="N16" s="133">
        <f>'S10 Results-total'!N16/N$4</f>
        <v>3466.8540072030573</v>
      </c>
      <c r="O16" s="133">
        <f>'S10 Results-total'!O16/O$4</f>
        <v>3179.1754677030908</v>
      </c>
      <c r="P16" s="133">
        <f>'S10 Results-total'!P16/P$4</f>
        <v>3490.8059386787841</v>
      </c>
      <c r="Q16" s="133">
        <f>'S10 Results-total'!Q16/Q$4</f>
        <v>3442.9896359394843</v>
      </c>
      <c r="R16" s="133">
        <f>'S10 Results-total'!R16/R$4</f>
        <v>3546.7768953945892</v>
      </c>
      <c r="S16" s="133">
        <f>'S10 Results-total'!S16/S$4</f>
        <v>3722.8543458723325</v>
      </c>
      <c r="T16" s="133">
        <f>'S10 Results-total'!T16/T$4</f>
        <v>3353.3187924845142</v>
      </c>
      <c r="U16" s="133">
        <f>'S10 Results-total'!U16/U$4</f>
        <v>3944.3454060307945</v>
      </c>
      <c r="V16" s="133">
        <f>'S10 Results-total'!V16/V$4</f>
        <v>3758.1889944940285</v>
      </c>
      <c r="W16" s="133">
        <f>'S10 Results-total'!W16/W$4</f>
        <v>3303.7874670495398</v>
      </c>
      <c r="X16" s="133">
        <f>'S10 Results-total'!X16/X$4</f>
        <v>3420.0195302489096</v>
      </c>
      <c r="Y16" s="133">
        <f>'S10 Results-total'!Y16/Y$4</f>
        <v>3047.023679120347</v>
      </c>
      <c r="Z16" s="133">
        <f>'S10 Results-total'!Z16/Z$4</f>
        <v>3442.4330054938064</v>
      </c>
      <c r="AA16" s="133">
        <f>'S10 Results-total'!AA16/AA$4</f>
        <v>3361.0718634578552</v>
      </c>
      <c r="AB16" s="133">
        <f>'S10 Results-total'!AB16/AB$4</f>
        <v>3566.762423714064</v>
      </c>
      <c r="AC16" s="133">
        <f>'S10 Results-total'!AC16/AC$4</f>
        <v>3172.2061157221051</v>
      </c>
      <c r="AD16" s="133">
        <f>'S10 Results-total'!AD16/AD$4</f>
        <v>3448.2981560892408</v>
      </c>
      <c r="AE16" s="133">
        <f>'S10 Results-total'!AE16/AE$4</f>
        <v>3809.7177374942976</v>
      </c>
      <c r="AF16" s="133">
        <f>'S10 Results-total'!AF16/AF$4</f>
        <v>3929.3400146619256</v>
      </c>
      <c r="AG16" s="133">
        <f>'S10 Results-total'!AG16/AG$4</f>
        <v>3836.8989999610612</v>
      </c>
      <c r="AH16" s="132">
        <f>'S10 Results-total'!AH16/AH$4</f>
        <v>2848.5949609021741</v>
      </c>
      <c r="AI16" s="132">
        <f>'S10 Results-total'!AI16/AI$4</f>
        <v>2815.5014155875492</v>
      </c>
      <c r="AJ16" s="132">
        <f>'S10 Results-total'!AJ16/AJ$4</f>
        <v>2782.9152348893385</v>
      </c>
      <c r="AK16" s="132">
        <f>'S10 Results-total'!AK16/AK$4</f>
        <v>2750.8248397855814</v>
      </c>
      <c r="AL16" s="132">
        <f>'S10 Results-total'!AL16/AL$4</f>
        <v>2719.2190009344899</v>
      </c>
      <c r="AM16" s="132">
        <f>'S10 Results-total'!AM16/AM$4</f>
        <v>2688.0868255731793</v>
      </c>
      <c r="AN16" s="132">
        <f>'S10 Results-total'!AN16/AN$4</f>
        <v>2657.4177450010316</v>
      </c>
      <c r="AO16" s="132">
        <f>'S10 Results-total'!AO16/AO$4</f>
        <v>2627.2015026175131</v>
      </c>
      <c r="AP16" s="132">
        <f>'S10 Results-total'!AP16/AP$4</f>
        <v>2597.4281424859678</v>
      </c>
      <c r="AQ16" s="132">
        <f>'S10 Results-total'!AQ16/AQ$4</f>
        <v>2568.0879983966265</v>
      </c>
      <c r="AR16" s="132">
        <f>'S10 Results-total'!AR16/AR$4</f>
        <v>2539.1716834035819</v>
      </c>
      <c r="AS16" s="132">
        <f>'S10 Results-total'!AS16/AS$4</f>
        <v>2510.6700798119332</v>
      </c>
      <c r="AT16" s="132">
        <f>'S10 Results-total'!AT16/AT$4</f>
        <v>2482.57432959268</v>
      </c>
      <c r="AU16" s="132">
        <f>'S10 Results-total'!AU16/AU$4</f>
        <v>2454.8758252041744</v>
      </c>
      <c r="AV16" s="132">
        <f>'S10 Results-total'!AV16/AV$4</f>
        <v>2427.5662008001736</v>
      </c>
      <c r="AW16" s="132">
        <f>'S10 Results-total'!AW16/AW$4</f>
        <v>2405.2934647957663</v>
      </c>
      <c r="AX16" s="132">
        <f>'S10 Results-total'!AX16/AX$4</f>
        <v>2383.2443288665563</v>
      </c>
      <c r="AY16" s="132">
        <f>'S10 Results-total'!AY16/AY$4</f>
        <v>2361.4154426866617</v>
      </c>
      <c r="AZ16" s="132">
        <f>'S10 Results-total'!AZ16/AZ$4</f>
        <v>2339.8035225306571</v>
      </c>
      <c r="BA16" s="132">
        <f>'S10 Results-total'!BA16/BA$4</f>
        <v>2318.4053496268339</v>
      </c>
      <c r="BB16" s="132">
        <f>'S10 Results-total'!BB16/BB$4</f>
        <v>2298.4040236900978</v>
      </c>
      <c r="BC16" s="132">
        <f>'S10 Results-total'!BC16/BC$4</f>
        <v>2278.5782136876001</v>
      </c>
      <c r="BD16" s="132">
        <f>'S10 Results-total'!BD16/BD$4</f>
        <v>2258.9256194266109</v>
      </c>
      <c r="BE16" s="132">
        <f>'S10 Results-total'!BE16/BE$4</f>
        <v>2239.443980732603</v>
      </c>
      <c r="BF16" s="132">
        <f>'S10 Results-total'!BF16/BF$4</f>
        <v>2220.1310765827352</v>
      </c>
      <c r="BG16" s="132">
        <f>'S10 Results-total'!BG16/BG$4</f>
        <v>2202.1829458183511</v>
      </c>
      <c r="BH16" s="132">
        <f>'S10 Results-total'!BH16/BH$4</f>
        <v>2184.36963127424</v>
      </c>
      <c r="BI16" s="132">
        <f>'S10 Results-total'!BI16/BI$4</f>
        <v>2166.6896196390308</v>
      </c>
      <c r="BJ16" s="132">
        <f>'S10 Results-total'!BJ16/BJ$4</f>
        <v>2149.1414201661373</v>
      </c>
      <c r="BK16" s="132">
        <f>'S10 Results-total'!BK16/BK$4</f>
        <v>2131.7235642547444</v>
      </c>
      <c r="CP16" s="204" t="s">
        <v>160</v>
      </c>
      <c r="CQ16" s="5" t="s">
        <v>161</v>
      </c>
      <c r="CR16" s="202" t="s">
        <v>148</v>
      </c>
      <c r="CS16" s="180">
        <v>3929.3400146619256</v>
      </c>
      <c r="CT16" s="180">
        <v>2568.0879983966265</v>
      </c>
      <c r="CU16" s="180">
        <v>2318.4053496268339</v>
      </c>
      <c r="CV16" s="181">
        <v>2131.7235642547444</v>
      </c>
    </row>
    <row r="17" spans="1:100" x14ac:dyDescent="0.45">
      <c r="A17" s="99" t="s">
        <v>132</v>
      </c>
      <c r="B17" s="100" t="s">
        <v>6</v>
      </c>
      <c r="C17" s="133"/>
      <c r="D17" s="133">
        <f>'S10 Results-total'!D17/D$4</f>
        <v>0</v>
      </c>
      <c r="E17" s="133">
        <f>'S10 Results-total'!E17/E$4</f>
        <v>0</v>
      </c>
      <c r="F17" s="133">
        <f>'S10 Results-total'!F17/F$4</f>
        <v>0</v>
      </c>
      <c r="G17" s="133">
        <f>'S10 Results-total'!G17/G$4</f>
        <v>0</v>
      </c>
      <c r="H17" s="133">
        <f>'S10 Results-total'!H17/H$4</f>
        <v>0</v>
      </c>
      <c r="I17" s="133">
        <f>'S10 Results-total'!I17/I$4</f>
        <v>0</v>
      </c>
      <c r="J17" s="133">
        <f>'S10 Results-total'!J17/J$4</f>
        <v>0</v>
      </c>
      <c r="K17" s="133">
        <f>'S10 Results-total'!K17/K$4</f>
        <v>0</v>
      </c>
      <c r="L17" s="133">
        <f>'S10 Results-total'!L17/L$4</f>
        <v>0</v>
      </c>
      <c r="M17" s="133">
        <f>'S10 Results-total'!M17/M$4</f>
        <v>0</v>
      </c>
      <c r="N17" s="133">
        <f>'S10 Results-total'!N17/N$4</f>
        <v>0</v>
      </c>
      <c r="O17" s="133">
        <f>'S10 Results-total'!O17/O$4</f>
        <v>0</v>
      </c>
      <c r="P17" s="133">
        <f>'S10 Results-total'!P17/P$4</f>
        <v>0</v>
      </c>
      <c r="Q17" s="133">
        <f>'S10 Results-total'!Q17/Q$4</f>
        <v>0</v>
      </c>
      <c r="R17" s="133">
        <f>'S10 Results-total'!R17/R$4</f>
        <v>0</v>
      </c>
      <c r="S17" s="133">
        <f>'S10 Results-total'!S17/S$4</f>
        <v>0</v>
      </c>
      <c r="T17" s="133">
        <f>'S10 Results-total'!T17/T$4</f>
        <v>0</v>
      </c>
      <c r="U17" s="133">
        <f>'S10 Results-total'!U17/U$4</f>
        <v>0</v>
      </c>
      <c r="V17" s="133">
        <f>'S10 Results-total'!V17/V$4</f>
        <v>0</v>
      </c>
      <c r="W17" s="133">
        <f>'S10 Results-total'!W17/W$4</f>
        <v>0</v>
      </c>
      <c r="X17" s="133">
        <f>'S10 Results-total'!X17/X$4</f>
        <v>0</v>
      </c>
      <c r="Y17" s="133">
        <f>'S10 Results-total'!Y17/Y$4</f>
        <v>0</v>
      </c>
      <c r="Z17" s="133">
        <f>'S10 Results-total'!Z17/Z$4</f>
        <v>0</v>
      </c>
      <c r="AA17" s="133">
        <f>'S10 Results-total'!AA17/AA$4</f>
        <v>0</v>
      </c>
      <c r="AB17" s="133">
        <f>'S10 Results-total'!AB17/AB$4</f>
        <v>0</v>
      </c>
      <c r="AC17" s="133">
        <f>'S10 Results-total'!AC17/AC$4</f>
        <v>0</v>
      </c>
      <c r="AD17" s="133">
        <f>'S10 Results-total'!AD17/AD$4</f>
        <v>0</v>
      </c>
      <c r="AE17" s="133">
        <f>'S10 Results-total'!AE17/AE$4</f>
        <v>0</v>
      </c>
      <c r="AF17" s="133">
        <f>'S10 Results-total'!AF17/AF$4</f>
        <v>-36.868133218507907</v>
      </c>
      <c r="AG17" s="133">
        <f>'S10 Results-total'!AG17/AG$4</f>
        <v>-36.786609322181597</v>
      </c>
      <c r="AH17" s="132">
        <f>'S10 Results-total'!AH17/AH$4</f>
        <v>-782.84572918488573</v>
      </c>
      <c r="AI17" s="132">
        <f>'S10 Results-total'!AI17/AI$4</f>
        <v>-770.85647271864298</v>
      </c>
      <c r="AJ17" s="132">
        <f>'S10 Results-total'!AJ17/AJ$4</f>
        <v>-759.05102625070197</v>
      </c>
      <c r="AK17" s="132">
        <f>'S10 Results-total'!AK17/AK$4</f>
        <v>-747.42519488859682</v>
      </c>
      <c r="AL17" s="132">
        <f>'S10 Results-total'!AL17/AL$4</f>
        <v>-735.97491042333513</v>
      </c>
      <c r="AM17" s="132">
        <f>'S10 Results-total'!AM17/AM$4</f>
        <v>-724.69622658301967</v>
      </c>
      <c r="AN17" s="132">
        <f>'S10 Results-total'!AN17/AN$4</f>
        <v>-713.58531449827422</v>
      </c>
      <c r="AO17" s="132">
        <f>'S10 Results-total'!AO17/AO$4</f>
        <v>-702.63845836853636</v>
      </c>
      <c r="AP17" s="132">
        <f>'S10 Results-total'!AP17/AP$4</f>
        <v>-691.85205131890643</v>
      </c>
      <c r="AQ17" s="132">
        <f>'S10 Results-total'!AQ17/AQ$4</f>
        <v>-681.22259143785288</v>
      </c>
      <c r="AR17" s="132">
        <f>'S10 Results-total'!AR17/AR$4</f>
        <v>-670.74667798662551</v>
      </c>
      <c r="AS17" s="132">
        <f>'S10 Results-total'!AS17/AS$4</f>
        <v>-660.42100777176222</v>
      </c>
      <c r="AT17" s="132">
        <f>'S10 Results-total'!AT17/AT$4</f>
        <v>-648.56813026309317</v>
      </c>
      <c r="AU17" s="132">
        <f>'S10 Results-total'!AU17/AU$4</f>
        <v>-633.06854282248332</v>
      </c>
      <c r="AV17" s="132">
        <f>'S10 Results-total'!AV17/AV$4</f>
        <v>-617.7865656628918</v>
      </c>
      <c r="AW17" s="132">
        <f>'S10 Results-total'!AW17/AW$4</f>
        <v>-603.88664515596497</v>
      </c>
      <c r="AX17" s="132">
        <f>'S10 Results-total'!AX17/AX$4</f>
        <v>-590.12626849627623</v>
      </c>
      <c r="AY17" s="132">
        <f>'S10 Results-total'!AY17/AY$4</f>
        <v>-576.50334481975733</v>
      </c>
      <c r="AZ17" s="132">
        <f>'S10 Results-total'!AZ17/AZ$4</f>
        <v>-563.01582482620665</v>
      </c>
      <c r="BA17" s="132">
        <f>'S10 Results-total'!BA17/BA$4</f>
        <v>-549.66169975159744</v>
      </c>
      <c r="BB17" s="132">
        <f>'S10 Results-total'!BB17/BB$4</f>
        <v>-536.71601090293495</v>
      </c>
      <c r="BC17" s="132">
        <f>'S10 Results-total'!BC17/BC$4</f>
        <v>-523.88392325650409</v>
      </c>
      <c r="BD17" s="132">
        <f>'S10 Results-total'!BD17/BD$4</f>
        <v>-511.1639480320373</v>
      </c>
      <c r="BE17" s="132">
        <f>'S10 Results-total'!BE17/BE$4</f>
        <v>-498.55462235070991</v>
      </c>
      <c r="BF17" s="132">
        <f>'S10 Results-total'!BF17/BF$4</f>
        <v>-486.05450867429562</v>
      </c>
      <c r="BG17" s="132">
        <f>'S10 Results-total'!BG17/BG$4</f>
        <v>-473.92005713513771</v>
      </c>
      <c r="BH17" s="132">
        <f>'S10 Results-total'!BH17/BH$4</f>
        <v>-461.87675274177946</v>
      </c>
      <c r="BI17" s="132">
        <f>'S10 Results-total'!BI17/BI$4</f>
        <v>-449.92357236798222</v>
      </c>
      <c r="BJ17" s="132">
        <f>'S10 Results-total'!BJ17/BJ$4</f>
        <v>-438.05950814320789</v>
      </c>
      <c r="BK17" s="132">
        <f>'S10 Results-total'!BK17/BK$4</f>
        <v>-426.28356716933001</v>
      </c>
      <c r="CP17" s="204"/>
      <c r="CQ17" s="5" t="s">
        <v>162</v>
      </c>
      <c r="CR17" s="202"/>
      <c r="CS17" s="180">
        <v>-36.868133218507907</v>
      </c>
      <c r="CT17" s="180">
        <v>-681.22259143785288</v>
      </c>
      <c r="CU17" s="180">
        <v>-549.66169975159744</v>
      </c>
      <c r="CV17" s="181">
        <v>-426.28356716933001</v>
      </c>
    </row>
    <row r="18" spans="1:100" x14ac:dyDescent="0.45">
      <c r="A18" s="99" t="s">
        <v>133</v>
      </c>
      <c r="B18" s="100" t="s">
        <v>6</v>
      </c>
      <c r="C18" s="133"/>
      <c r="D18" s="133">
        <f>'S10 Results-total'!D18/D$4</f>
        <v>3074.6291240328437</v>
      </c>
      <c r="E18" s="133">
        <f>'S10 Results-total'!E18/E$4</f>
        <v>3365.3768836276399</v>
      </c>
      <c r="F18" s="133">
        <f>'S10 Results-total'!F18/F$4</f>
        <v>3914.0143174591026</v>
      </c>
      <c r="G18" s="133">
        <f>'S10 Results-total'!G18/G$4</f>
        <v>4187.20428149483</v>
      </c>
      <c r="H18" s="133">
        <f>'S10 Results-total'!H18/H$4</f>
        <v>4267.2876252830301</v>
      </c>
      <c r="I18" s="133">
        <f>'S10 Results-total'!I18/I$4</f>
        <v>4358.9554088315899</v>
      </c>
      <c r="J18" s="133">
        <f>'S10 Results-total'!J18/J$4</f>
        <v>3107.8670362212188</v>
      </c>
      <c r="K18" s="133">
        <f>'S10 Results-total'!K18/K$4</f>
        <v>2895.3809240166197</v>
      </c>
      <c r="L18" s="133">
        <f>'S10 Results-total'!L18/L$4</f>
        <v>3255.1448371965744</v>
      </c>
      <c r="M18" s="133">
        <f>'S10 Results-total'!M18/M$4</f>
        <v>2751.9586118706052</v>
      </c>
      <c r="N18" s="133">
        <f>'S10 Results-total'!N18/N$4</f>
        <v>3466.8540072030573</v>
      </c>
      <c r="O18" s="133">
        <f>'S10 Results-total'!O18/O$4</f>
        <v>3179.1754677030908</v>
      </c>
      <c r="P18" s="133">
        <f>'S10 Results-total'!P18/P$4</f>
        <v>3490.8059386787841</v>
      </c>
      <c r="Q18" s="133">
        <f>'S10 Results-total'!Q18/Q$4</f>
        <v>3442.9896359394843</v>
      </c>
      <c r="R18" s="133">
        <f>'S10 Results-total'!R18/R$4</f>
        <v>3546.7768953945892</v>
      </c>
      <c r="S18" s="133">
        <f>'S10 Results-total'!S18/S$4</f>
        <v>3722.8543458723325</v>
      </c>
      <c r="T18" s="133">
        <f>'S10 Results-total'!T18/T$4</f>
        <v>3353.3187924845142</v>
      </c>
      <c r="U18" s="133">
        <f>'S10 Results-total'!U18/U$4</f>
        <v>3944.3454060307945</v>
      </c>
      <c r="V18" s="133">
        <f>'S10 Results-total'!V18/V$4</f>
        <v>3758.1889944940285</v>
      </c>
      <c r="W18" s="133">
        <f>'S10 Results-total'!W18/W$4</f>
        <v>3303.7874670495398</v>
      </c>
      <c r="X18" s="133">
        <f>'S10 Results-total'!X18/X$4</f>
        <v>3420.0195302489096</v>
      </c>
      <c r="Y18" s="133">
        <f>'S10 Results-total'!Y18/Y$4</f>
        <v>3047.023679120347</v>
      </c>
      <c r="Z18" s="133">
        <f>'S10 Results-total'!Z18/Z$4</f>
        <v>3442.4330054938064</v>
      </c>
      <c r="AA18" s="133">
        <f>'S10 Results-total'!AA18/AA$4</f>
        <v>3361.0718634578552</v>
      </c>
      <c r="AB18" s="133">
        <f>'S10 Results-total'!AB18/AB$4</f>
        <v>3566.762423714064</v>
      </c>
      <c r="AC18" s="133">
        <f>'S10 Results-total'!AC18/AC$4</f>
        <v>3172.2061157221051</v>
      </c>
      <c r="AD18" s="133">
        <f>'S10 Results-total'!AD18/AD$4</f>
        <v>3448.2981560892408</v>
      </c>
      <c r="AE18" s="133">
        <f>'S10 Results-total'!AE18/AE$4</f>
        <v>3809.7177374942976</v>
      </c>
      <c r="AF18" s="133">
        <f>'S10 Results-total'!AF18/AF$4</f>
        <v>3892.4718814434177</v>
      </c>
      <c r="AG18" s="133">
        <f>'S10 Results-total'!AG18/AG$4</f>
        <v>3800.1123906388798</v>
      </c>
      <c r="AH18" s="132">
        <f>'S10 Results-total'!AH18/AH$4</f>
        <v>2065.7492317172882</v>
      </c>
      <c r="AI18" s="132">
        <f>'S10 Results-total'!AI18/AI$4</f>
        <v>2044.6449428689061</v>
      </c>
      <c r="AJ18" s="132">
        <f>'S10 Results-total'!AJ18/AJ$4</f>
        <v>2023.8642086386365</v>
      </c>
      <c r="AK18" s="132">
        <f>'S10 Results-total'!AK18/AK$4</f>
        <v>2003.3996448969845</v>
      </c>
      <c r="AL18" s="132">
        <f>'S10 Results-total'!AL18/AL$4</f>
        <v>1983.244090511155</v>
      </c>
      <c r="AM18" s="132">
        <f>'S10 Results-total'!AM18/AM$4</f>
        <v>1963.3905989901593</v>
      </c>
      <c r="AN18" s="132">
        <f>'S10 Results-total'!AN18/AN$4</f>
        <v>1943.8324305027575</v>
      </c>
      <c r="AO18" s="132">
        <f>'S10 Results-total'!AO18/AO$4</f>
        <v>1924.5630442489769</v>
      </c>
      <c r="AP18" s="132">
        <f>'S10 Results-total'!AP18/AP$4</f>
        <v>1905.5760911670613</v>
      </c>
      <c r="AQ18" s="132">
        <f>'S10 Results-total'!AQ18/AQ$4</f>
        <v>1886.8654069587737</v>
      </c>
      <c r="AR18" s="132">
        <f>'S10 Results-total'!AR18/AR$4</f>
        <v>1868.4250054169561</v>
      </c>
      <c r="AS18" s="132">
        <f>'S10 Results-total'!AS18/AS$4</f>
        <v>1850.2490720401713</v>
      </c>
      <c r="AT18" s="132">
        <f>'S10 Results-total'!AT18/AT$4</f>
        <v>1834.0061993295869</v>
      </c>
      <c r="AU18" s="132">
        <f>'S10 Results-total'!AU18/AU$4</f>
        <v>1821.8072823816908</v>
      </c>
      <c r="AV18" s="132">
        <f>'S10 Results-total'!AV18/AV$4</f>
        <v>1809.7796351372817</v>
      </c>
      <c r="AW18" s="132">
        <f>'S10 Results-total'!AW18/AW$4</f>
        <v>1801.4068196398014</v>
      </c>
      <c r="AX18" s="132">
        <f>'S10 Results-total'!AX18/AX$4</f>
        <v>1793.1180603702803</v>
      </c>
      <c r="AY18" s="132">
        <f>'S10 Results-total'!AY18/AY$4</f>
        <v>1784.9120978669043</v>
      </c>
      <c r="AZ18" s="132">
        <f>'S10 Results-total'!AZ18/AZ$4</f>
        <v>1776.7876977044507</v>
      </c>
      <c r="BA18" s="132">
        <f>'S10 Results-total'!BA18/BA$4</f>
        <v>1768.7436498752365</v>
      </c>
      <c r="BB18" s="132">
        <f>'S10 Results-total'!BB18/BB$4</f>
        <v>1761.6880127871627</v>
      </c>
      <c r="BC18" s="132">
        <f>'S10 Results-total'!BC18/BC$4</f>
        <v>1754.6942904310959</v>
      </c>
      <c r="BD18" s="132">
        <f>'S10 Results-total'!BD18/BD$4</f>
        <v>1747.7616713945733</v>
      </c>
      <c r="BE18" s="132">
        <f>'S10 Results-total'!BE18/BE$4</f>
        <v>1740.8893583818929</v>
      </c>
      <c r="BF18" s="132">
        <f>'S10 Results-total'!BF18/BF$4</f>
        <v>1734.0765679084398</v>
      </c>
      <c r="BG18" s="132">
        <f>'S10 Results-total'!BG18/BG$4</f>
        <v>1728.2628886832133</v>
      </c>
      <c r="BH18" s="132">
        <f>'S10 Results-total'!BH18/BH$4</f>
        <v>1722.4928785324607</v>
      </c>
      <c r="BI18" s="132">
        <f>'S10 Results-total'!BI18/BI$4</f>
        <v>1716.7660472710484</v>
      </c>
      <c r="BJ18" s="132">
        <f>'S10 Results-total'!BJ18/BJ$4</f>
        <v>1711.0819120229296</v>
      </c>
      <c r="BK18" s="132">
        <f>'S10 Results-total'!BK18/BK$4</f>
        <v>1705.4399970854142</v>
      </c>
      <c r="CP18" s="204"/>
      <c r="CQ18" s="5" t="s">
        <v>163</v>
      </c>
      <c r="CR18" s="202"/>
      <c r="CS18" s="180">
        <v>3892.4718814434177</v>
      </c>
      <c r="CT18" s="180">
        <v>1886.8654069587737</v>
      </c>
      <c r="CU18" s="180">
        <v>1768.7436498752365</v>
      </c>
      <c r="CV18" s="181">
        <v>1705.4399970854142</v>
      </c>
    </row>
    <row r="19" spans="1:100" x14ac:dyDescent="0.45">
      <c r="A19" s="99" t="s">
        <v>141</v>
      </c>
      <c r="B19" s="100" t="s">
        <v>147</v>
      </c>
      <c r="C19" s="133"/>
      <c r="D19" s="197">
        <f>'S6 Total-MFA'!D79</f>
        <v>0</v>
      </c>
      <c r="E19" s="197">
        <f>'S6 Total-MFA'!E79</f>
        <v>0</v>
      </c>
      <c r="F19" s="197">
        <f>'S6 Total-MFA'!F79</f>
        <v>0</v>
      </c>
      <c r="G19" s="197">
        <f>'S6 Total-MFA'!G79</f>
        <v>0</v>
      </c>
      <c r="H19" s="197">
        <f>'S6 Total-MFA'!H79</f>
        <v>0</v>
      </c>
      <c r="I19" s="197">
        <f>'S6 Total-MFA'!I79</f>
        <v>0</v>
      </c>
      <c r="J19" s="197">
        <f>'S6 Total-MFA'!J79</f>
        <v>0</v>
      </c>
      <c r="K19" s="197">
        <f>'S6 Total-MFA'!K79</f>
        <v>0</v>
      </c>
      <c r="L19" s="197">
        <f>'S6 Total-MFA'!L79</f>
        <v>0</v>
      </c>
      <c r="M19" s="197">
        <f>'S6 Total-MFA'!M79</f>
        <v>0</v>
      </c>
      <c r="N19" s="197">
        <f>'S6 Total-MFA'!N79</f>
        <v>0</v>
      </c>
      <c r="O19" s="197">
        <f>'S6 Total-MFA'!O79</f>
        <v>0</v>
      </c>
      <c r="P19" s="197">
        <f>'S6 Total-MFA'!P79</f>
        <v>0</v>
      </c>
      <c r="Q19" s="197">
        <f>'S6 Total-MFA'!Q79</f>
        <v>0</v>
      </c>
      <c r="R19" s="197">
        <f>'S6 Total-MFA'!R79</f>
        <v>0</v>
      </c>
      <c r="S19" s="197">
        <f>'S6 Total-MFA'!S79</f>
        <v>0</v>
      </c>
      <c r="T19" s="197">
        <f>'S6 Total-MFA'!T79</f>
        <v>0</v>
      </c>
      <c r="U19" s="197">
        <f>'S6 Total-MFA'!U79</f>
        <v>0</v>
      </c>
      <c r="V19" s="197">
        <f>'S6 Total-MFA'!V79</f>
        <v>0</v>
      </c>
      <c r="W19" s="197">
        <f>'S6 Total-MFA'!W79</f>
        <v>0</v>
      </c>
      <c r="X19" s="197">
        <f>'S6 Total-MFA'!X79</f>
        <v>0</v>
      </c>
      <c r="Y19" s="197">
        <f>'S6 Total-MFA'!Y79</f>
        <v>0</v>
      </c>
      <c r="Z19" s="197">
        <f>'S6 Total-MFA'!Z79</f>
        <v>0</v>
      </c>
      <c r="AA19" s="197">
        <f>'S6 Total-MFA'!AA79</f>
        <v>0</v>
      </c>
      <c r="AB19" s="197">
        <f>'S6 Total-MFA'!AB79</f>
        <v>0</v>
      </c>
      <c r="AC19" s="197">
        <f>'S6 Total-MFA'!AC79</f>
        <v>0</v>
      </c>
      <c r="AD19" s="197">
        <f>'S6 Total-MFA'!AD79</f>
        <v>0</v>
      </c>
      <c r="AE19" s="197">
        <f>'S6 Total-MFA'!AE79</f>
        <v>0</v>
      </c>
      <c r="AF19" s="197">
        <f>'S6 Total-MFA'!AF79</f>
        <v>1.3340001401846472E-2</v>
      </c>
      <c r="AG19" s="197">
        <f>'S6 Total-MFA'!AG79</f>
        <v>1.4402947298926461E-2</v>
      </c>
      <c r="AH19" s="198">
        <f>'S6 Total-MFA'!AH79</f>
        <v>0.2896659322079399</v>
      </c>
      <c r="AI19" s="198">
        <f>'S6 Total-MFA'!AI79</f>
        <v>0.28885895488841157</v>
      </c>
      <c r="AJ19" s="198">
        <f>'S6 Total-MFA'!AJ79</f>
        <v>0.28804543786111997</v>
      </c>
      <c r="AK19" s="198">
        <f>'S6 Total-MFA'!AK79</f>
        <v>0.28722530130639279</v>
      </c>
      <c r="AL19" s="198">
        <f>'S6 Total-MFA'!AL79</f>
        <v>0.28639846410027814</v>
      </c>
      <c r="AM19" s="198">
        <f>'S6 Total-MFA'!AM79</f>
        <v>0.28556484378779418</v>
      </c>
      <c r="AN19" s="198">
        <f>'S6 Total-MFA'!AN79</f>
        <v>0.28472435655551886</v>
      </c>
      <c r="AO19" s="198">
        <f>'S6 Total-MFA'!AO79</f>
        <v>0.28387691720349911</v>
      </c>
      <c r="AP19" s="198">
        <f>'S6 Total-MFA'!AP79</f>
        <v>0.28302243911645902</v>
      </c>
      <c r="AQ19" s="198">
        <f>'S6 Total-MFA'!AQ79</f>
        <v>0.28216083423428939</v>
      </c>
      <c r="AR19" s="198">
        <f>'S6 Total-MFA'!AR79</f>
        <v>0.28129201302179457</v>
      </c>
      <c r="AS19" s="198">
        <f>'S6 Total-MFA'!AS79</f>
        <v>0.28041588443767629</v>
      </c>
      <c r="AT19" s="198">
        <f>'S6 Total-MFA'!AT79</f>
        <v>0.27874427836841198</v>
      </c>
      <c r="AU19" s="198">
        <f>'S6 Total-MFA'!AU79</f>
        <v>0.27524262451362447</v>
      </c>
      <c r="AV19" s="198">
        <f>'S6 Total-MFA'!AV79</f>
        <v>0.27171114308628586</v>
      </c>
      <c r="AW19" s="198">
        <f>'S6 Total-MFA'!AW79</f>
        <v>0.26814945134317475</v>
      </c>
      <c r="AX19" s="198">
        <f>'S6 Total-MFA'!AX79</f>
        <v>0.26455715996453</v>
      </c>
      <c r="AY19" s="198">
        <f>'S6 Total-MFA'!AY79</f>
        <v>0.26093387291218906</v>
      </c>
      <c r="AZ19" s="198">
        <f>'S6 Total-MFA'!AZ79</f>
        <v>0.25727918728403715</v>
      </c>
      <c r="BA19" s="198">
        <f>'S6 Total-MFA'!BA79</f>
        <v>0.25359269316465688</v>
      </c>
      <c r="BB19" s="198">
        <f>'S6 Total-MFA'!BB79</f>
        <v>0.24987397347206078</v>
      </c>
      <c r="BC19" s="198">
        <f>'S6 Total-MFA'!BC79</f>
        <v>0.24612260380038672</v>
      </c>
      <c r="BD19" s="198">
        <f>'S6 Total-MFA'!BD79</f>
        <v>0.24233815225843211</v>
      </c>
      <c r="BE19" s="198">
        <f>'S6 Total-MFA'!BE79</f>
        <v>0.23852017930389716</v>
      </c>
      <c r="BF19" s="198">
        <f>'S6 Total-MFA'!BF79</f>
        <v>0.23466823757320426</v>
      </c>
      <c r="BG19" s="198">
        <f>'S6 Total-MFA'!BG79</f>
        <v>0.23078187170675404</v>
      </c>
      <c r="BH19" s="198">
        <f>'S6 Total-MFA'!BH79</f>
        <v>0.2268606181694762</v>
      </c>
      <c r="BI19" s="198">
        <f>'S6 Total-MFA'!BI79</f>
        <v>0.22290400506652547</v>
      </c>
      <c r="BJ19" s="198">
        <f>'S6 Total-MFA'!BJ79</f>
        <v>0.21891155195396872</v>
      </c>
      <c r="BK19" s="198">
        <f>'S6 Total-MFA'!BK79</f>
        <v>0.21488276964430544</v>
      </c>
      <c r="CP19" s="204"/>
      <c r="CQ19" s="5" t="s">
        <v>146</v>
      </c>
      <c r="CR19" s="202"/>
      <c r="CS19" s="182">
        <v>3892.4718814434177</v>
      </c>
      <c r="CT19" s="182">
        <v>2724.7303170103919</v>
      </c>
      <c r="CU19" s="182">
        <v>2335.4831288660503</v>
      </c>
      <c r="CV19" s="182">
        <v>1946.2359407217089</v>
      </c>
    </row>
    <row r="20" spans="1:100" ht="14.25" customHeight="1" x14ac:dyDescent="0.45">
      <c r="A20" s="101"/>
      <c r="B20" s="108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CP20" s="204"/>
      <c r="CQ20" s="5" t="s">
        <v>163</v>
      </c>
      <c r="CR20" s="202" t="s">
        <v>149</v>
      </c>
      <c r="CS20" s="184">
        <v>1</v>
      </c>
      <c r="CT20" s="184">
        <v>0.484747344214361</v>
      </c>
      <c r="CU20" s="184">
        <v>0.45440113731003906</v>
      </c>
      <c r="CV20" s="185">
        <v>0.43813803902239057</v>
      </c>
    </row>
    <row r="21" spans="1:100" ht="18" x14ac:dyDescent="0.55000000000000004">
      <c r="A21" s="102" t="s">
        <v>128</v>
      </c>
      <c r="B21" s="109" t="s">
        <v>88</v>
      </c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194"/>
      <c r="BK21" s="194"/>
      <c r="CP21" s="205"/>
      <c r="CQ21" s="5" t="s">
        <v>146</v>
      </c>
      <c r="CR21" s="203"/>
      <c r="CS21" s="186">
        <v>1</v>
      </c>
      <c r="CT21" s="186">
        <v>0.7</v>
      </c>
      <c r="CU21" s="186">
        <v>0.6</v>
      </c>
      <c r="CV21" s="187">
        <v>0.5</v>
      </c>
    </row>
    <row r="22" spans="1:100" ht="14.25" customHeight="1" x14ac:dyDescent="0.45">
      <c r="A22" s="103" t="s">
        <v>129</v>
      </c>
      <c r="B22" s="104" t="s">
        <v>98</v>
      </c>
      <c r="C22" s="195">
        <f>'S10 Results-total'!C22/C$4</f>
        <v>1457.1188972658529</v>
      </c>
      <c r="D22" s="195">
        <f>'S10 Results-total'!D22/D$4</f>
        <v>1434.9339424026859</v>
      </c>
      <c r="E22" s="195">
        <f>'S10 Results-total'!E22/E$4</f>
        <v>1418.3160455318446</v>
      </c>
      <c r="F22" s="195">
        <f>'S10 Results-total'!F22/F$4</f>
        <v>1406.2785283765709</v>
      </c>
      <c r="G22" s="195">
        <f>'S10 Results-total'!G22/G$4</f>
        <v>1411.8343928343395</v>
      </c>
      <c r="H22" s="195">
        <f>'S10 Results-total'!H22/H$4</f>
        <v>1414.6049760944295</v>
      </c>
      <c r="I22" s="195">
        <f>'S10 Results-total'!I22/I$4</f>
        <v>1411.1814952987809</v>
      </c>
      <c r="J22" s="195">
        <f>'S10 Results-total'!J22/J$4</f>
        <v>1408.1931208709527</v>
      </c>
      <c r="K22" s="195">
        <f>'S10 Results-total'!K22/K$4</f>
        <v>1401.7269223096798</v>
      </c>
      <c r="L22" s="195">
        <f>'S10 Results-total'!L22/L$4</f>
        <v>1391.2592736327183</v>
      </c>
      <c r="M22" s="195">
        <f>'S10 Results-total'!M22/M$4</f>
        <v>1364.9930750644166</v>
      </c>
      <c r="N22" s="195">
        <f>'S10 Results-total'!N22/N$4</f>
        <v>1388.104741327709</v>
      </c>
      <c r="O22" s="195">
        <f>'S10 Results-total'!O22/O$4</f>
        <v>1343.5270887003483</v>
      </c>
      <c r="P22" s="195">
        <f>'S10 Results-total'!P22/P$4</f>
        <v>1318.0447648358825</v>
      </c>
      <c r="Q22" s="195">
        <f>'S10 Results-total'!Q22/Q$4</f>
        <v>1289.7061210505672</v>
      </c>
      <c r="R22" s="195">
        <f>'S10 Results-total'!R22/R$4</f>
        <v>1264.3941941278208</v>
      </c>
      <c r="S22" s="195">
        <f>'S10 Results-total'!S22/S$4</f>
        <v>1245.52146703931</v>
      </c>
      <c r="T22" s="195">
        <f>'S10 Results-total'!T22/T$4</f>
        <v>1225.7069224928373</v>
      </c>
      <c r="U22" s="195">
        <f>'S10 Results-total'!U22/U$4</f>
        <v>1207.3141617011615</v>
      </c>
      <c r="V22" s="195">
        <f>'S10 Results-total'!V22/V$4</f>
        <v>1190.0867061926767</v>
      </c>
      <c r="W22" s="195">
        <f>'S10 Results-total'!W22/W$4</f>
        <v>1169.8724046624902</v>
      </c>
      <c r="X22" s="195">
        <f>'S10 Results-total'!X22/X$4</f>
        <v>1150.0674962507328</v>
      </c>
      <c r="Y22" s="195">
        <f>'S10 Results-total'!Y22/Y$4</f>
        <v>1123.6177565035898</v>
      </c>
      <c r="Z22" s="195">
        <f>'S10 Results-total'!Z22/Z$4</f>
        <v>1098.6995784639571</v>
      </c>
      <c r="AA22" s="195">
        <f>'S10 Results-total'!AA22/AA$4</f>
        <v>1073.5774559365727</v>
      </c>
      <c r="AB22" s="195">
        <f>'S10 Results-total'!AB22/AB$4</f>
        <v>1041.4311721741988</v>
      </c>
      <c r="AC22" s="195">
        <f>'S10 Results-total'!AC22/AC$4</f>
        <v>1026.311601526628</v>
      </c>
      <c r="AD22" s="195">
        <f>'S10 Results-total'!AD22/AD$4</f>
        <v>1010.8100663439582</v>
      </c>
      <c r="AE22" s="195">
        <f>'S10 Results-total'!AE22/AE$4</f>
        <v>998.39777578062171</v>
      </c>
      <c r="AF22" s="195">
        <f>'S10 Results-total'!AF22/AF$4</f>
        <v>985.63322752148827</v>
      </c>
      <c r="AG22" s="195">
        <f>'S10 Results-total'!AG22/AG$4</f>
        <v>971.42872913034762</v>
      </c>
      <c r="AH22" s="196">
        <f>'S10 Results-total'!AH22/AH$4</f>
        <v>953.47417275145108</v>
      </c>
      <c r="AI22" s="196">
        <f>'S10 Results-total'!AI22/AI$4</f>
        <v>935.82307981081362</v>
      </c>
      <c r="AJ22" s="196">
        <f>'S10 Results-total'!AJ22/AJ$4</f>
        <v>918.46819186206756</v>
      </c>
      <c r="AK22" s="196">
        <f>'S10 Results-total'!AK22/AK$4</f>
        <v>901.40247132751097</v>
      </c>
      <c r="AL22" s="196">
        <f>'S10 Results-total'!AL22/AL$4</f>
        <v>884.6190931604682</v>
      </c>
      <c r="AM22" s="196">
        <f>'S10 Results-total'!AM22/AM$4</f>
        <v>868.11143688250229</v>
      </c>
      <c r="AN22" s="196">
        <f>'S10 Results-total'!AN22/AN$4</f>
        <v>851.87307897597748</v>
      </c>
      <c r="AO22" s="196">
        <f>'S10 Results-total'!AO22/AO$4</f>
        <v>835.8977856135923</v>
      </c>
      <c r="AP22" s="196">
        <f>'S10 Results-total'!AP22/AP$4</f>
        <v>820.17950570760866</v>
      </c>
      <c r="AQ22" s="196">
        <f>'S10 Results-total'!AQ22/AQ$4</f>
        <v>804.71236426249175</v>
      </c>
      <c r="AR22" s="196">
        <f>'S10 Results-total'!AR22/AR$4</f>
        <v>790.5646580311344</v>
      </c>
      <c r="AS22" s="196">
        <f>'S10 Results-total'!AS22/AS$4</f>
        <v>778.28585949628075</v>
      </c>
      <c r="AT22" s="196">
        <f>'S10 Results-total'!AT22/AT$4</f>
        <v>766.16796574802095</v>
      </c>
      <c r="AU22" s="196">
        <f>'S10 Results-total'!AU22/AU$4</f>
        <v>754.20745152950292</v>
      </c>
      <c r="AV22" s="196">
        <f>'S10 Results-total'!AV22/AV$4</f>
        <v>742.40089057130081</v>
      </c>
      <c r="AW22" s="196">
        <f>'S10 Results-total'!AW22/AW$4</f>
        <v>732.16226390726865</v>
      </c>
      <c r="AX22" s="196">
        <f>'S10 Results-total'!AX22/AX$4</f>
        <v>722.0123740169854</v>
      </c>
      <c r="AY22" s="196">
        <f>'S10 Results-total'!AY22/AY$4</f>
        <v>711.94978106795486</v>
      </c>
      <c r="AZ22" s="196">
        <f>'S10 Results-total'!AZ22/AZ$4</f>
        <v>701.97307384982287</v>
      </c>
      <c r="BA22" s="196">
        <f>'S10 Results-total'!BA22/BA$4</f>
        <v>692.08086906667484</v>
      </c>
      <c r="BB22" s="196">
        <f>'S10 Results-total'!BB22/BB$4</f>
        <v>682.62412746024791</v>
      </c>
      <c r="BC22" s="196">
        <f>'S10 Results-total'!BC22/BC$4</f>
        <v>673.23610907877605</v>
      </c>
      <c r="BD22" s="196">
        <f>'S10 Results-total'!BD22/BD$4</f>
        <v>663.91580556360861</v>
      </c>
      <c r="BE22" s="196">
        <f>'S10 Results-total'!BE22/BE$4</f>
        <v>654.66222609927763</v>
      </c>
      <c r="BF22" s="196">
        <f>'S10 Results-total'!BF22/BF$4</f>
        <v>645.47439703363489</v>
      </c>
      <c r="BG22" s="196">
        <f>'S10 Results-total'!BG22/BG$4</f>
        <v>636.69779277129533</v>
      </c>
      <c r="BH22" s="196">
        <f>'S10 Results-total'!BH22/BH$4</f>
        <v>627.97261278907433</v>
      </c>
      <c r="BI22" s="196">
        <f>'S10 Results-total'!BI22/BI$4</f>
        <v>619.29817426263844</v>
      </c>
      <c r="BJ22" s="196">
        <f>'S10 Results-total'!BJ22/BJ$4</f>
        <v>610.67380454915769</v>
      </c>
      <c r="BK22" s="196">
        <f>'S10 Results-total'!BK22/BK$4</f>
        <v>602.0988409982416</v>
      </c>
      <c r="CP22" s="206" t="s">
        <v>141</v>
      </c>
      <c r="CQ22" s="5" t="s">
        <v>145</v>
      </c>
      <c r="CR22" s="215" t="s">
        <v>149</v>
      </c>
      <c r="CS22" s="184">
        <v>1.3340001401846472E-2</v>
      </c>
      <c r="CT22" s="184">
        <v>0.28216083423428939</v>
      </c>
      <c r="CU22" s="184">
        <v>0.25359269316465688</v>
      </c>
      <c r="CV22" s="185">
        <v>0.21488276964430544</v>
      </c>
    </row>
    <row r="23" spans="1:100" x14ac:dyDescent="0.45">
      <c r="A23" s="103"/>
      <c r="B23" s="105"/>
      <c r="C23" s="195"/>
      <c r="D23" s="195"/>
      <c r="E23" s="195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CP23" s="205"/>
      <c r="CQ23" s="5" t="s">
        <v>146</v>
      </c>
      <c r="CR23" s="203"/>
      <c r="CS23" s="186">
        <v>0.12</v>
      </c>
      <c r="CT23" s="186">
        <v>0.18</v>
      </c>
      <c r="CU23" s="186">
        <v>0.18</v>
      </c>
      <c r="CV23" s="187">
        <v>0.18</v>
      </c>
    </row>
    <row r="24" spans="1:100" x14ac:dyDescent="0.45">
      <c r="A24" s="103"/>
      <c r="B24" s="105"/>
      <c r="C24" s="195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6"/>
      <c r="AI24" s="196"/>
      <c r="AJ24" s="196"/>
      <c r="AK24" s="196"/>
      <c r="AL24" s="196"/>
      <c r="AM24" s="196"/>
      <c r="AN24" s="196"/>
      <c r="AO24" s="196"/>
      <c r="AP24" s="196"/>
      <c r="AQ24" s="196"/>
      <c r="AR24" s="196"/>
      <c r="AS24" s="196"/>
      <c r="AT24" s="196"/>
      <c r="AU24" s="196"/>
      <c r="AV24" s="196"/>
      <c r="AW24" s="196"/>
      <c r="AX24" s="196"/>
      <c r="AY24" s="196"/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</row>
    <row r="25" spans="1:100" x14ac:dyDescent="0.45">
      <c r="A25" s="103"/>
      <c r="B25" s="105"/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6"/>
      <c r="AI25" s="196"/>
      <c r="AJ25" s="196"/>
      <c r="AK25" s="196"/>
      <c r="AL25" s="196"/>
      <c r="AM25" s="196"/>
      <c r="AN25" s="196"/>
      <c r="AO25" s="196"/>
      <c r="AP25" s="196"/>
      <c r="AQ25" s="196"/>
      <c r="AR25" s="196"/>
      <c r="AS25" s="196"/>
      <c r="AT25" s="196"/>
      <c r="AU25" s="196"/>
      <c r="AV25" s="196"/>
      <c r="AW25" s="196"/>
      <c r="AX25" s="196"/>
      <c r="AY25" s="196"/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</row>
    <row r="26" spans="1:100" x14ac:dyDescent="0.45">
      <c r="A26" s="120"/>
      <c r="B26" s="120"/>
      <c r="AI26" s="162"/>
    </row>
    <row r="27" spans="1:100" x14ac:dyDescent="0.45">
      <c r="A27" s="120"/>
      <c r="B27" s="120"/>
    </row>
    <row r="28" spans="1:100" x14ac:dyDescent="0.45">
      <c r="A28" s="120"/>
      <c r="B28" s="120"/>
    </row>
  </sheetData>
  <mergeCells count="11">
    <mergeCell ref="CR22:CR23"/>
    <mergeCell ref="CP22:CP23"/>
    <mergeCell ref="CP16:CP21"/>
    <mergeCell ref="CR16:CR19"/>
    <mergeCell ref="CR20:CR21"/>
    <mergeCell ref="CR6:CR7"/>
    <mergeCell ref="CR8:CR9"/>
    <mergeCell ref="CP6:CP9"/>
    <mergeCell ref="CR10:CR11"/>
    <mergeCell ref="CR12:CR13"/>
    <mergeCell ref="CP10:CP1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BK156"/>
  <sheetViews>
    <sheetView zoomScale="80" zoomScaleNormal="80" workbookViewId="0">
      <pane xSplit="2" ySplit="3" topLeftCell="C46" activePane="bottomRight" state="frozen"/>
      <selection pane="topRight" activeCell="C1" sqref="C1"/>
      <selection pane="bottomLeft" activeCell="A3" sqref="A3"/>
      <selection pane="bottomRight" activeCell="F55" sqref="F55"/>
    </sheetView>
  </sheetViews>
  <sheetFormatPr baseColWidth="10" defaultColWidth="11.3984375" defaultRowHeight="14.25" x14ac:dyDescent="0.45"/>
  <cols>
    <col min="1" max="1" width="30.86328125" style="4" customWidth="1"/>
    <col min="2" max="2" width="22.73046875" style="21" customWidth="1"/>
    <col min="3" max="3" width="11.796875" style="4" customWidth="1"/>
    <col min="4" max="33" width="13.19921875" style="4" customWidth="1"/>
    <col min="34" max="63" width="13.19921875" style="9" customWidth="1"/>
    <col min="64" max="16384" width="11.3984375" style="4"/>
  </cols>
  <sheetData>
    <row r="1" spans="1:63" x14ac:dyDescent="0.45">
      <c r="A1" s="4" t="s">
        <v>45</v>
      </c>
      <c r="B1" s="47" t="s">
        <v>80</v>
      </c>
    </row>
    <row r="3" spans="1:63" x14ac:dyDescent="0.45">
      <c r="A3" s="24" t="s">
        <v>15</v>
      </c>
      <c r="B3" s="24"/>
      <c r="C3" s="188">
        <v>1990</v>
      </c>
      <c r="D3" s="188">
        <v>1991</v>
      </c>
      <c r="E3" s="188">
        <v>1992</v>
      </c>
      <c r="F3" s="188">
        <v>1993</v>
      </c>
      <c r="G3" s="188">
        <v>1994</v>
      </c>
      <c r="H3" s="188">
        <v>1995</v>
      </c>
      <c r="I3" s="188">
        <v>1996</v>
      </c>
      <c r="J3" s="188">
        <v>1997</v>
      </c>
      <c r="K3" s="188">
        <v>1998</v>
      </c>
      <c r="L3" s="188">
        <v>1999</v>
      </c>
      <c r="M3" s="188">
        <v>2000</v>
      </c>
      <c r="N3" s="188">
        <v>2001</v>
      </c>
      <c r="O3" s="188">
        <v>2002</v>
      </c>
      <c r="P3" s="188">
        <v>2003</v>
      </c>
      <c r="Q3" s="188">
        <v>2004</v>
      </c>
      <c r="R3" s="188">
        <v>2005</v>
      </c>
      <c r="S3" s="188">
        <v>2006</v>
      </c>
      <c r="T3" s="188">
        <v>2007</v>
      </c>
      <c r="U3" s="188">
        <v>2008</v>
      </c>
      <c r="V3" s="188">
        <v>2009</v>
      </c>
      <c r="W3" s="188">
        <v>2010</v>
      </c>
      <c r="X3" s="188">
        <v>2011</v>
      </c>
      <c r="Y3" s="188">
        <v>2012</v>
      </c>
      <c r="Z3" s="188">
        <v>2013</v>
      </c>
      <c r="AA3" s="188">
        <v>2014</v>
      </c>
      <c r="AB3" s="188">
        <v>2015</v>
      </c>
      <c r="AC3" s="188">
        <v>2016</v>
      </c>
      <c r="AD3" s="188">
        <v>2017</v>
      </c>
      <c r="AE3" s="188">
        <v>2018</v>
      </c>
      <c r="AF3" s="188">
        <v>2019</v>
      </c>
      <c r="AG3" s="188">
        <v>2020</v>
      </c>
      <c r="AH3" s="189">
        <v>2021</v>
      </c>
      <c r="AI3" s="189">
        <v>2022</v>
      </c>
      <c r="AJ3" s="189">
        <v>2023</v>
      </c>
      <c r="AK3" s="189">
        <v>2024</v>
      </c>
      <c r="AL3" s="189">
        <v>2025</v>
      </c>
      <c r="AM3" s="189">
        <v>2026</v>
      </c>
      <c r="AN3" s="189">
        <v>2027</v>
      </c>
      <c r="AO3" s="189">
        <v>2028</v>
      </c>
      <c r="AP3" s="189">
        <v>2029</v>
      </c>
      <c r="AQ3" s="189">
        <v>2030</v>
      </c>
      <c r="AR3" s="189">
        <v>2031</v>
      </c>
      <c r="AS3" s="189">
        <v>2032</v>
      </c>
      <c r="AT3" s="189">
        <v>2033</v>
      </c>
      <c r="AU3" s="189">
        <v>2034</v>
      </c>
      <c r="AV3" s="189">
        <v>2035</v>
      </c>
      <c r="AW3" s="189">
        <v>2036</v>
      </c>
      <c r="AX3" s="189">
        <v>2037</v>
      </c>
      <c r="AY3" s="189">
        <v>2038</v>
      </c>
      <c r="AZ3" s="189">
        <v>2039</v>
      </c>
      <c r="BA3" s="189">
        <v>2040</v>
      </c>
      <c r="BB3" s="189">
        <v>2041</v>
      </c>
      <c r="BC3" s="189">
        <v>2042</v>
      </c>
      <c r="BD3" s="189">
        <v>2043</v>
      </c>
      <c r="BE3" s="189">
        <v>2044</v>
      </c>
      <c r="BF3" s="189">
        <v>2045</v>
      </c>
      <c r="BG3" s="189">
        <v>2046</v>
      </c>
      <c r="BH3" s="189">
        <v>2047</v>
      </c>
      <c r="BI3" s="189">
        <v>2048</v>
      </c>
      <c r="BJ3" s="189">
        <v>2049</v>
      </c>
      <c r="BK3" s="189">
        <v>2050</v>
      </c>
    </row>
    <row r="4" spans="1:63" x14ac:dyDescent="0.45">
      <c r="A4" s="24" t="s">
        <v>14</v>
      </c>
      <c r="B4" s="24"/>
      <c r="C4" s="112">
        <v>1502772</v>
      </c>
      <c r="D4" s="112">
        <v>1522449</v>
      </c>
      <c r="E4" s="112">
        <v>1537523</v>
      </c>
      <c r="F4" s="112">
        <v>1549436</v>
      </c>
      <c r="G4" s="112">
        <v>1542667</v>
      </c>
      <c r="H4" s="112">
        <v>1539002</v>
      </c>
      <c r="I4" s="112">
        <v>1542191</v>
      </c>
      <c r="J4" s="112">
        <v>1540875</v>
      </c>
      <c r="K4" s="112">
        <v>1542252</v>
      </c>
      <c r="L4" s="112">
        <v>1548537</v>
      </c>
      <c r="M4" s="112">
        <v>1571123</v>
      </c>
      <c r="N4" s="112">
        <v>1553956</v>
      </c>
      <c r="O4" s="112">
        <v>1592846</v>
      </c>
      <c r="P4" s="112">
        <v>1610410</v>
      </c>
      <c r="Q4" s="112">
        <v>1632569</v>
      </c>
      <c r="R4" s="112">
        <v>1652449</v>
      </c>
      <c r="S4" s="112">
        <v>1661246</v>
      </c>
      <c r="T4" s="112">
        <v>1671221</v>
      </c>
      <c r="U4" s="112">
        <v>1680135</v>
      </c>
      <c r="V4" s="112">
        <v>1689995</v>
      </c>
      <c r="W4" s="112">
        <v>1702855</v>
      </c>
      <c r="X4" s="112">
        <v>1717084</v>
      </c>
      <c r="Y4" s="112">
        <v>1741246</v>
      </c>
      <c r="Z4" s="112">
        <v>1766746</v>
      </c>
      <c r="AA4" s="112">
        <v>1797337</v>
      </c>
      <c r="AB4" s="112">
        <v>1840226</v>
      </c>
      <c r="AC4" s="112">
        <v>1855254.0541504999</v>
      </c>
      <c r="AD4" s="112">
        <v>1870282.1083009997</v>
      </c>
      <c r="AE4" s="112">
        <v>1885310.1624514996</v>
      </c>
      <c r="AF4" s="112">
        <v>1900338.2166019995</v>
      </c>
      <c r="AG4" s="112">
        <v>1915366.2707524993</v>
      </c>
      <c r="AH4" s="112">
        <v>1930394.3249029992</v>
      </c>
      <c r="AI4" s="112">
        <v>1945422.3790534991</v>
      </c>
      <c r="AJ4" s="112">
        <v>1960450.433203999</v>
      </c>
      <c r="AK4" s="112">
        <v>1975478.4873544988</v>
      </c>
      <c r="AL4" s="112">
        <v>1990506.5415049987</v>
      </c>
      <c r="AM4" s="112">
        <v>2005534.5956554986</v>
      </c>
      <c r="AN4" s="112">
        <v>2020562.6498059984</v>
      </c>
      <c r="AO4" s="112">
        <v>2035590.7039564983</v>
      </c>
      <c r="AP4" s="112">
        <v>2050618.7581069982</v>
      </c>
      <c r="AQ4" s="112">
        <v>2065646.812257498</v>
      </c>
      <c r="AR4" s="112">
        <v>2080674.8664079979</v>
      </c>
      <c r="AS4" s="112">
        <v>2095702.9205584978</v>
      </c>
      <c r="AT4" s="112">
        <v>2110730.9747089976</v>
      </c>
      <c r="AU4" s="112">
        <v>2125759.0288594975</v>
      </c>
      <c r="AV4" s="112">
        <v>2140787.0830099997</v>
      </c>
      <c r="AW4" s="112">
        <v>2151641.9336099997</v>
      </c>
      <c r="AX4" s="112">
        <v>2162496.7842099997</v>
      </c>
      <c r="AY4" s="112">
        <v>2173351.6348099997</v>
      </c>
      <c r="AZ4" s="112">
        <v>2184206.4854099997</v>
      </c>
      <c r="BA4" s="112">
        <v>2195061.3360100007</v>
      </c>
      <c r="BB4" s="112">
        <v>2204777.6664160006</v>
      </c>
      <c r="BC4" s="112">
        <v>2214493.9968220005</v>
      </c>
      <c r="BD4" s="112">
        <v>2224210.3272280004</v>
      </c>
      <c r="BE4" s="112">
        <v>2233926.6576340003</v>
      </c>
      <c r="BF4" s="112">
        <v>2243642.9880400002</v>
      </c>
      <c r="BG4" s="112">
        <v>2252133.2515040003</v>
      </c>
      <c r="BH4" s="112">
        <v>2260623.5149680004</v>
      </c>
      <c r="BI4" s="112">
        <v>2269113.7784320004</v>
      </c>
      <c r="BJ4" s="112">
        <v>2277604.0418960005</v>
      </c>
      <c r="BK4" s="112">
        <v>2286094.3053600001</v>
      </c>
    </row>
    <row r="5" spans="1:63" x14ac:dyDescent="0.45">
      <c r="A5" s="5"/>
      <c r="B5" s="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</row>
    <row r="6" spans="1:63" ht="18" x14ac:dyDescent="0.55000000000000004">
      <c r="A6" s="44" t="s">
        <v>25</v>
      </c>
      <c r="B6" s="45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</row>
    <row r="7" spans="1:63" x14ac:dyDescent="0.45">
      <c r="A7" s="16" t="s">
        <v>73</v>
      </c>
      <c r="B7" s="16"/>
      <c r="C7" s="124">
        <v>19267846.035838313</v>
      </c>
      <c r="D7" s="124">
        <v>19665236.75284224</v>
      </c>
      <c r="E7" s="124">
        <v>20066230.409415767</v>
      </c>
      <c r="F7" s="124">
        <v>20470827.005558897</v>
      </c>
      <c r="G7" s="124">
        <v>20879026.541271619</v>
      </c>
      <c r="H7" s="124">
        <v>21290829.016553946</v>
      </c>
      <c r="I7" s="124">
        <v>21706234.431405865</v>
      </c>
      <c r="J7" s="124">
        <v>22115014.331046887</v>
      </c>
      <c r="K7" s="124">
        <v>22517168.715477005</v>
      </c>
      <c r="L7" s="124">
        <v>22912697.584696226</v>
      </c>
      <c r="M7" s="124">
        <v>23301600.938704539</v>
      </c>
      <c r="N7" s="124">
        <v>23598732.073782984</v>
      </c>
      <c r="O7" s="124">
        <v>23899784.354308136</v>
      </c>
      <c r="P7" s="124">
        <v>24195935.203024905</v>
      </c>
      <c r="Q7" s="124">
        <v>24483913.261657089</v>
      </c>
      <c r="R7" s="124">
        <v>24762396.401406396</v>
      </c>
      <c r="S7" s="124">
        <v>25031277.441752285</v>
      </c>
      <c r="T7" s="124">
        <v>25304625.799185403</v>
      </c>
      <c r="U7" s="124">
        <v>25529358.837394945</v>
      </c>
      <c r="V7" s="124">
        <v>25760803.327575751</v>
      </c>
      <c r="W7" s="124">
        <v>25983908.008757986</v>
      </c>
      <c r="X7" s="124">
        <v>26212551.152577955</v>
      </c>
      <c r="Y7" s="124">
        <v>26448139.05358988</v>
      </c>
      <c r="Z7" s="124">
        <v>26695042.178757615</v>
      </c>
      <c r="AA7" s="124">
        <v>26964742.958108649</v>
      </c>
      <c r="AB7" s="137">
        <v>27198744.679574989</v>
      </c>
      <c r="AC7" s="125">
        <v>27475371.770512093</v>
      </c>
      <c r="AD7" s="125">
        <v>27701542.190795328</v>
      </c>
      <c r="AE7" s="125">
        <v>27963536.308449242</v>
      </c>
      <c r="AF7" s="125">
        <v>28206232.868904352</v>
      </c>
      <c r="AG7" s="125">
        <v>28421563.58338533</v>
      </c>
      <c r="AH7" s="126">
        <v>28689725.160884511</v>
      </c>
      <c r="AI7" s="166">
        <v>28958648.912351277</v>
      </c>
      <c r="AJ7" s="166">
        <v>29228334.837785646</v>
      </c>
      <c r="AK7" s="166">
        <v>29498782.937187608</v>
      </c>
      <c r="AL7" s="166">
        <v>29769993.21055717</v>
      </c>
      <c r="AM7" s="166">
        <v>30041965.657894317</v>
      </c>
      <c r="AN7" s="166">
        <v>30314700.279199068</v>
      </c>
      <c r="AO7" s="166">
        <v>30588197.074471407</v>
      </c>
      <c r="AP7" s="166">
        <v>30862456.043711338</v>
      </c>
      <c r="AQ7" s="166">
        <v>31137477.18691887</v>
      </c>
      <c r="AR7" s="166">
        <v>31413260.50409399</v>
      </c>
      <c r="AS7" s="166">
        <v>31689805.99523671</v>
      </c>
      <c r="AT7" s="166">
        <v>31967113.660347022</v>
      </c>
      <c r="AU7" s="166">
        <v>32245183.499424931</v>
      </c>
      <c r="AV7" s="166">
        <v>32524015.512470432</v>
      </c>
      <c r="AW7" s="166">
        <v>32803609.699483529</v>
      </c>
      <c r="AX7" s="166">
        <v>33083966.060464215</v>
      </c>
      <c r="AY7" s="166">
        <v>33365084.5954125</v>
      </c>
      <c r="AZ7" s="166">
        <v>33646965.304328375</v>
      </c>
      <c r="BA7" s="166">
        <v>33929608.187211849</v>
      </c>
      <c r="BB7" s="166">
        <v>34213013.244062915</v>
      </c>
      <c r="BC7" s="166">
        <v>34497180.474881575</v>
      </c>
      <c r="BD7" s="166">
        <v>34782109.879667833</v>
      </c>
      <c r="BE7" s="166">
        <v>35067801.458421677</v>
      </c>
      <c r="BF7" s="166">
        <v>35354255.211143121</v>
      </c>
      <c r="BG7" s="166">
        <v>35641471.137832165</v>
      </c>
      <c r="BH7" s="166">
        <v>35929449.238488793</v>
      </c>
      <c r="BI7" s="166">
        <v>36218189.513113022</v>
      </c>
      <c r="BJ7" s="166">
        <v>36507691.961704843</v>
      </c>
      <c r="BK7" s="166">
        <v>36797956.584264256</v>
      </c>
    </row>
    <row r="8" spans="1:63" x14ac:dyDescent="0.45">
      <c r="A8" s="17" t="s">
        <v>8</v>
      </c>
      <c r="B8" s="18" t="s">
        <v>5</v>
      </c>
      <c r="C8" s="122">
        <v>8971264.5455224421</v>
      </c>
      <c r="D8" s="122">
        <v>8959894.7648708336</v>
      </c>
      <c r="E8" s="122">
        <v>8948713.034437459</v>
      </c>
      <c r="F8" s="122">
        <v>8937719.35422232</v>
      </c>
      <c r="G8" s="122">
        <v>8926913.7242254093</v>
      </c>
      <c r="H8" s="122">
        <v>8916296.1444467362</v>
      </c>
      <c r="I8" s="122">
        <v>8905866.6148862951</v>
      </c>
      <c r="J8" s="122">
        <v>8894302.7256659679</v>
      </c>
      <c r="K8" s="122">
        <v>8881604.4767857566</v>
      </c>
      <c r="L8" s="122">
        <v>8867771.8682456613</v>
      </c>
      <c r="M8" s="122">
        <v>8852804.9000456799</v>
      </c>
      <c r="N8" s="122">
        <v>8838795.4212073591</v>
      </c>
      <c r="O8" s="122">
        <v>8825735.737544518</v>
      </c>
      <c r="P8" s="122">
        <v>8811488.8099123277</v>
      </c>
      <c r="Q8" s="122">
        <v>8796300.9813689142</v>
      </c>
      <c r="R8" s="122">
        <v>8777459.2950141542</v>
      </c>
      <c r="S8" s="122">
        <v>8756445.7980907932</v>
      </c>
      <c r="T8" s="122">
        <v>8732636.209408842</v>
      </c>
      <c r="U8" s="122">
        <v>8709794.721636897</v>
      </c>
      <c r="V8" s="122">
        <v>8688978.5228813067</v>
      </c>
      <c r="W8" s="122">
        <v>8666756.898719633</v>
      </c>
      <c r="X8" s="122">
        <v>8645468.6168087311</v>
      </c>
      <c r="Y8" s="122">
        <v>8625350.6660407037</v>
      </c>
      <c r="Z8" s="122">
        <v>8607139.5579242092</v>
      </c>
      <c r="AA8" s="122">
        <v>8589348.7720908206</v>
      </c>
      <c r="AB8" s="138">
        <v>8565541.9776254576</v>
      </c>
      <c r="AC8" s="122">
        <v>8548918.4144796859</v>
      </c>
      <c r="AD8" s="122">
        <v>8523791.8883936927</v>
      </c>
      <c r="AE8" s="122">
        <v>8504702.3751977142</v>
      </c>
      <c r="AF8" s="122">
        <v>8482360.8358261697</v>
      </c>
      <c r="AG8" s="122">
        <v>8455407.6014868356</v>
      </c>
      <c r="AH8" s="123">
        <v>8428454.3671474997</v>
      </c>
      <c r="AI8" s="158">
        <v>8401837.6156658009</v>
      </c>
      <c r="AJ8" s="158">
        <v>8375557.347041741</v>
      </c>
      <c r="AK8" s="158">
        <v>8349613.5612753183</v>
      </c>
      <c r="AL8" s="158">
        <v>8324006.2583665317</v>
      </c>
      <c r="AM8" s="158">
        <v>8298735.4383153841</v>
      </c>
      <c r="AN8" s="158">
        <v>8273801.1011218727</v>
      </c>
      <c r="AO8" s="158">
        <v>8249203.2467860002</v>
      </c>
      <c r="AP8" s="158">
        <v>8224941.8753077639</v>
      </c>
      <c r="AQ8" s="158">
        <v>8201016.9866871648</v>
      </c>
      <c r="AR8" s="158">
        <v>8177428.5809242036</v>
      </c>
      <c r="AS8" s="158">
        <v>8154176.6580188796</v>
      </c>
      <c r="AT8" s="158">
        <v>8131261.2179711927</v>
      </c>
      <c r="AU8" s="158">
        <v>8108682.2607811429</v>
      </c>
      <c r="AV8" s="158">
        <v>8086439.7864487302</v>
      </c>
      <c r="AW8" s="158">
        <v>8064533.7949739546</v>
      </c>
      <c r="AX8" s="158">
        <v>8042964.286356817</v>
      </c>
      <c r="AY8" s="158">
        <v>8021731.2605973165</v>
      </c>
      <c r="AZ8" s="158">
        <v>8000834.7176954523</v>
      </c>
      <c r="BA8" s="158">
        <v>7980274.6576512251</v>
      </c>
      <c r="BB8" s="158">
        <v>7960051.080464636</v>
      </c>
      <c r="BC8" s="158">
        <v>7940163.986135684</v>
      </c>
      <c r="BD8" s="158">
        <v>7920613.37466437</v>
      </c>
      <c r="BE8" s="158">
        <v>7901399.2460506922</v>
      </c>
      <c r="BF8" s="158">
        <v>7882521.6002946524</v>
      </c>
      <c r="BG8" s="158">
        <v>7863980.4373962497</v>
      </c>
      <c r="BH8" s="158">
        <v>7845775.7573554842</v>
      </c>
      <c r="BI8" s="158">
        <v>7827907.5601723567</v>
      </c>
      <c r="BJ8" s="158">
        <v>7810375.8458468653</v>
      </c>
      <c r="BK8" s="158">
        <v>7793180.6143790111</v>
      </c>
    </row>
    <row r="9" spans="1:63" x14ac:dyDescent="0.45">
      <c r="A9" s="17" t="s">
        <v>1</v>
      </c>
      <c r="B9" s="18" t="s">
        <v>5</v>
      </c>
      <c r="C9" s="122">
        <v>918120.74406208959</v>
      </c>
      <c r="D9" s="122">
        <v>915425.77976163616</v>
      </c>
      <c r="E9" s="122">
        <v>912823.001833349</v>
      </c>
      <c r="F9" s="122">
        <v>910312.41027722787</v>
      </c>
      <c r="G9" s="122">
        <v>907894.00509327312</v>
      </c>
      <c r="H9" s="122">
        <v>905567.78628148464</v>
      </c>
      <c r="I9" s="122">
        <v>903333.75384186232</v>
      </c>
      <c r="J9" s="122">
        <v>900801.25412216072</v>
      </c>
      <c r="K9" s="122">
        <v>897970.28712237999</v>
      </c>
      <c r="L9" s="122">
        <v>894840.85284251999</v>
      </c>
      <c r="M9" s="122">
        <v>891412.95128258073</v>
      </c>
      <c r="N9" s="122">
        <v>888135.89856679214</v>
      </c>
      <c r="O9" s="122">
        <v>885081.01891648071</v>
      </c>
      <c r="P9" s="122">
        <v>881748.42293432262</v>
      </c>
      <c r="Q9" s="122">
        <v>878122.61038380628</v>
      </c>
      <c r="R9" s="122">
        <v>873737.41326704668</v>
      </c>
      <c r="S9" s="122">
        <v>868833.34871975053</v>
      </c>
      <c r="T9" s="122">
        <v>863548.24200751248</v>
      </c>
      <c r="U9" s="122">
        <v>857592.46412263811</v>
      </c>
      <c r="V9" s="122">
        <v>852082.30388736969</v>
      </c>
      <c r="W9" s="122">
        <v>846200.11995665287</v>
      </c>
      <c r="X9" s="122">
        <v>840564.99676053412</v>
      </c>
      <c r="Y9" s="122">
        <v>835239.66653868929</v>
      </c>
      <c r="Z9" s="122">
        <v>830419.08786523016</v>
      </c>
      <c r="AA9" s="122">
        <v>825709.7707701968</v>
      </c>
      <c r="AB9" s="138">
        <v>819407.98369886482</v>
      </c>
      <c r="AC9" s="122">
        <v>815007.63675320987</v>
      </c>
      <c r="AD9" s="122">
        <v>808356.50959425629</v>
      </c>
      <c r="AE9" s="122">
        <v>803303.41235214495</v>
      </c>
      <c r="AF9" s="122">
        <v>797389.48621773417</v>
      </c>
      <c r="AG9" s="122">
        <v>790254.81951838825</v>
      </c>
      <c r="AH9" s="123">
        <v>783120.15281904209</v>
      </c>
      <c r="AI9" s="158">
        <v>776084.53678226692</v>
      </c>
      <c r="AJ9" s="158">
        <v>769147.97140806261</v>
      </c>
      <c r="AK9" s="158">
        <v>762310.45669642929</v>
      </c>
      <c r="AL9" s="158">
        <v>755571.99264736671</v>
      </c>
      <c r="AM9" s="158">
        <v>748932.57926087512</v>
      </c>
      <c r="AN9" s="158">
        <v>742392.21653695439</v>
      </c>
      <c r="AO9" s="158">
        <v>735950.90447560465</v>
      </c>
      <c r="AP9" s="158">
        <v>729608.64307682565</v>
      </c>
      <c r="AQ9" s="158">
        <v>723365.43234061776</v>
      </c>
      <c r="AR9" s="158">
        <v>717221.27226698061</v>
      </c>
      <c r="AS9" s="158">
        <v>711176.16285591433</v>
      </c>
      <c r="AT9" s="158">
        <v>705230.10410741903</v>
      </c>
      <c r="AU9" s="158">
        <v>699383.0960214946</v>
      </c>
      <c r="AV9" s="158">
        <v>693635.13859814114</v>
      </c>
      <c r="AW9" s="158">
        <v>687986.23183735856</v>
      </c>
      <c r="AX9" s="158">
        <v>682436.37573914672</v>
      </c>
      <c r="AY9" s="158">
        <v>676985.57030350599</v>
      </c>
      <c r="AZ9" s="158">
        <v>671633.815530436</v>
      </c>
      <c r="BA9" s="158">
        <v>666381.11141993699</v>
      </c>
      <c r="BB9" s="158">
        <v>661227.45797200885</v>
      </c>
      <c r="BC9" s="158">
        <v>656172.85518665158</v>
      </c>
      <c r="BD9" s="158">
        <v>651217.30306386529</v>
      </c>
      <c r="BE9" s="158">
        <v>646360.80160364986</v>
      </c>
      <c r="BF9" s="158">
        <v>641603.3508060053</v>
      </c>
      <c r="BG9" s="158">
        <v>636944.9506709316</v>
      </c>
      <c r="BH9" s="158">
        <v>632385.60119842889</v>
      </c>
      <c r="BI9" s="158">
        <v>627925.30238849705</v>
      </c>
      <c r="BJ9" s="158">
        <v>623564.05424113607</v>
      </c>
      <c r="BK9" s="158">
        <v>619301.85675634607</v>
      </c>
    </row>
    <row r="10" spans="1:63" x14ac:dyDescent="0.45">
      <c r="A10" s="17" t="s">
        <v>9</v>
      </c>
      <c r="B10" s="18" t="s">
        <v>5</v>
      </c>
      <c r="C10" s="122">
        <v>4914412.7888564784</v>
      </c>
      <c r="D10" s="122">
        <v>4899459.2936307285</v>
      </c>
      <c r="E10" s="122">
        <v>4885685.8543091491</v>
      </c>
      <c r="F10" s="122">
        <v>4873092.4708917402</v>
      </c>
      <c r="G10" s="122">
        <v>4861679.1433785018</v>
      </c>
      <c r="H10" s="122">
        <v>4851445.8717694338</v>
      </c>
      <c r="I10" s="122">
        <v>4842392.6560645355</v>
      </c>
      <c r="J10" s="122">
        <v>4831267.8417901732</v>
      </c>
      <c r="K10" s="122">
        <v>4818071.4289463433</v>
      </c>
      <c r="L10" s="122">
        <v>4802803.4175330475</v>
      </c>
      <c r="M10" s="122">
        <v>4785463.8075502859</v>
      </c>
      <c r="N10" s="122">
        <v>4767892.625916413</v>
      </c>
      <c r="O10" s="122">
        <v>4751512.7108339891</v>
      </c>
      <c r="P10" s="122">
        <v>4733643.7125622546</v>
      </c>
      <c r="Q10" s="122">
        <v>4713162.1147166891</v>
      </c>
      <c r="R10" s="122">
        <v>4689964.9110682271</v>
      </c>
      <c r="S10" s="122">
        <v>4663831.3057344658</v>
      </c>
      <c r="T10" s="122">
        <v>4639538.9824826149</v>
      </c>
      <c r="U10" s="122">
        <v>4598886.3176319767</v>
      </c>
      <c r="V10" s="122">
        <v>4560222.7494821902</v>
      </c>
      <c r="W10" s="122">
        <v>4518948.7738509225</v>
      </c>
      <c r="X10" s="122">
        <v>4479408.3684138805</v>
      </c>
      <c r="Y10" s="122">
        <v>4442041.7113365503</v>
      </c>
      <c r="Z10" s="122">
        <v>4408216.7835477451</v>
      </c>
      <c r="AA10" s="122">
        <v>4375172.5534948045</v>
      </c>
      <c r="AB10" s="138">
        <v>4330954.3160035647</v>
      </c>
      <c r="AC10" s="122">
        <v>4300078.0607311539</v>
      </c>
      <c r="AD10" s="122">
        <v>4253408.5815865844</v>
      </c>
      <c r="AE10" s="122">
        <v>4217952.1227458082</v>
      </c>
      <c r="AF10" s="122">
        <v>4176455.4191350727</v>
      </c>
      <c r="AG10" s="122">
        <v>4126393.0506415833</v>
      </c>
      <c r="AH10" s="123">
        <v>4076330.6821480934</v>
      </c>
      <c r="AI10" s="158">
        <v>4027088.8324093046</v>
      </c>
      <c r="AJ10" s="158">
        <v>3978667.5014252164</v>
      </c>
      <c r="AK10" s="158">
        <v>3931066.6891958294</v>
      </c>
      <c r="AL10" s="158">
        <v>3884286.3957211431</v>
      </c>
      <c r="AM10" s="158">
        <v>3838326.6210011579</v>
      </c>
      <c r="AN10" s="158">
        <v>3793187.3650358738</v>
      </c>
      <c r="AO10" s="158">
        <v>3748868.6278252909</v>
      </c>
      <c r="AP10" s="158">
        <v>3705370.4093694082</v>
      </c>
      <c r="AQ10" s="158">
        <v>3662692.709668227</v>
      </c>
      <c r="AR10" s="158">
        <v>3620835.5287217465</v>
      </c>
      <c r="AS10" s="158">
        <v>3579798.8665299667</v>
      </c>
      <c r="AT10" s="158">
        <v>3539582.7230928885</v>
      </c>
      <c r="AU10" s="158">
        <v>3500187.0984105105</v>
      </c>
      <c r="AV10" s="158">
        <v>3461611.9924828336</v>
      </c>
      <c r="AW10" s="158">
        <v>3423857.4053098573</v>
      </c>
      <c r="AX10" s="158">
        <v>3386923.3368915822</v>
      </c>
      <c r="AY10" s="158">
        <v>3350809.7872280078</v>
      </c>
      <c r="AZ10" s="158">
        <v>3315516.756319134</v>
      </c>
      <c r="BA10" s="158">
        <v>3281044.2441649614</v>
      </c>
      <c r="BB10" s="158">
        <v>3247392.2507654899</v>
      </c>
      <c r="BC10" s="158">
        <v>3214560.7761207195</v>
      </c>
      <c r="BD10" s="158">
        <v>3182549.8202306502</v>
      </c>
      <c r="BE10" s="158">
        <v>3151359.3830952817</v>
      </c>
      <c r="BF10" s="158">
        <v>3120989.4647146142</v>
      </c>
      <c r="BG10" s="158">
        <v>3091440.0650886474</v>
      </c>
      <c r="BH10" s="158">
        <v>3062711.1842173818</v>
      </c>
      <c r="BI10" s="158">
        <v>3034802.8221008168</v>
      </c>
      <c r="BJ10" s="158">
        <v>3007714.9787389529</v>
      </c>
      <c r="BK10" s="158">
        <v>2981447.6541317897</v>
      </c>
    </row>
    <row r="11" spans="1:63" x14ac:dyDescent="0.45">
      <c r="A11" s="17" t="s">
        <v>7</v>
      </c>
      <c r="B11" s="18" t="s">
        <v>5</v>
      </c>
      <c r="C11" s="122">
        <v>4464047.9573973026</v>
      </c>
      <c r="D11" s="122">
        <v>4890456.9145790422</v>
      </c>
      <c r="E11" s="122">
        <v>5319008.5188358109</v>
      </c>
      <c r="F11" s="122">
        <v>5749702.7701676078</v>
      </c>
      <c r="G11" s="122">
        <v>6182539.6685744338</v>
      </c>
      <c r="H11" s="122">
        <v>6617519.2140562888</v>
      </c>
      <c r="I11" s="122">
        <v>7054641.406613173</v>
      </c>
      <c r="J11" s="122">
        <v>7488642.5094685853</v>
      </c>
      <c r="K11" s="122">
        <v>7919522.5226225257</v>
      </c>
      <c r="L11" s="122">
        <v>8347281.4460749952</v>
      </c>
      <c r="M11" s="122">
        <v>8771919.2798259929</v>
      </c>
      <c r="N11" s="122">
        <v>8748940.0976750962</v>
      </c>
      <c r="O11" s="122">
        <v>8727518.8261784986</v>
      </c>
      <c r="P11" s="122">
        <v>8704150.1663640272</v>
      </c>
      <c r="Q11" s="122">
        <v>8676455.4335183818</v>
      </c>
      <c r="R11" s="122">
        <v>8646394.6299703456</v>
      </c>
      <c r="S11" s="122">
        <v>8612358.8067033254</v>
      </c>
      <c r="T11" s="122">
        <v>8584126.1523651592</v>
      </c>
      <c r="U11" s="122">
        <v>8523341.0906648356</v>
      </c>
      <c r="V11" s="122">
        <v>8464807.4775689598</v>
      </c>
      <c r="W11" s="122">
        <v>8402321.9120575264</v>
      </c>
      <c r="X11" s="122">
        <v>8342460.8360042367</v>
      </c>
      <c r="Y11" s="122">
        <v>8285890.6446660422</v>
      </c>
      <c r="Z11" s="122">
        <v>8234682.3539952086</v>
      </c>
      <c r="AA11" s="122">
        <v>8184655.9785329988</v>
      </c>
      <c r="AB11" s="138">
        <v>8117713.0312326699</v>
      </c>
      <c r="AC11" s="122">
        <v>8070968.7997390023</v>
      </c>
      <c r="AD11" s="122">
        <v>8000314.8646171512</v>
      </c>
      <c r="AE11" s="122">
        <v>7946636.5637553288</v>
      </c>
      <c r="AF11" s="122">
        <v>7883813.8055325216</v>
      </c>
      <c r="AG11" s="122">
        <v>7808023.3017510623</v>
      </c>
      <c r="AH11" s="123">
        <v>7732232.797969603</v>
      </c>
      <c r="AI11" s="158">
        <v>7657768.3200506726</v>
      </c>
      <c r="AJ11" s="158">
        <v>7584629.8679942712</v>
      </c>
      <c r="AK11" s="158">
        <v>7512817.4418003988</v>
      </c>
      <c r="AL11" s="158">
        <v>7442331.0414690552</v>
      </c>
      <c r="AM11" s="158">
        <v>7373170.6670002406</v>
      </c>
      <c r="AN11" s="158">
        <v>7305336.318393955</v>
      </c>
      <c r="AO11" s="158">
        <v>7238827.9956501983</v>
      </c>
      <c r="AP11" s="158">
        <v>7173645.6987689706</v>
      </c>
      <c r="AQ11" s="158">
        <v>7109789.4277502717</v>
      </c>
      <c r="AR11" s="158">
        <v>7047259.1825941019</v>
      </c>
      <c r="AS11" s="158">
        <v>6986054.9633004619</v>
      </c>
      <c r="AT11" s="158">
        <v>6926176.7698693508</v>
      </c>
      <c r="AU11" s="158">
        <v>6867624.6023007687</v>
      </c>
      <c r="AV11" s="158">
        <v>6810398.4605947156</v>
      </c>
      <c r="AW11" s="158">
        <v>6754498.3447511913</v>
      </c>
      <c r="AX11" s="158">
        <v>6699924.254770196</v>
      </c>
      <c r="AY11" s="158">
        <v>6646676.1906517297</v>
      </c>
      <c r="AZ11" s="158">
        <v>6594754.1523957923</v>
      </c>
      <c r="BA11" s="158">
        <v>6544158.1400023839</v>
      </c>
      <c r="BB11" s="158">
        <v>6494888.1534715043</v>
      </c>
      <c r="BC11" s="158">
        <v>6446944.1928031538</v>
      </c>
      <c r="BD11" s="158">
        <v>6400326.2579973321</v>
      </c>
      <c r="BE11" s="158">
        <v>6355034.3490540404</v>
      </c>
      <c r="BF11" s="158">
        <v>6311068.4659732776</v>
      </c>
      <c r="BG11" s="158">
        <v>6268428.6087550437</v>
      </c>
      <c r="BH11" s="158">
        <v>6227114.7773993388</v>
      </c>
      <c r="BI11" s="158">
        <v>6187126.9719061628</v>
      </c>
      <c r="BJ11" s="158">
        <v>6148465.1922755158</v>
      </c>
      <c r="BK11" s="158">
        <v>6111129.4385073977</v>
      </c>
    </row>
    <row r="12" spans="1:63" x14ac:dyDescent="0.45">
      <c r="A12" s="17" t="s">
        <v>102</v>
      </c>
      <c r="B12" s="18" t="s">
        <v>5</v>
      </c>
      <c r="C12" s="122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354968.03041732474</v>
      </c>
      <c r="O12" s="122">
        <v>709936.06083464948</v>
      </c>
      <c r="P12" s="122">
        <v>1064904.0912519742</v>
      </c>
      <c r="Q12" s="122">
        <v>1419872.121669299</v>
      </c>
      <c r="R12" s="122">
        <v>1774840.1520866237</v>
      </c>
      <c r="S12" s="122">
        <v>2129808.1825039485</v>
      </c>
      <c r="T12" s="122">
        <v>2484776.212921273</v>
      </c>
      <c r="U12" s="122">
        <v>2839744.2433385979</v>
      </c>
      <c r="V12" s="122">
        <v>3194712.2737559229</v>
      </c>
      <c r="W12" s="122">
        <v>3549680.3041732479</v>
      </c>
      <c r="X12" s="122">
        <v>3904648.3345905729</v>
      </c>
      <c r="Y12" s="122">
        <v>4259616.3650078978</v>
      </c>
      <c r="Z12" s="122">
        <v>4614584.3954252228</v>
      </c>
      <c r="AA12" s="122">
        <v>4989855.8832198279</v>
      </c>
      <c r="AB12" s="138">
        <v>5365127.371014433</v>
      </c>
      <c r="AC12" s="122">
        <v>5740398.8588090381</v>
      </c>
      <c r="AD12" s="122">
        <v>6115670.3466036431</v>
      </c>
      <c r="AE12" s="122">
        <v>6490941.8343982482</v>
      </c>
      <c r="AF12" s="122">
        <v>6866213.3221928533</v>
      </c>
      <c r="AG12" s="122">
        <v>7241484.8099874584</v>
      </c>
      <c r="AH12" s="123">
        <v>7240974.8099874584</v>
      </c>
      <c r="AI12" s="158">
        <v>7240482.3961943546</v>
      </c>
      <c r="AJ12" s="158">
        <v>7240007.568608148</v>
      </c>
      <c r="AK12" s="158">
        <v>7239550.3272288376</v>
      </c>
      <c r="AL12" s="158">
        <v>7239110.6720564235</v>
      </c>
      <c r="AM12" s="158">
        <v>7238688.6030909065</v>
      </c>
      <c r="AN12" s="158">
        <v>7238284.1203322858</v>
      </c>
      <c r="AO12" s="158">
        <v>7237897.2237805612</v>
      </c>
      <c r="AP12" s="158">
        <v>7237527.9134357339</v>
      </c>
      <c r="AQ12" s="158">
        <v>7237176.1892978027</v>
      </c>
      <c r="AR12" s="158">
        <v>7236842.0513667678</v>
      </c>
      <c r="AS12" s="158">
        <v>7236525.4996426301</v>
      </c>
      <c r="AT12" s="158">
        <v>7236226.5341253886</v>
      </c>
      <c r="AU12" s="158">
        <v>7235945.1548150433</v>
      </c>
      <c r="AV12" s="158">
        <v>7235681.3617115952</v>
      </c>
      <c r="AW12" s="158">
        <v>7235435.1548150433</v>
      </c>
      <c r="AX12" s="158">
        <v>7235206.5341253886</v>
      </c>
      <c r="AY12" s="158">
        <v>7234995.4996426301</v>
      </c>
      <c r="AZ12" s="158">
        <v>7234802.0513667678</v>
      </c>
      <c r="BA12" s="158">
        <v>7234626.1892978027</v>
      </c>
      <c r="BB12" s="158">
        <v>7234467.9134357339</v>
      </c>
      <c r="BC12" s="158">
        <v>7234327.2237805612</v>
      </c>
      <c r="BD12" s="158">
        <v>7234204.1203322858</v>
      </c>
      <c r="BE12" s="158">
        <v>7234098.6030909065</v>
      </c>
      <c r="BF12" s="158">
        <v>7234010.6720564235</v>
      </c>
      <c r="BG12" s="158">
        <v>7233940.3272288376</v>
      </c>
      <c r="BH12" s="158">
        <v>7233887.568608148</v>
      </c>
      <c r="BI12" s="158">
        <v>7233852.3961943546</v>
      </c>
      <c r="BJ12" s="158">
        <v>7233834.8099874584</v>
      </c>
      <c r="BK12" s="158">
        <v>7233834.8099874584</v>
      </c>
    </row>
    <row r="13" spans="1:63" x14ac:dyDescent="0.45">
      <c r="A13" s="10" t="s">
        <v>101</v>
      </c>
      <c r="B13" s="18" t="s">
        <v>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2">
        <v>0</v>
      </c>
      <c r="AD13" s="122">
        <v>0</v>
      </c>
      <c r="AE13" s="122">
        <v>0</v>
      </c>
      <c r="AF13" s="122">
        <v>0</v>
      </c>
      <c r="AG13" s="122">
        <v>0</v>
      </c>
      <c r="AH13" s="123">
        <v>428612.35081281018</v>
      </c>
      <c r="AI13" s="158">
        <v>855387.21124888002</v>
      </c>
      <c r="AJ13" s="158">
        <v>1280324.5813082096</v>
      </c>
      <c r="AK13" s="158">
        <v>1703424.4609907987</v>
      </c>
      <c r="AL13" s="158">
        <v>2124686.8502966473</v>
      </c>
      <c r="AM13" s="158">
        <v>2544111.7492257557</v>
      </c>
      <c r="AN13" s="158">
        <v>2961699.1577781239</v>
      </c>
      <c r="AO13" s="158">
        <v>3377449.0759537518</v>
      </c>
      <c r="AP13" s="158">
        <v>3791361.5037526391</v>
      </c>
      <c r="AQ13" s="158">
        <v>4203436.4411747865</v>
      </c>
      <c r="AR13" s="158">
        <v>4613673.8882201929</v>
      </c>
      <c r="AS13" s="158">
        <v>5022073.8448888594</v>
      </c>
      <c r="AT13" s="158">
        <v>5428636.3111807853</v>
      </c>
      <c r="AU13" s="158">
        <v>5833361.2870959714</v>
      </c>
      <c r="AV13" s="158">
        <v>6236248.7726344168</v>
      </c>
      <c r="AW13" s="158">
        <v>6637298.7677961215</v>
      </c>
      <c r="AX13" s="158">
        <v>7036511.2725810865</v>
      </c>
      <c r="AY13" s="158">
        <v>7433886.2869893108</v>
      </c>
      <c r="AZ13" s="158">
        <v>7829423.8110207943</v>
      </c>
      <c r="BA13" s="158">
        <v>8223123.8446755381</v>
      </c>
      <c r="BB13" s="158">
        <v>8614986.3879535422</v>
      </c>
      <c r="BC13" s="158">
        <v>9005011.4408548046</v>
      </c>
      <c r="BD13" s="158">
        <v>9393199.0033793263</v>
      </c>
      <c r="BE13" s="158">
        <v>9779549.0755271092</v>
      </c>
      <c r="BF13" s="158">
        <v>10164061.657298151</v>
      </c>
      <c r="BG13" s="158">
        <v>10546736.748692453</v>
      </c>
      <c r="BH13" s="158">
        <v>10927574.349710014</v>
      </c>
      <c r="BI13" s="158">
        <v>11306574.460350834</v>
      </c>
      <c r="BJ13" s="158">
        <v>11683737.080614915</v>
      </c>
      <c r="BK13" s="158">
        <v>12059062.210502254</v>
      </c>
    </row>
    <row r="14" spans="1:63" x14ac:dyDescent="0.45">
      <c r="A14" s="20" t="s">
        <v>74</v>
      </c>
      <c r="B14" s="19"/>
      <c r="C14" s="124">
        <v>19267846.035838313</v>
      </c>
      <c r="D14" s="124">
        <v>19665236.752842236</v>
      </c>
      <c r="E14" s="124">
        <v>20066230.409415767</v>
      </c>
      <c r="F14" s="124">
        <v>20470827.005558893</v>
      </c>
      <c r="G14" s="124">
        <v>20879026.541271619</v>
      </c>
      <c r="H14" s="124">
        <v>21290829.016553942</v>
      </c>
      <c r="I14" s="124">
        <v>21706234.431405865</v>
      </c>
      <c r="J14" s="124">
        <v>22115014.331046887</v>
      </c>
      <c r="K14" s="124">
        <v>22517168.715477005</v>
      </c>
      <c r="L14" s="124">
        <v>22912697.584696226</v>
      </c>
      <c r="M14" s="124">
        <v>23301600.938704539</v>
      </c>
      <c r="N14" s="124">
        <v>23598732.073782984</v>
      </c>
      <c r="O14" s="124">
        <v>23899784.35430814</v>
      </c>
      <c r="P14" s="124">
        <v>24195935.203024905</v>
      </c>
      <c r="Q14" s="124">
        <v>24483913.261657093</v>
      </c>
      <c r="R14" s="124">
        <v>24762396.401406396</v>
      </c>
      <c r="S14" s="124">
        <v>25031277.441752285</v>
      </c>
      <c r="T14" s="124">
        <v>25304625.799185403</v>
      </c>
      <c r="U14" s="124">
        <v>25529358.837394945</v>
      </c>
      <c r="V14" s="124">
        <v>25760803.327575751</v>
      </c>
      <c r="W14" s="124">
        <v>25983908.008757979</v>
      </c>
      <c r="X14" s="124">
        <v>26212551.152577955</v>
      </c>
      <c r="Y14" s="124">
        <v>26448139.053589888</v>
      </c>
      <c r="Z14" s="124">
        <v>26695042.178757615</v>
      </c>
      <c r="AA14" s="124">
        <v>26964742.958108649</v>
      </c>
      <c r="AB14" s="124">
        <v>27198744.679574989</v>
      </c>
      <c r="AC14" s="125">
        <v>27475371.770512093</v>
      </c>
      <c r="AD14" s="125">
        <v>27701542.190795328</v>
      </c>
      <c r="AE14" s="125">
        <v>27963536.308449246</v>
      </c>
      <c r="AF14" s="125">
        <v>28206232.868904352</v>
      </c>
      <c r="AG14" s="125">
        <v>28421563.58338533</v>
      </c>
      <c r="AH14" s="126">
        <v>28689725.160884511</v>
      </c>
      <c r="AI14" s="166">
        <v>28958648.912351277</v>
      </c>
      <c r="AJ14" s="166">
        <v>29228334.837785646</v>
      </c>
      <c r="AK14" s="166">
        <v>29498782.937187608</v>
      </c>
      <c r="AL14" s="166">
        <v>29769993.210557163</v>
      </c>
      <c r="AM14" s="166">
        <v>30041965.657894317</v>
      </c>
      <c r="AN14" s="166">
        <v>30314700.279199068</v>
      </c>
      <c r="AO14" s="166">
        <v>30588197.07447141</v>
      </c>
      <c r="AP14" s="166">
        <v>30862456.043711342</v>
      </c>
      <c r="AQ14" s="166">
        <v>31137477.18691887</v>
      </c>
      <c r="AR14" s="166">
        <v>31413260.50409399</v>
      </c>
      <c r="AS14" s="166">
        <v>31689805.99523671</v>
      </c>
      <c r="AT14" s="166">
        <v>31967113.660347026</v>
      </c>
      <c r="AU14" s="166">
        <v>32245183.499424931</v>
      </c>
      <c r="AV14" s="166">
        <v>32524015.512470432</v>
      </c>
      <c r="AW14" s="166">
        <v>32803609.699483529</v>
      </c>
      <c r="AX14" s="166">
        <v>33083966.060464215</v>
      </c>
      <c r="AY14" s="166">
        <v>33365084.5954125</v>
      </c>
      <c r="AZ14" s="166">
        <v>33646965.304328375</v>
      </c>
      <c r="BA14" s="166">
        <v>33929608.187211849</v>
      </c>
      <c r="BB14" s="166">
        <v>34213013.244062915</v>
      </c>
      <c r="BC14" s="166">
        <v>34497180.474881575</v>
      </c>
      <c r="BD14" s="166">
        <v>34782109.879667833</v>
      </c>
      <c r="BE14" s="166">
        <v>35067801.458421677</v>
      </c>
      <c r="BF14" s="166">
        <v>35354255.211143121</v>
      </c>
      <c r="BG14" s="166">
        <v>35641471.137832165</v>
      </c>
      <c r="BH14" s="166">
        <v>35929449.238488793</v>
      </c>
      <c r="BI14" s="166">
        <v>36218189.513113022</v>
      </c>
      <c r="BJ14" s="166">
        <v>36507691.961704843</v>
      </c>
      <c r="BK14" s="166">
        <v>36797956.584264256</v>
      </c>
    </row>
    <row r="15" spans="1:63" x14ac:dyDescent="0.45">
      <c r="A15" s="17" t="s">
        <v>48</v>
      </c>
      <c r="B15" s="18" t="s">
        <v>5</v>
      </c>
      <c r="C15" s="122">
        <v>8971264.5455224421</v>
      </c>
      <c r="D15" s="122">
        <v>8870182.1194156092</v>
      </c>
      <c r="E15" s="122">
        <v>8769401.4413335267</v>
      </c>
      <c r="F15" s="122">
        <v>8668920.6307740118</v>
      </c>
      <c r="G15" s="122">
        <v>8568737.8072348796</v>
      </c>
      <c r="H15" s="122">
        <v>8468851.0902139507</v>
      </c>
      <c r="I15" s="122">
        <v>8369258.5992090423</v>
      </c>
      <c r="J15" s="122">
        <v>8268636.0438398533</v>
      </c>
      <c r="K15" s="122">
        <v>8166994.7677029828</v>
      </c>
      <c r="L15" s="122">
        <v>8064346.1143950289</v>
      </c>
      <c r="M15" s="122">
        <v>7960701.4275125908</v>
      </c>
      <c r="N15" s="122">
        <v>7858163.899673813</v>
      </c>
      <c r="O15" s="122">
        <v>7756716.2617988987</v>
      </c>
      <c r="P15" s="122">
        <v>7654211.9767912636</v>
      </c>
      <c r="Q15" s="122">
        <v>7550909.2601487273</v>
      </c>
      <c r="R15" s="122">
        <v>7444104.5639802767</v>
      </c>
      <c r="S15" s="122">
        <v>7335316.4741067756</v>
      </c>
      <c r="T15" s="122">
        <v>7223942.427443916</v>
      </c>
      <c r="U15" s="122">
        <v>7113774.5775778815</v>
      </c>
      <c r="V15" s="122">
        <v>7005860.431605923</v>
      </c>
      <c r="W15" s="122">
        <v>6896749.0222154362</v>
      </c>
      <c r="X15" s="122">
        <v>6788793.1713173371</v>
      </c>
      <c r="Y15" s="122">
        <v>6682220.5343812229</v>
      </c>
      <c r="Z15" s="122">
        <v>6577755.919604321</v>
      </c>
      <c r="AA15" s="122">
        <v>6473893.7381916912</v>
      </c>
      <c r="AB15" s="122">
        <v>6364193.4560054196</v>
      </c>
      <c r="AC15" s="122">
        <v>6261914.4730833936</v>
      </c>
      <c r="AD15" s="122">
        <v>6151298.7628526036</v>
      </c>
      <c r="AE15" s="122">
        <v>6046971.3307726886</v>
      </c>
      <c r="AF15" s="122">
        <v>5939582.7676491672</v>
      </c>
      <c r="AG15" s="122">
        <v>5827805.9249515701</v>
      </c>
      <c r="AH15" s="123">
        <v>5716029.082253973</v>
      </c>
      <c r="AI15" s="158">
        <v>5604493.4426142573</v>
      </c>
      <c r="AJ15" s="158">
        <v>5493199.006032424</v>
      </c>
      <c r="AK15" s="158">
        <v>5382145.7725084722</v>
      </c>
      <c r="AL15" s="158">
        <v>5271333.7420424018</v>
      </c>
      <c r="AM15" s="158">
        <v>5160762.9146342138</v>
      </c>
      <c r="AN15" s="158">
        <v>5050433.2902839072</v>
      </c>
      <c r="AO15" s="158">
        <v>4940344.868991483</v>
      </c>
      <c r="AP15" s="158">
        <v>4830497.6507569402</v>
      </c>
      <c r="AQ15" s="158">
        <v>4720891.6355802789</v>
      </c>
      <c r="AR15" s="158">
        <v>4611526.8234614991</v>
      </c>
      <c r="AS15" s="158">
        <v>4502403.2144006006</v>
      </c>
      <c r="AT15" s="158">
        <v>4393520.8083975846</v>
      </c>
      <c r="AU15" s="158">
        <v>4284879.60545245</v>
      </c>
      <c r="AV15" s="158">
        <v>4176479.6055651964</v>
      </c>
      <c r="AW15" s="158">
        <v>4068320.8087358242</v>
      </c>
      <c r="AX15" s="158">
        <v>3960403.2149643339</v>
      </c>
      <c r="AY15" s="158">
        <v>3852726.8242507251</v>
      </c>
      <c r="AZ15" s="158">
        <v>3745291.6365949977</v>
      </c>
      <c r="BA15" s="158">
        <v>3638097.6519971523</v>
      </c>
      <c r="BB15" s="158">
        <v>3531144.8704571882</v>
      </c>
      <c r="BC15" s="158">
        <v>3424433.2919751061</v>
      </c>
      <c r="BD15" s="158">
        <v>3317962.9165509059</v>
      </c>
      <c r="BE15" s="158">
        <v>3211733.7441845872</v>
      </c>
      <c r="BF15" s="158">
        <v>3105745.7748761503</v>
      </c>
      <c r="BG15" s="158">
        <v>2999999.0086255949</v>
      </c>
      <c r="BH15" s="158">
        <v>2894493.4454329209</v>
      </c>
      <c r="BI15" s="158">
        <v>2789229.0852981289</v>
      </c>
      <c r="BJ15" s="158">
        <v>2684205.9282212183</v>
      </c>
      <c r="BK15" s="158">
        <v>2579423.9742021891</v>
      </c>
    </row>
    <row r="16" spans="1:63" x14ac:dyDescent="0.45">
      <c r="A16" s="17" t="s">
        <v>53</v>
      </c>
      <c r="B16" s="18" t="s">
        <v>5</v>
      </c>
      <c r="C16" s="122">
        <v>0</v>
      </c>
      <c r="D16" s="122">
        <v>89712.645455224425</v>
      </c>
      <c r="E16" s="122">
        <v>179311.59310393277</v>
      </c>
      <c r="F16" s="122">
        <v>268798.72344830737</v>
      </c>
      <c r="G16" s="122">
        <v>358175.91699053056</v>
      </c>
      <c r="H16" s="122">
        <v>447445.05423278466</v>
      </c>
      <c r="I16" s="122">
        <v>536608.01567725209</v>
      </c>
      <c r="J16" s="122">
        <v>625666.681826115</v>
      </c>
      <c r="K16" s="122">
        <v>714609.7090827747</v>
      </c>
      <c r="L16" s="122">
        <v>803425.75385063223</v>
      </c>
      <c r="M16" s="122">
        <v>892103.47253308888</v>
      </c>
      <c r="N16" s="122">
        <v>980631.52153354569</v>
      </c>
      <c r="O16" s="122">
        <v>1069019.4757456193</v>
      </c>
      <c r="P16" s="122">
        <v>1157276.8331210644</v>
      </c>
      <c r="Q16" s="122">
        <v>1245391.7212201876</v>
      </c>
      <c r="R16" s="122">
        <v>1333354.7310338768</v>
      </c>
      <c r="S16" s="122">
        <v>1421129.3239840183</v>
      </c>
      <c r="T16" s="122">
        <v>1508693.7819649263</v>
      </c>
      <c r="U16" s="122">
        <v>1596020.1440590147</v>
      </c>
      <c r="V16" s="122">
        <v>1683118.0912753837</v>
      </c>
      <c r="W16" s="122">
        <v>1770007.8765041968</v>
      </c>
      <c r="X16" s="122">
        <v>1856675.4454913931</v>
      </c>
      <c r="Y16" s="122">
        <v>1943130.1316594805</v>
      </c>
      <c r="Z16" s="122">
        <v>2029383.6383198875</v>
      </c>
      <c r="AA16" s="122">
        <v>2115455.0338991294</v>
      </c>
      <c r="AB16" s="122">
        <v>2201348.5216200375</v>
      </c>
      <c r="AC16" s="122">
        <v>2287003.9413962923</v>
      </c>
      <c r="AD16" s="122">
        <v>2372493.1255410891</v>
      </c>
      <c r="AE16" s="122">
        <v>2457731.044425026</v>
      </c>
      <c r="AF16" s="122">
        <v>2542778.0681770034</v>
      </c>
      <c r="AG16" s="122">
        <v>2627601.6765352651</v>
      </c>
      <c r="AH16" s="123">
        <v>2712425.2848935267</v>
      </c>
      <c r="AI16" s="158">
        <v>2797344.173051544</v>
      </c>
      <c r="AJ16" s="158">
        <v>2882358.341009317</v>
      </c>
      <c r="AK16" s="158">
        <v>2967467.7887668456</v>
      </c>
      <c r="AL16" s="158">
        <v>3052672.5163241299</v>
      </c>
      <c r="AM16" s="158">
        <v>3137972.5236811698</v>
      </c>
      <c r="AN16" s="158">
        <v>3223367.8108379655</v>
      </c>
      <c r="AO16" s="158">
        <v>3308858.3777945167</v>
      </c>
      <c r="AP16" s="158">
        <v>3394444.2245508237</v>
      </c>
      <c r="AQ16" s="158">
        <v>3480125.3511068863</v>
      </c>
      <c r="AR16" s="158">
        <v>3565901.7574627046</v>
      </c>
      <c r="AS16" s="158">
        <v>3651773.4436182785</v>
      </c>
      <c r="AT16" s="158">
        <v>3737740.4095736081</v>
      </c>
      <c r="AU16" s="158">
        <v>3823802.6553286933</v>
      </c>
      <c r="AV16" s="158">
        <v>3909960.1808835343</v>
      </c>
      <c r="AW16" s="158">
        <v>3996212.9862381308</v>
      </c>
      <c r="AX16" s="158">
        <v>4082561.0713924831</v>
      </c>
      <c r="AY16" s="158">
        <v>4169004.436346591</v>
      </c>
      <c r="AZ16" s="158">
        <v>4255543.0811004546</v>
      </c>
      <c r="BA16" s="158">
        <v>4342177.0056540733</v>
      </c>
      <c r="BB16" s="158">
        <v>4428906.2100074477</v>
      </c>
      <c r="BC16" s="158">
        <v>4515730.6941605778</v>
      </c>
      <c r="BD16" s="158">
        <v>4602650.4581134636</v>
      </c>
      <c r="BE16" s="158">
        <v>4689665.501866105</v>
      </c>
      <c r="BF16" s="158">
        <v>4776775.8254185021</v>
      </c>
      <c r="BG16" s="158">
        <v>4863981.4287706548</v>
      </c>
      <c r="BH16" s="158">
        <v>4951282.3119225632</v>
      </c>
      <c r="BI16" s="158">
        <v>5038678.4748742273</v>
      </c>
      <c r="BJ16" s="158">
        <v>5126169.917625647</v>
      </c>
      <c r="BK16" s="158">
        <v>5213756.6401768224</v>
      </c>
    </row>
    <row r="17" spans="1:63" x14ac:dyDescent="0.45">
      <c r="A17" s="17" t="s">
        <v>51</v>
      </c>
      <c r="B17" s="18" t="s">
        <v>5</v>
      </c>
      <c r="C17" s="122">
        <v>0</v>
      </c>
      <c r="D17" s="122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22">
        <v>0</v>
      </c>
      <c r="S17" s="122">
        <v>0</v>
      </c>
      <c r="T17" s="122">
        <v>0</v>
      </c>
      <c r="U17" s="122">
        <v>0</v>
      </c>
      <c r="V17" s="122">
        <v>0</v>
      </c>
      <c r="W17" s="122">
        <v>0</v>
      </c>
      <c r="X17" s="122">
        <v>0</v>
      </c>
      <c r="Y17" s="122">
        <v>0</v>
      </c>
      <c r="Z17" s="122">
        <v>0</v>
      </c>
      <c r="AA17" s="122">
        <v>0</v>
      </c>
      <c r="AB17" s="122">
        <v>0</v>
      </c>
      <c r="AC17" s="122">
        <v>0</v>
      </c>
      <c r="AD17" s="122">
        <v>0</v>
      </c>
      <c r="AE17" s="122">
        <v>0</v>
      </c>
      <c r="AF17" s="122">
        <v>0</v>
      </c>
      <c r="AG17" s="122">
        <v>0</v>
      </c>
      <c r="AH17" s="123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</row>
    <row r="18" spans="1:63" x14ac:dyDescent="0.45">
      <c r="A18" s="17" t="s">
        <v>49</v>
      </c>
      <c r="B18" s="18" t="s">
        <v>5</v>
      </c>
      <c r="C18" s="122">
        <v>918120.74406208959</v>
      </c>
      <c r="D18" s="122">
        <v>906244.57232101529</v>
      </c>
      <c r="E18" s="122">
        <v>894487.53659511171</v>
      </c>
      <c r="F18" s="122">
        <v>882848.71502065717</v>
      </c>
      <c r="G18" s="122">
        <v>871327.18573393009</v>
      </c>
      <c r="H18" s="122">
        <v>859922.02687120892</v>
      </c>
      <c r="I18" s="122">
        <v>848632.31656877173</v>
      </c>
      <c r="J18" s="122">
        <v>837066.47931065154</v>
      </c>
      <c r="K18" s="122">
        <v>825227.49976964912</v>
      </c>
      <c r="L18" s="122">
        <v>813118.36261856533</v>
      </c>
      <c r="M18" s="122">
        <v>800742.05253020092</v>
      </c>
      <c r="N18" s="122">
        <v>788550.87030158646</v>
      </c>
      <c r="O18" s="122">
        <v>776614.6316656071</v>
      </c>
      <c r="P18" s="122">
        <v>764431.2254942843</v>
      </c>
      <c r="Q18" s="122">
        <v>751987.92871442472</v>
      </c>
      <c r="R18" s="122">
        <v>738821.50549382705</v>
      </c>
      <c r="S18" s="122">
        <v>725180.06681386044</v>
      </c>
      <c r="T18" s="122">
        <v>711206.62661442487</v>
      </c>
      <c r="U18" s="122">
        <v>696615.36630947539</v>
      </c>
      <c r="V18" s="122">
        <v>682529.28143298056</v>
      </c>
      <c r="W18" s="122">
        <v>668126.27446339</v>
      </c>
      <c r="X18" s="122">
        <v>654029.15006770473</v>
      </c>
      <c r="Y18" s="122">
        <v>640298.16987825453</v>
      </c>
      <c r="Z18" s="122">
        <v>627125.19453940855</v>
      </c>
      <c r="AA18" s="122">
        <v>614111.68656572292</v>
      </c>
      <c r="AB18" s="122">
        <v>599552.80178668897</v>
      </c>
      <c r="AC18" s="122">
        <v>586958.37500404532</v>
      </c>
      <c r="AD18" s="122">
        <v>572157.17147755972</v>
      </c>
      <c r="AE18" s="122">
        <v>559020.5091395058</v>
      </c>
      <c r="AF18" s="122">
        <v>545073.5488815736</v>
      </c>
      <c r="AG18" s="122">
        <v>529964.98732005025</v>
      </c>
      <c r="AH18" s="123">
        <v>514856.42575852684</v>
      </c>
      <c r="AI18" s="158">
        <v>499822.69303620304</v>
      </c>
      <c r="AJ18" s="158">
        <v>484863.7891530788</v>
      </c>
      <c r="AK18" s="158">
        <v>469979.71410915424</v>
      </c>
      <c r="AL18" s="158">
        <v>455170.46790442924</v>
      </c>
      <c r="AM18" s="158">
        <v>440436.05053890386</v>
      </c>
      <c r="AN18" s="158">
        <v>425776.46201257809</v>
      </c>
      <c r="AO18" s="158">
        <v>411191.70232545194</v>
      </c>
      <c r="AP18" s="158">
        <v>396681.77147752547</v>
      </c>
      <c r="AQ18" s="158">
        <v>382246.66946879856</v>
      </c>
      <c r="AR18" s="158">
        <v>367886.39629927126</v>
      </c>
      <c r="AS18" s="158">
        <v>353600.95196894358</v>
      </c>
      <c r="AT18" s="158">
        <v>339390.33647781552</v>
      </c>
      <c r="AU18" s="158">
        <v>325254.54982588702</v>
      </c>
      <c r="AV18" s="158">
        <v>311193.5920131582</v>
      </c>
      <c r="AW18" s="158">
        <v>297207.46303962893</v>
      </c>
      <c r="AX18" s="158">
        <v>283296.16290529934</v>
      </c>
      <c r="AY18" s="158">
        <v>269459.69161016931</v>
      </c>
      <c r="AZ18" s="158">
        <v>255698.04915423892</v>
      </c>
      <c r="BA18" s="158">
        <v>242011.23553750812</v>
      </c>
      <c r="BB18" s="158">
        <v>228399.25075997695</v>
      </c>
      <c r="BC18" s="158">
        <v>214862.09482164538</v>
      </c>
      <c r="BD18" s="158">
        <v>201399.76772251344</v>
      </c>
      <c r="BE18" s="158">
        <v>188012.26946258111</v>
      </c>
      <c r="BF18" s="158">
        <v>174699.6000418484</v>
      </c>
      <c r="BG18" s="158">
        <v>161461.75946031531</v>
      </c>
      <c r="BH18" s="158">
        <v>148298.74771798184</v>
      </c>
      <c r="BI18" s="158">
        <v>135210.56481484795</v>
      </c>
      <c r="BJ18" s="158">
        <v>122197.21075091368</v>
      </c>
      <c r="BK18" s="158">
        <v>109258.68552617905</v>
      </c>
    </row>
    <row r="19" spans="1:63" x14ac:dyDescent="0.45">
      <c r="A19" s="17" t="s">
        <v>54</v>
      </c>
      <c r="B19" s="18" t="s">
        <v>5</v>
      </c>
      <c r="C19" s="122">
        <v>0</v>
      </c>
      <c r="D19" s="122">
        <v>9181.2074406208958</v>
      </c>
      <c r="E19" s="122">
        <v>18335.465238237259</v>
      </c>
      <c r="F19" s="122">
        <v>27463.695256570747</v>
      </c>
      <c r="G19" s="122">
        <v>36566.819359343026</v>
      </c>
      <c r="H19" s="122">
        <v>45645.759410275758</v>
      </c>
      <c r="I19" s="122">
        <v>54701.437273090603</v>
      </c>
      <c r="J19" s="122">
        <v>63734.774811509225</v>
      </c>
      <c r="K19" s="122">
        <v>72742.78735273084</v>
      </c>
      <c r="L19" s="122">
        <v>81722.490223954635</v>
      </c>
      <c r="M19" s="122">
        <v>90670.898752379842</v>
      </c>
      <c r="N19" s="122">
        <v>99585.028265205648</v>
      </c>
      <c r="O19" s="122">
        <v>108466.38725087357</v>
      </c>
      <c r="P19" s="122">
        <v>117317.19744003838</v>
      </c>
      <c r="Q19" s="122">
        <v>126134.68166938161</v>
      </c>
      <c r="R19" s="122">
        <v>134915.90777321966</v>
      </c>
      <c r="S19" s="122">
        <v>143653.28190589012</v>
      </c>
      <c r="T19" s="122">
        <v>152341.61539308762</v>
      </c>
      <c r="U19" s="122">
        <v>160977.09781316275</v>
      </c>
      <c r="V19" s="122">
        <v>169553.02245438914</v>
      </c>
      <c r="W19" s="122">
        <v>178073.84549326284</v>
      </c>
      <c r="X19" s="122">
        <v>186535.84669282936</v>
      </c>
      <c r="Y19" s="122">
        <v>194941.4966604347</v>
      </c>
      <c r="Z19" s="122">
        <v>203293.89332582158</v>
      </c>
      <c r="AA19" s="122">
        <v>211598.08420447388</v>
      </c>
      <c r="AB19" s="122">
        <v>219855.18191217585</v>
      </c>
      <c r="AC19" s="122">
        <v>228049.26174916449</v>
      </c>
      <c r="AD19" s="122">
        <v>236199.3381166966</v>
      </c>
      <c r="AE19" s="122">
        <v>244282.90321263915</v>
      </c>
      <c r="AF19" s="122">
        <v>252315.9373361606</v>
      </c>
      <c r="AG19" s="122">
        <v>260289.83219833794</v>
      </c>
      <c r="AH19" s="123">
        <v>268263.72706051526</v>
      </c>
      <c r="AI19" s="158">
        <v>276261.84374606388</v>
      </c>
      <c r="AJ19" s="158">
        <v>284284.18225498381</v>
      </c>
      <c r="AK19" s="158">
        <v>292330.74258727499</v>
      </c>
      <c r="AL19" s="158">
        <v>300401.52474293747</v>
      </c>
      <c r="AM19" s="158">
        <v>308496.52872197126</v>
      </c>
      <c r="AN19" s="158">
        <v>316615.7545243763</v>
      </c>
      <c r="AO19" s="158">
        <v>324759.20215015265</v>
      </c>
      <c r="AP19" s="158">
        <v>332926.87159930024</v>
      </c>
      <c r="AQ19" s="158">
        <v>341118.76287181914</v>
      </c>
      <c r="AR19" s="158">
        <v>349334.87596770935</v>
      </c>
      <c r="AS19" s="158">
        <v>357575.2108869708</v>
      </c>
      <c r="AT19" s="158">
        <v>365839.76762960356</v>
      </c>
      <c r="AU19" s="158">
        <v>374128.54619560763</v>
      </c>
      <c r="AV19" s="158">
        <v>382441.54658498295</v>
      </c>
      <c r="AW19" s="158">
        <v>390778.76879772957</v>
      </c>
      <c r="AX19" s="158">
        <v>399140.21283384744</v>
      </c>
      <c r="AY19" s="158">
        <v>407525.87869333662</v>
      </c>
      <c r="AZ19" s="158">
        <v>415935.76637619711</v>
      </c>
      <c r="BA19" s="158">
        <v>424369.87588242884</v>
      </c>
      <c r="BB19" s="158">
        <v>432828.20721203188</v>
      </c>
      <c r="BC19" s="158">
        <v>441310.76036500622</v>
      </c>
      <c r="BD19" s="158">
        <v>449817.53534135182</v>
      </c>
      <c r="BE19" s="158">
        <v>458348.53214106872</v>
      </c>
      <c r="BF19" s="158">
        <v>466903.75076415687</v>
      </c>
      <c r="BG19" s="158">
        <v>475483.19121061632</v>
      </c>
      <c r="BH19" s="158">
        <v>484086.85348044708</v>
      </c>
      <c r="BI19" s="158">
        <v>492714.73757364909</v>
      </c>
      <c r="BJ19" s="158">
        <v>501366.84349022241</v>
      </c>
      <c r="BK19" s="158">
        <v>510043.17123016703</v>
      </c>
    </row>
    <row r="20" spans="1:63" x14ac:dyDescent="0.45">
      <c r="A20" s="17" t="s">
        <v>52</v>
      </c>
      <c r="B20" s="18" t="s">
        <v>5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  <c r="R20" s="122">
        <v>0</v>
      </c>
      <c r="S20" s="122">
        <v>0</v>
      </c>
      <c r="T20" s="122">
        <v>0</v>
      </c>
      <c r="U20" s="122">
        <v>0</v>
      </c>
      <c r="V20" s="122">
        <v>0</v>
      </c>
      <c r="W20" s="122">
        <v>0</v>
      </c>
      <c r="X20" s="122">
        <v>0</v>
      </c>
      <c r="Y20" s="122">
        <v>0</v>
      </c>
      <c r="Z20" s="122">
        <v>0</v>
      </c>
      <c r="AA20" s="122">
        <v>0</v>
      </c>
      <c r="AB20" s="122">
        <v>0</v>
      </c>
      <c r="AC20" s="122">
        <v>0</v>
      </c>
      <c r="AD20" s="122">
        <v>0</v>
      </c>
      <c r="AE20" s="122">
        <v>0</v>
      </c>
      <c r="AF20" s="122">
        <v>0</v>
      </c>
      <c r="AG20" s="122">
        <v>0</v>
      </c>
      <c r="AH20" s="123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</row>
    <row r="21" spans="1:63" x14ac:dyDescent="0.45">
      <c r="A21" s="17" t="s">
        <v>50</v>
      </c>
      <c r="B21" s="18" t="s">
        <v>5</v>
      </c>
      <c r="C21" s="122">
        <v>4914412.7888564784</v>
      </c>
      <c r="D21" s="122">
        <v>4850315.1657421635</v>
      </c>
      <c r="E21" s="122">
        <v>4787547.1334842769</v>
      </c>
      <c r="F21" s="122">
        <v>4726096.8915237766</v>
      </c>
      <c r="G21" s="122">
        <v>4665952.6393016204</v>
      </c>
      <c r="H21" s="122">
        <v>4607102.5762587674</v>
      </c>
      <c r="I21" s="122">
        <v>4549534.9018361755</v>
      </c>
      <c r="J21" s="122">
        <v>4489986.1610011673</v>
      </c>
      <c r="K21" s="122">
        <v>4428477.0697394358</v>
      </c>
      <c r="L21" s="122">
        <v>4365028.3440366769</v>
      </c>
      <c r="M21" s="122">
        <v>4299660.6998785846</v>
      </c>
      <c r="N21" s="122">
        <v>4234234.8801692091</v>
      </c>
      <c r="O21" s="122">
        <v>4170176.0388276209</v>
      </c>
      <c r="P21" s="122">
        <v>4104791.9134475463</v>
      </c>
      <c r="Q21" s="122">
        <v>4036973.8784763585</v>
      </c>
      <c r="R21" s="122">
        <v>3966645.0536807291</v>
      </c>
      <c r="S21" s="122">
        <v>3893611.7992362855</v>
      </c>
      <c r="T21" s="122">
        <v>3822681.1629270902</v>
      </c>
      <c r="U21" s="122">
        <v>3735633.1082516261</v>
      </c>
      <c r="V21" s="122">
        <v>3650980.6769255199</v>
      </c>
      <c r="W21" s="122">
        <v>3564104.4737994303</v>
      </c>
      <c r="X21" s="122">
        <v>3479374.5806238786</v>
      </c>
      <c r="Y21" s="122">
        <v>3397213.8398624095</v>
      </c>
      <c r="Z21" s="122">
        <v>3318968.4949602392</v>
      </c>
      <c r="AA21" s="122">
        <v>3241842.0970718213</v>
      </c>
      <c r="AB21" s="122">
        <v>3153872.134045633</v>
      </c>
      <c r="AC21" s="122">
        <v>3079686.3356131865</v>
      </c>
      <c r="AD21" s="122">
        <v>2990016.0758613059</v>
      </c>
      <c r="AE21" s="122">
        <v>2912025.5312046641</v>
      </c>
      <c r="AF21" s="122">
        <v>2828349.3063664702</v>
      </c>
      <c r="AG21" s="122">
        <v>2736522.3836816298</v>
      </c>
      <c r="AH21" s="123">
        <v>2644695.4609967894</v>
      </c>
      <c r="AI21" s="158">
        <v>2553531.6616169722</v>
      </c>
      <c r="AJ21" s="158">
        <v>2463030.9855421786</v>
      </c>
      <c r="AK21" s="158">
        <v>2373193.4327724082</v>
      </c>
      <c r="AL21" s="158">
        <v>2284019.0033076615</v>
      </c>
      <c r="AM21" s="158">
        <v>2195507.697147938</v>
      </c>
      <c r="AN21" s="158">
        <v>2107659.5142932381</v>
      </c>
      <c r="AO21" s="158">
        <v>2020474.4547435616</v>
      </c>
      <c r="AP21" s="158">
        <v>1933952.5184989085</v>
      </c>
      <c r="AQ21" s="158">
        <v>1848093.7055592788</v>
      </c>
      <c r="AR21" s="158">
        <v>1762898.0159246726</v>
      </c>
      <c r="AS21" s="158">
        <v>1678365.4495950898</v>
      </c>
      <c r="AT21" s="158">
        <v>1594496.0065705304</v>
      </c>
      <c r="AU21" s="158">
        <v>1511289.6868509944</v>
      </c>
      <c r="AV21" s="158">
        <v>1428746.4904364818</v>
      </c>
      <c r="AW21" s="158">
        <v>1346866.4173269924</v>
      </c>
      <c r="AX21" s="158">
        <v>1265649.4675225264</v>
      </c>
      <c r="AY21" s="158">
        <v>1185095.6410230838</v>
      </c>
      <c r="AZ21" s="158">
        <v>1105204.9378286647</v>
      </c>
      <c r="BA21" s="158">
        <v>1025977.3579392689</v>
      </c>
      <c r="BB21" s="158">
        <v>947412.90135489672</v>
      </c>
      <c r="BC21" s="158">
        <v>869511.56807554793</v>
      </c>
      <c r="BD21" s="158">
        <v>792273.35810122255</v>
      </c>
      <c r="BE21" s="158">
        <v>715698.27143192058</v>
      </c>
      <c r="BF21" s="158">
        <v>639786.30806764204</v>
      </c>
      <c r="BG21" s="158">
        <v>564537.4680083869</v>
      </c>
      <c r="BH21" s="158">
        <v>489951.75125415518</v>
      </c>
      <c r="BI21" s="158">
        <v>416029.15780494688</v>
      </c>
      <c r="BJ21" s="158">
        <v>342769.68766076193</v>
      </c>
      <c r="BK21" s="158">
        <v>270173.3408216004</v>
      </c>
    </row>
    <row r="22" spans="1:63" x14ac:dyDescent="0.45">
      <c r="A22" s="17" t="s">
        <v>55</v>
      </c>
      <c r="B22" s="18" t="s">
        <v>5</v>
      </c>
      <c r="C22" s="122">
        <v>0</v>
      </c>
      <c r="D22" s="122">
        <v>49144.127888564784</v>
      </c>
      <c r="E22" s="122">
        <v>98138.720824872071</v>
      </c>
      <c r="F22" s="122">
        <v>146995.57936796357</v>
      </c>
      <c r="G22" s="122">
        <v>195726.50407688098</v>
      </c>
      <c r="H22" s="122">
        <v>244343.29551066601</v>
      </c>
      <c r="I22" s="122">
        <v>292857.75422836037</v>
      </c>
      <c r="J22" s="122">
        <v>341281.68078900571</v>
      </c>
      <c r="K22" s="122">
        <v>389594.35920690745</v>
      </c>
      <c r="L22" s="122">
        <v>437775.07349637087</v>
      </c>
      <c r="M22" s="122">
        <v>485803.10767170135</v>
      </c>
      <c r="N22" s="122">
        <v>533657.74574720417</v>
      </c>
      <c r="O22" s="122">
        <v>581336.67200636829</v>
      </c>
      <c r="P22" s="122">
        <v>628851.79911470821</v>
      </c>
      <c r="Q22" s="122">
        <v>676188.23624033073</v>
      </c>
      <c r="R22" s="122">
        <v>723319.85738749767</v>
      </c>
      <c r="S22" s="122">
        <v>770219.50649817998</v>
      </c>
      <c r="T22" s="122">
        <v>816857.81955552462</v>
      </c>
      <c r="U22" s="122">
        <v>863253.20938035077</v>
      </c>
      <c r="V22" s="122">
        <v>909242.07255667052</v>
      </c>
      <c r="W22" s="122">
        <v>954844.30005149241</v>
      </c>
      <c r="X22" s="122">
        <v>1000033.7877900016</v>
      </c>
      <c r="Y22" s="122">
        <v>1044827.8714741404</v>
      </c>
      <c r="Z22" s="122">
        <v>1089248.2885875059</v>
      </c>
      <c r="AA22" s="122">
        <v>1133330.4564229834</v>
      </c>
      <c r="AB22" s="122">
        <v>1177082.1819579315</v>
      </c>
      <c r="AC22" s="122">
        <v>1220391.7251179672</v>
      </c>
      <c r="AD22" s="122">
        <v>1263392.5057252788</v>
      </c>
      <c r="AE22" s="122">
        <v>1305926.5915411445</v>
      </c>
      <c r="AF22" s="122">
        <v>1348106.1127686026</v>
      </c>
      <c r="AG22" s="122">
        <v>1389870.6669599533</v>
      </c>
      <c r="AH22" s="123">
        <v>1431635.221151304</v>
      </c>
      <c r="AI22" s="158">
        <v>1473557.1707923322</v>
      </c>
      <c r="AJ22" s="158">
        <v>1515636.5158830378</v>
      </c>
      <c r="AK22" s="158">
        <v>1557873.256423421</v>
      </c>
      <c r="AL22" s="158">
        <v>1600267.3924134816</v>
      </c>
      <c r="AM22" s="158">
        <v>1642818.92385322</v>
      </c>
      <c r="AN22" s="158">
        <v>1685527.8507426358</v>
      </c>
      <c r="AO22" s="158">
        <v>1728394.1730817291</v>
      </c>
      <c r="AP22" s="158">
        <v>1771417.8908704999</v>
      </c>
      <c r="AQ22" s="158">
        <v>1814599.0041089482</v>
      </c>
      <c r="AR22" s="158">
        <v>1857937.5127970739</v>
      </c>
      <c r="AS22" s="158">
        <v>1901433.4169348772</v>
      </c>
      <c r="AT22" s="158">
        <v>1945086.7165223579</v>
      </c>
      <c r="AU22" s="158">
        <v>1988897.4115595161</v>
      </c>
      <c r="AV22" s="158">
        <v>2032865.5020463518</v>
      </c>
      <c r="AW22" s="158">
        <v>2076990.987982865</v>
      </c>
      <c r="AX22" s="158">
        <v>2121273.8693690556</v>
      </c>
      <c r="AY22" s="158">
        <v>2165714.1462049237</v>
      </c>
      <c r="AZ22" s="158">
        <v>2210311.8184904694</v>
      </c>
      <c r="BA22" s="158">
        <v>2255066.8862256925</v>
      </c>
      <c r="BB22" s="158">
        <v>2299979.349410593</v>
      </c>
      <c r="BC22" s="158">
        <v>2345049.2080451716</v>
      </c>
      <c r="BD22" s="158">
        <v>2390276.4621294276</v>
      </c>
      <c r="BE22" s="158">
        <v>2435661.1116633611</v>
      </c>
      <c r="BF22" s="158">
        <v>2481203.1566469721</v>
      </c>
      <c r="BG22" s="158">
        <v>2526902.5970802605</v>
      </c>
      <c r="BH22" s="158">
        <v>2572759.4329632265</v>
      </c>
      <c r="BI22" s="158">
        <v>2618773.6642958699</v>
      </c>
      <c r="BJ22" s="158">
        <v>2664945.2910781908</v>
      </c>
      <c r="BK22" s="158">
        <v>2711274.3133101892</v>
      </c>
    </row>
    <row r="23" spans="1:63" x14ac:dyDescent="0.45">
      <c r="A23" s="17" t="s">
        <v>7</v>
      </c>
      <c r="B23" s="18" t="s">
        <v>5</v>
      </c>
      <c r="C23" s="122">
        <v>4464047.9573973026</v>
      </c>
      <c r="D23" s="122">
        <v>4890456.9145790422</v>
      </c>
      <c r="E23" s="122">
        <v>5319008.5188358109</v>
      </c>
      <c r="F23" s="122">
        <v>5749702.7701676078</v>
      </c>
      <c r="G23" s="122">
        <v>6182539.6685744338</v>
      </c>
      <c r="H23" s="122">
        <v>6617519.2140562888</v>
      </c>
      <c r="I23" s="122">
        <v>7054641.406613173</v>
      </c>
      <c r="J23" s="122">
        <v>7488642.5094685853</v>
      </c>
      <c r="K23" s="122">
        <v>7919522.5226225257</v>
      </c>
      <c r="L23" s="122">
        <v>8347281.4460749952</v>
      </c>
      <c r="M23" s="122">
        <v>8771919.2798259929</v>
      </c>
      <c r="N23" s="122">
        <v>8748940.0976750962</v>
      </c>
      <c r="O23" s="122">
        <v>8727518.8261784986</v>
      </c>
      <c r="P23" s="122">
        <v>8704150.1663640272</v>
      </c>
      <c r="Q23" s="122">
        <v>8676455.4335183818</v>
      </c>
      <c r="R23" s="122">
        <v>8646394.6299703456</v>
      </c>
      <c r="S23" s="122">
        <v>8612358.8067033254</v>
      </c>
      <c r="T23" s="122">
        <v>8584126.1523651592</v>
      </c>
      <c r="U23" s="122">
        <v>8523341.0906648356</v>
      </c>
      <c r="V23" s="122">
        <v>8464807.4775689598</v>
      </c>
      <c r="W23" s="122">
        <v>8402321.9120575264</v>
      </c>
      <c r="X23" s="122">
        <v>8342460.8360042367</v>
      </c>
      <c r="Y23" s="122">
        <v>8285890.6446660422</v>
      </c>
      <c r="Z23" s="122">
        <v>8234682.3539952086</v>
      </c>
      <c r="AA23" s="122">
        <v>8184655.9785329988</v>
      </c>
      <c r="AB23" s="122">
        <v>8117713.0312326699</v>
      </c>
      <c r="AC23" s="122">
        <v>8070968.7997390023</v>
      </c>
      <c r="AD23" s="122">
        <v>8000314.8646171512</v>
      </c>
      <c r="AE23" s="122">
        <v>7946636.5637553288</v>
      </c>
      <c r="AF23" s="122">
        <v>7883813.8055325216</v>
      </c>
      <c r="AG23" s="122">
        <v>7808023.3017510623</v>
      </c>
      <c r="AH23" s="123">
        <v>7732232.797969603</v>
      </c>
      <c r="AI23" s="158">
        <v>7657768.3200506726</v>
      </c>
      <c r="AJ23" s="158">
        <v>7584629.8679942712</v>
      </c>
      <c r="AK23" s="158">
        <v>7512817.4418003988</v>
      </c>
      <c r="AL23" s="158">
        <v>7442331.0414690552</v>
      </c>
      <c r="AM23" s="158">
        <v>7373170.6670002406</v>
      </c>
      <c r="AN23" s="158">
        <v>7305336.318393955</v>
      </c>
      <c r="AO23" s="158">
        <v>7238827.9956501983</v>
      </c>
      <c r="AP23" s="158">
        <v>7173645.6987689706</v>
      </c>
      <c r="AQ23" s="158">
        <v>7109789.4277502717</v>
      </c>
      <c r="AR23" s="158">
        <v>7047259.1825941019</v>
      </c>
      <c r="AS23" s="158">
        <v>6986054.9633004619</v>
      </c>
      <c r="AT23" s="158">
        <v>6926176.7698693508</v>
      </c>
      <c r="AU23" s="158">
        <v>6867624.6023007687</v>
      </c>
      <c r="AV23" s="158">
        <v>6810398.4605947156</v>
      </c>
      <c r="AW23" s="158">
        <v>6754498.3447511913</v>
      </c>
      <c r="AX23" s="158">
        <v>6699924.254770196</v>
      </c>
      <c r="AY23" s="158">
        <v>6646676.1906517297</v>
      </c>
      <c r="AZ23" s="158">
        <v>6594754.1523957923</v>
      </c>
      <c r="BA23" s="158">
        <v>6544158.1400023839</v>
      </c>
      <c r="BB23" s="158">
        <v>6494888.1534715043</v>
      </c>
      <c r="BC23" s="158">
        <v>6446944.1928031538</v>
      </c>
      <c r="BD23" s="158">
        <v>6400326.2579973321</v>
      </c>
      <c r="BE23" s="158">
        <v>6355034.3490540404</v>
      </c>
      <c r="BF23" s="158">
        <v>6311068.4659732776</v>
      </c>
      <c r="BG23" s="158">
        <v>6268428.6087550437</v>
      </c>
      <c r="BH23" s="158">
        <v>6227114.7773993388</v>
      </c>
      <c r="BI23" s="158">
        <v>6187126.9719061628</v>
      </c>
      <c r="BJ23" s="158">
        <v>6148465.1922755158</v>
      </c>
      <c r="BK23" s="158">
        <v>6111129.4385073977</v>
      </c>
    </row>
    <row r="24" spans="1:63" x14ac:dyDescent="0.45">
      <c r="A24" s="17" t="s">
        <v>102</v>
      </c>
      <c r="B24" s="18" t="s">
        <v>5</v>
      </c>
      <c r="C24" s="122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354968.03041732474</v>
      </c>
      <c r="O24" s="122">
        <v>709936.06083464948</v>
      </c>
      <c r="P24" s="122">
        <v>1064904.0912519742</v>
      </c>
      <c r="Q24" s="122">
        <v>1419872.121669299</v>
      </c>
      <c r="R24" s="122">
        <v>1774840.1520866237</v>
      </c>
      <c r="S24" s="122">
        <v>2129808.1825039485</v>
      </c>
      <c r="T24" s="122">
        <v>2484776.212921273</v>
      </c>
      <c r="U24" s="122">
        <v>2839744.2433385979</v>
      </c>
      <c r="V24" s="122">
        <v>3194712.2737559229</v>
      </c>
      <c r="W24" s="122">
        <v>3549680.3041732479</v>
      </c>
      <c r="X24" s="122">
        <v>3904648.3345905729</v>
      </c>
      <c r="Y24" s="122">
        <v>4259616.3650078978</v>
      </c>
      <c r="Z24" s="122">
        <v>4614584.3954252228</v>
      </c>
      <c r="AA24" s="122">
        <v>4989855.8832198279</v>
      </c>
      <c r="AB24" s="122">
        <v>5365127.371014433</v>
      </c>
      <c r="AC24" s="122">
        <v>5740398.8588090381</v>
      </c>
      <c r="AD24" s="122">
        <v>6115670.3466036431</v>
      </c>
      <c r="AE24" s="122">
        <v>6490941.8343982482</v>
      </c>
      <c r="AF24" s="122">
        <v>6866213.3221928533</v>
      </c>
      <c r="AG24" s="122">
        <v>7241484.8099874584</v>
      </c>
      <c r="AH24" s="123">
        <v>7240974.8099874584</v>
      </c>
      <c r="AI24" s="158">
        <v>7240482.3961943546</v>
      </c>
      <c r="AJ24" s="158">
        <v>7240007.568608148</v>
      </c>
      <c r="AK24" s="158">
        <v>7239550.3272288376</v>
      </c>
      <c r="AL24" s="158">
        <v>7239110.6720564235</v>
      </c>
      <c r="AM24" s="158">
        <v>7238688.6030909065</v>
      </c>
      <c r="AN24" s="158">
        <v>7238284.1203322858</v>
      </c>
      <c r="AO24" s="158">
        <v>7237897.2237805612</v>
      </c>
      <c r="AP24" s="158">
        <v>7237527.9134357339</v>
      </c>
      <c r="AQ24" s="158">
        <v>7237176.1892978027</v>
      </c>
      <c r="AR24" s="158">
        <v>7236842.0513667678</v>
      </c>
      <c r="AS24" s="158">
        <v>7236525.4996426301</v>
      </c>
      <c r="AT24" s="158">
        <v>7236226.5341253886</v>
      </c>
      <c r="AU24" s="158">
        <v>7235945.1548150433</v>
      </c>
      <c r="AV24" s="158">
        <v>7235681.3617115952</v>
      </c>
      <c r="AW24" s="158">
        <v>7235435.1548150433</v>
      </c>
      <c r="AX24" s="158">
        <v>7235206.5341253886</v>
      </c>
      <c r="AY24" s="158">
        <v>7234995.4996426301</v>
      </c>
      <c r="AZ24" s="158">
        <v>7234802.0513667678</v>
      </c>
      <c r="BA24" s="158">
        <v>7234626.1892978027</v>
      </c>
      <c r="BB24" s="158">
        <v>7234467.9134357339</v>
      </c>
      <c r="BC24" s="158">
        <v>7234327.2237805612</v>
      </c>
      <c r="BD24" s="158">
        <v>7234204.1203322858</v>
      </c>
      <c r="BE24" s="158">
        <v>7234098.6030909065</v>
      </c>
      <c r="BF24" s="158">
        <v>7234010.6720564235</v>
      </c>
      <c r="BG24" s="158">
        <v>7233940.3272288376</v>
      </c>
      <c r="BH24" s="158">
        <v>7233887.568608148</v>
      </c>
      <c r="BI24" s="158">
        <v>7233852.3961943546</v>
      </c>
      <c r="BJ24" s="158">
        <v>7233834.8099874584</v>
      </c>
      <c r="BK24" s="158">
        <v>7233834.8099874584</v>
      </c>
    </row>
    <row r="25" spans="1:63" x14ac:dyDescent="0.45">
      <c r="A25" s="17" t="s">
        <v>101</v>
      </c>
      <c r="B25" s="18" t="s">
        <v>5</v>
      </c>
      <c r="C25" s="122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22">
        <v>0</v>
      </c>
      <c r="Z25" s="122">
        <v>0</v>
      </c>
      <c r="AA25" s="122">
        <v>0</v>
      </c>
      <c r="AB25" s="122">
        <v>0</v>
      </c>
      <c r="AC25" s="122">
        <v>0</v>
      </c>
      <c r="AD25" s="122">
        <v>0</v>
      </c>
      <c r="AE25" s="122">
        <v>0</v>
      </c>
      <c r="AF25" s="122">
        <v>0</v>
      </c>
      <c r="AG25" s="122">
        <v>0</v>
      </c>
      <c r="AH25" s="123">
        <v>428612.35081281018</v>
      </c>
      <c r="AI25" s="158">
        <v>855387.21124888002</v>
      </c>
      <c r="AJ25" s="158">
        <v>1280324.5813082096</v>
      </c>
      <c r="AK25" s="158">
        <v>1703424.4609907987</v>
      </c>
      <c r="AL25" s="158">
        <v>2124686.8502966473</v>
      </c>
      <c r="AM25" s="158">
        <v>2544111.7492257557</v>
      </c>
      <c r="AN25" s="158">
        <v>2961699.1577781239</v>
      </c>
      <c r="AO25" s="158">
        <v>3377449.0759537518</v>
      </c>
      <c r="AP25" s="158">
        <v>3791361.5037526391</v>
      </c>
      <c r="AQ25" s="158">
        <v>4203436.4411747865</v>
      </c>
      <c r="AR25" s="158">
        <v>4613673.8882201929</v>
      </c>
      <c r="AS25" s="158">
        <v>5022073.8448888594</v>
      </c>
      <c r="AT25" s="158">
        <v>5428636.3111807853</v>
      </c>
      <c r="AU25" s="158">
        <v>5833361.2870959714</v>
      </c>
      <c r="AV25" s="158">
        <v>6236248.7726344168</v>
      </c>
      <c r="AW25" s="158">
        <v>6637298.7677961215</v>
      </c>
      <c r="AX25" s="158">
        <v>7036511.2725810865</v>
      </c>
      <c r="AY25" s="158">
        <v>7433886.2869893108</v>
      </c>
      <c r="AZ25" s="158">
        <v>7829423.8110207943</v>
      </c>
      <c r="BA25" s="158">
        <v>8223123.8446755381</v>
      </c>
      <c r="BB25" s="158">
        <v>8614986.3879535422</v>
      </c>
      <c r="BC25" s="158">
        <v>9005011.4408548046</v>
      </c>
      <c r="BD25" s="158">
        <v>9393199.0033793263</v>
      </c>
      <c r="BE25" s="158">
        <v>9779549.0755271092</v>
      </c>
      <c r="BF25" s="158">
        <v>10164061.657298151</v>
      </c>
      <c r="BG25" s="158">
        <v>10546736.748692453</v>
      </c>
      <c r="BH25" s="158">
        <v>10927574.349710014</v>
      </c>
      <c r="BI25" s="158">
        <v>11306574.460350834</v>
      </c>
      <c r="BJ25" s="158">
        <v>11683737.080614915</v>
      </c>
      <c r="BK25" s="158">
        <v>12059062.210502254</v>
      </c>
    </row>
    <row r="26" spans="1:63" x14ac:dyDescent="0.45">
      <c r="A26" s="20" t="s">
        <v>75</v>
      </c>
      <c r="B26" s="19"/>
      <c r="C26" s="124">
        <v>0</v>
      </c>
      <c r="D26" s="124">
        <v>594442.77652414038</v>
      </c>
      <c r="E26" s="124">
        <v>594152.59412236232</v>
      </c>
      <c r="F26" s="124">
        <v>593877.01464552991</v>
      </c>
      <c r="G26" s="124">
        <v>593616.03809364326</v>
      </c>
      <c r="H26" s="124">
        <v>593369.66446670215</v>
      </c>
      <c r="I26" s="124">
        <v>593137.89376470679</v>
      </c>
      <c r="J26" s="124">
        <v>592920.72598765721</v>
      </c>
      <c r="K26" s="124">
        <v>592668.51395551336</v>
      </c>
      <c r="L26" s="124">
        <v>592381.25766827515</v>
      </c>
      <c r="M26" s="124">
        <v>592058.95712594257</v>
      </c>
      <c r="N26" s="124">
        <v>500264.84700611024</v>
      </c>
      <c r="O26" s="124">
        <v>499916.26987423038</v>
      </c>
      <c r="P26" s="124">
        <v>499591.32509027462</v>
      </c>
      <c r="Q26" s="124">
        <v>499236.83987141377</v>
      </c>
      <c r="R26" s="124">
        <v>498843.88748201885</v>
      </c>
      <c r="S26" s="124">
        <v>498379.64661081904</v>
      </c>
      <c r="T26" s="124">
        <v>497859.13494277484</v>
      </c>
      <c r="U26" s="124">
        <v>497325.26475631446</v>
      </c>
      <c r="V26" s="124">
        <v>496630.76545123989</v>
      </c>
      <c r="W26" s="124">
        <v>495980.86617983342</v>
      </c>
      <c r="X26" s="124">
        <v>495287.08834259683</v>
      </c>
      <c r="Y26" s="124">
        <v>494622.45023715618</v>
      </c>
      <c r="Z26" s="124">
        <v>493994.3508564842</v>
      </c>
      <c r="AA26" s="124">
        <v>513729.24208797724</v>
      </c>
      <c r="AB26" s="124">
        <v>513173.79875816358</v>
      </c>
      <c r="AC26" s="124">
        <v>512430.53056788421</v>
      </c>
      <c r="AD26" s="124">
        <v>511911.52891424589</v>
      </c>
      <c r="AE26" s="124">
        <v>511127.05759035074</v>
      </c>
      <c r="AF26" s="124">
        <v>510531.06689756206</v>
      </c>
      <c r="AG26" s="124">
        <v>509833.54520639515</v>
      </c>
      <c r="AH26" s="126">
        <v>563174.4082245999</v>
      </c>
      <c r="AI26" s="166">
        <v>561613.81492066407</v>
      </c>
      <c r="AJ26" s="166">
        <v>560053.22161672811</v>
      </c>
      <c r="AK26" s="166">
        <v>558492.62831279216</v>
      </c>
      <c r="AL26" s="166">
        <v>556932.03500885633</v>
      </c>
      <c r="AM26" s="166">
        <v>555371.44170492038</v>
      </c>
      <c r="AN26" s="166">
        <v>553810.84840098454</v>
      </c>
      <c r="AO26" s="166">
        <v>552250.25509704859</v>
      </c>
      <c r="AP26" s="166">
        <v>550689.66179311275</v>
      </c>
      <c r="AQ26" s="166">
        <v>549129.0684891768</v>
      </c>
      <c r="AR26" s="166">
        <v>547568.47518524085</v>
      </c>
      <c r="AS26" s="166">
        <v>546007.88188130502</v>
      </c>
      <c r="AT26" s="166">
        <v>544447.28857736907</v>
      </c>
      <c r="AU26" s="166">
        <v>542886.69527343311</v>
      </c>
      <c r="AV26" s="166">
        <v>541326.10196949728</v>
      </c>
      <c r="AW26" s="166">
        <v>539765.50866556133</v>
      </c>
      <c r="AX26" s="166">
        <v>538204.91536162538</v>
      </c>
      <c r="AY26" s="166">
        <v>536644.32205768954</v>
      </c>
      <c r="AZ26" s="166">
        <v>535083.72875375359</v>
      </c>
      <c r="BA26" s="166">
        <v>533523.13544981764</v>
      </c>
      <c r="BB26" s="166">
        <v>531962.5421458818</v>
      </c>
      <c r="BC26" s="166">
        <v>530401.94884194585</v>
      </c>
      <c r="BD26" s="166">
        <v>528841.35553801002</v>
      </c>
      <c r="BE26" s="166">
        <v>527280.76223407406</v>
      </c>
      <c r="BF26" s="166">
        <v>525720.16893013823</v>
      </c>
      <c r="BG26" s="166">
        <v>524159.57562620228</v>
      </c>
      <c r="BH26" s="166">
        <v>522598.98232226633</v>
      </c>
      <c r="BI26" s="166">
        <v>521038.38901833043</v>
      </c>
      <c r="BJ26" s="166">
        <v>519477.79571439454</v>
      </c>
      <c r="BK26" s="166">
        <v>517917.20241045801</v>
      </c>
    </row>
    <row r="27" spans="1:63" x14ac:dyDescent="0.45">
      <c r="A27" s="17" t="s">
        <v>48</v>
      </c>
      <c r="B27" s="18" t="s">
        <v>5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3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</row>
    <row r="28" spans="1:63" x14ac:dyDescent="0.45">
      <c r="A28" s="17" t="s">
        <v>53</v>
      </c>
      <c r="B28" s="18" t="s">
        <v>5</v>
      </c>
      <c r="C28" s="122"/>
      <c r="D28" s="122">
        <v>89712.645455224425</v>
      </c>
      <c r="E28" s="122">
        <v>89598.947648708345</v>
      </c>
      <c r="F28" s="122">
        <v>89487.130344374586</v>
      </c>
      <c r="G28" s="122">
        <v>89377.193542223205</v>
      </c>
      <c r="H28" s="122">
        <v>89269.137242254088</v>
      </c>
      <c r="I28" s="122">
        <v>89162.961444467364</v>
      </c>
      <c r="J28" s="122">
        <v>89058.666148862947</v>
      </c>
      <c r="K28" s="122">
        <v>88943.027256659683</v>
      </c>
      <c r="L28" s="122">
        <v>88816.044767857573</v>
      </c>
      <c r="M28" s="122">
        <v>88677.718682456616</v>
      </c>
      <c r="N28" s="122">
        <v>88528.049000456798</v>
      </c>
      <c r="O28" s="122">
        <v>88387.954212073586</v>
      </c>
      <c r="P28" s="122">
        <v>88257.357375445179</v>
      </c>
      <c r="Q28" s="122">
        <v>88114.888099123273</v>
      </c>
      <c r="R28" s="122">
        <v>87963.009813689147</v>
      </c>
      <c r="S28" s="122">
        <v>87774.592950141538</v>
      </c>
      <c r="T28" s="122">
        <v>87564.45798090793</v>
      </c>
      <c r="U28" s="122">
        <v>87326.362094088428</v>
      </c>
      <c r="V28" s="122">
        <v>87097.947216368964</v>
      </c>
      <c r="W28" s="122">
        <v>86889.785228813067</v>
      </c>
      <c r="X28" s="122">
        <v>86667.568987196326</v>
      </c>
      <c r="Y28" s="122">
        <v>86454.686168087312</v>
      </c>
      <c r="Z28" s="122">
        <v>86253.506660407045</v>
      </c>
      <c r="AA28" s="122">
        <v>86071.395579242089</v>
      </c>
      <c r="AB28" s="122">
        <v>85893.487720908204</v>
      </c>
      <c r="AC28" s="122">
        <v>85655.419776254581</v>
      </c>
      <c r="AD28" s="122">
        <v>85489.184144796862</v>
      </c>
      <c r="AE28" s="122">
        <v>85237.918883936931</v>
      </c>
      <c r="AF28" s="122">
        <v>85047.023751977147</v>
      </c>
      <c r="AG28" s="122">
        <v>84823.608358261699</v>
      </c>
      <c r="AH28" s="123">
        <v>84823.608358261699</v>
      </c>
      <c r="AI28" s="158">
        <v>84918.888158017347</v>
      </c>
      <c r="AJ28" s="158">
        <v>85014.167957772996</v>
      </c>
      <c r="AK28" s="158">
        <v>85109.447757528644</v>
      </c>
      <c r="AL28" s="158">
        <v>85204.727557284292</v>
      </c>
      <c r="AM28" s="158">
        <v>85300.00735703994</v>
      </c>
      <c r="AN28" s="158">
        <v>85395.287156795588</v>
      </c>
      <c r="AO28" s="158">
        <v>85490.566956551236</v>
      </c>
      <c r="AP28" s="158">
        <v>85585.846756306884</v>
      </c>
      <c r="AQ28" s="158">
        <v>85681.126556062532</v>
      </c>
      <c r="AR28" s="158">
        <v>85776.406355818181</v>
      </c>
      <c r="AS28" s="158">
        <v>85871.686155573829</v>
      </c>
      <c r="AT28" s="158">
        <v>85966.965955329477</v>
      </c>
      <c r="AU28" s="158">
        <v>86062.245755085125</v>
      </c>
      <c r="AV28" s="158">
        <v>86157.525554840773</v>
      </c>
      <c r="AW28" s="158">
        <v>86252.805354596421</v>
      </c>
      <c r="AX28" s="158">
        <v>86348.085154352069</v>
      </c>
      <c r="AY28" s="158">
        <v>86443.364954107717</v>
      </c>
      <c r="AZ28" s="158">
        <v>86538.644753863366</v>
      </c>
      <c r="BA28" s="158">
        <v>86633.924553619014</v>
      </c>
      <c r="BB28" s="158">
        <v>86729.204353374662</v>
      </c>
      <c r="BC28" s="158">
        <v>86824.48415313031</v>
      </c>
      <c r="BD28" s="158">
        <v>86919.763952885958</v>
      </c>
      <c r="BE28" s="158">
        <v>87015.043752641606</v>
      </c>
      <c r="BF28" s="158">
        <v>87110.323552397254</v>
      </c>
      <c r="BG28" s="158">
        <v>87205.603352152903</v>
      </c>
      <c r="BH28" s="158">
        <v>87300.883151908551</v>
      </c>
      <c r="BI28" s="158">
        <v>87396.162951664199</v>
      </c>
      <c r="BJ28" s="158">
        <v>87491.442751419847</v>
      </c>
      <c r="BK28" s="158">
        <v>87586.722551175495</v>
      </c>
    </row>
    <row r="29" spans="1:63" x14ac:dyDescent="0.45">
      <c r="A29" s="17" t="s">
        <v>51</v>
      </c>
      <c r="B29" s="18" t="s">
        <v>5</v>
      </c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3"/>
      <c r="AI29" s="158">
        <v>0</v>
      </c>
      <c r="AJ29" s="158">
        <v>0</v>
      </c>
      <c r="AK29" s="158">
        <v>0</v>
      </c>
      <c r="AL29" s="158">
        <v>0</v>
      </c>
      <c r="AM29" s="158">
        <v>0</v>
      </c>
      <c r="AN29" s="158">
        <v>0</v>
      </c>
      <c r="AO29" s="158">
        <v>0</v>
      </c>
      <c r="AP29" s="158">
        <v>0</v>
      </c>
      <c r="AQ29" s="158">
        <v>0</v>
      </c>
      <c r="AR29" s="158">
        <v>0</v>
      </c>
      <c r="AS29" s="158">
        <v>0</v>
      </c>
      <c r="AT29" s="158">
        <v>0</v>
      </c>
      <c r="AU29" s="158">
        <v>0</v>
      </c>
      <c r="AV29" s="158">
        <v>0</v>
      </c>
      <c r="AW29" s="158">
        <v>0</v>
      </c>
      <c r="AX29" s="158">
        <v>0</v>
      </c>
      <c r="AY29" s="158">
        <v>0</v>
      </c>
      <c r="AZ29" s="158">
        <v>0</v>
      </c>
      <c r="BA29" s="158">
        <v>0</v>
      </c>
      <c r="BB29" s="158">
        <v>0</v>
      </c>
      <c r="BC29" s="158">
        <v>0</v>
      </c>
      <c r="BD29" s="158">
        <v>0</v>
      </c>
      <c r="BE29" s="158">
        <v>0</v>
      </c>
      <c r="BF29" s="158">
        <v>0</v>
      </c>
      <c r="BG29" s="158">
        <v>0</v>
      </c>
      <c r="BH29" s="158">
        <v>0</v>
      </c>
      <c r="BI29" s="158">
        <v>0</v>
      </c>
      <c r="BJ29" s="158">
        <v>0</v>
      </c>
      <c r="BK29" s="158"/>
    </row>
    <row r="30" spans="1:63" x14ac:dyDescent="0.45">
      <c r="A30" s="17" t="s">
        <v>49</v>
      </c>
      <c r="B30" s="18" t="s">
        <v>5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3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/>
    </row>
    <row r="31" spans="1:63" x14ac:dyDescent="0.45">
      <c r="A31" s="17" t="s">
        <v>54</v>
      </c>
      <c r="B31" s="18" t="s">
        <v>5</v>
      </c>
      <c r="C31" s="122"/>
      <c r="D31" s="122">
        <v>9181.2074406208958</v>
      </c>
      <c r="E31" s="122">
        <v>9154.2577976163611</v>
      </c>
      <c r="F31" s="122">
        <v>9128.2300183334901</v>
      </c>
      <c r="G31" s="122">
        <v>9103.124102772279</v>
      </c>
      <c r="H31" s="122">
        <v>9078.9400509327315</v>
      </c>
      <c r="I31" s="122">
        <v>9055.6778628148459</v>
      </c>
      <c r="J31" s="122">
        <v>9033.3375384186238</v>
      </c>
      <c r="K31" s="122">
        <v>9008.0125412216075</v>
      </c>
      <c r="L31" s="122">
        <v>8979.7028712238007</v>
      </c>
      <c r="M31" s="122">
        <v>8948.4085284251996</v>
      </c>
      <c r="N31" s="122">
        <v>8914.129512825808</v>
      </c>
      <c r="O31" s="122">
        <v>8881.3589856679209</v>
      </c>
      <c r="P31" s="122">
        <v>8850.8101891648075</v>
      </c>
      <c r="Q31" s="122">
        <v>8817.4842293432266</v>
      </c>
      <c r="R31" s="122">
        <v>8781.2261038380639</v>
      </c>
      <c r="S31" s="122">
        <v>8737.3741326704676</v>
      </c>
      <c r="T31" s="122">
        <v>8688.3334871975057</v>
      </c>
      <c r="U31" s="122">
        <v>8635.4824200751245</v>
      </c>
      <c r="V31" s="122">
        <v>8575.9246412263819</v>
      </c>
      <c r="W31" s="122">
        <v>8520.8230388736974</v>
      </c>
      <c r="X31" s="122">
        <v>8462.0011995665282</v>
      </c>
      <c r="Y31" s="122">
        <v>8405.6499676053409</v>
      </c>
      <c r="Z31" s="122">
        <v>8352.3966653868938</v>
      </c>
      <c r="AA31" s="122">
        <v>8304.1908786523018</v>
      </c>
      <c r="AB31" s="122">
        <v>8257.0977077019688</v>
      </c>
      <c r="AC31" s="122">
        <v>8194.0798369886488</v>
      </c>
      <c r="AD31" s="122">
        <v>8150.0763675320986</v>
      </c>
      <c r="AE31" s="122">
        <v>8083.5650959425629</v>
      </c>
      <c r="AF31" s="122">
        <v>8033.0341235214501</v>
      </c>
      <c r="AG31" s="122">
        <v>7973.8948621773416</v>
      </c>
      <c r="AH31" s="123">
        <v>7973.8948621773416</v>
      </c>
      <c r="AI31" s="158">
        <v>7998.1166855486263</v>
      </c>
      <c r="AJ31" s="158">
        <v>8022.338508919911</v>
      </c>
      <c r="AK31" s="158">
        <v>8046.5603322911957</v>
      </c>
      <c r="AL31" s="158">
        <v>8070.7821556624804</v>
      </c>
      <c r="AM31" s="158">
        <v>8095.0039790337651</v>
      </c>
      <c r="AN31" s="158">
        <v>8119.2258024050498</v>
      </c>
      <c r="AO31" s="158">
        <v>8143.4476257763345</v>
      </c>
      <c r="AP31" s="158">
        <v>8167.6694491476192</v>
      </c>
      <c r="AQ31" s="158">
        <v>8191.8912725189039</v>
      </c>
      <c r="AR31" s="158">
        <v>8216.1130958901886</v>
      </c>
      <c r="AS31" s="158">
        <v>8240.3349192614733</v>
      </c>
      <c r="AT31" s="158">
        <v>8264.556742632758</v>
      </c>
      <c r="AU31" s="158">
        <v>8288.7785660040427</v>
      </c>
      <c r="AV31" s="158">
        <v>8313.0003893753274</v>
      </c>
      <c r="AW31" s="158">
        <v>8337.2222127466121</v>
      </c>
      <c r="AX31" s="158">
        <v>8361.4440361178968</v>
      </c>
      <c r="AY31" s="158">
        <v>8385.6658594891815</v>
      </c>
      <c r="AZ31" s="158">
        <v>8409.8876828604662</v>
      </c>
      <c r="BA31" s="158">
        <v>8434.1095062317509</v>
      </c>
      <c r="BB31" s="158">
        <v>8458.3313296030356</v>
      </c>
      <c r="BC31" s="158">
        <v>8482.5531529743203</v>
      </c>
      <c r="BD31" s="158">
        <v>8506.774976345605</v>
      </c>
      <c r="BE31" s="158">
        <v>8530.9967997168897</v>
      </c>
      <c r="BF31" s="158">
        <v>8555.2186230881744</v>
      </c>
      <c r="BG31" s="158">
        <v>8579.4404464594591</v>
      </c>
      <c r="BH31" s="158">
        <v>8603.6622698307438</v>
      </c>
      <c r="BI31" s="158">
        <v>8627.8840932020285</v>
      </c>
      <c r="BJ31" s="158">
        <v>8652.1059165733132</v>
      </c>
      <c r="BK31" s="158">
        <v>8676.3277399445979</v>
      </c>
    </row>
    <row r="32" spans="1:63" x14ac:dyDescent="0.45">
      <c r="A32" s="17" t="s">
        <v>52</v>
      </c>
      <c r="B32" s="18" t="s">
        <v>5</v>
      </c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3"/>
      <c r="AI32" s="158">
        <v>0</v>
      </c>
      <c r="AJ32" s="158">
        <v>0</v>
      </c>
      <c r="AK32" s="158">
        <v>0</v>
      </c>
      <c r="AL32" s="158">
        <v>0</v>
      </c>
      <c r="AM32" s="158">
        <v>0</v>
      </c>
      <c r="AN32" s="158">
        <v>0</v>
      </c>
      <c r="AO32" s="158">
        <v>0</v>
      </c>
      <c r="AP32" s="158">
        <v>0</v>
      </c>
      <c r="AQ32" s="158">
        <v>0</v>
      </c>
      <c r="AR32" s="158">
        <v>0</v>
      </c>
      <c r="AS32" s="158">
        <v>0</v>
      </c>
      <c r="AT32" s="158">
        <v>0</v>
      </c>
      <c r="AU32" s="158">
        <v>0</v>
      </c>
      <c r="AV32" s="158">
        <v>0</v>
      </c>
      <c r="AW32" s="158">
        <v>0</v>
      </c>
      <c r="AX32" s="158">
        <v>0</v>
      </c>
      <c r="AY32" s="158">
        <v>0</v>
      </c>
      <c r="AZ32" s="158">
        <v>0</v>
      </c>
      <c r="BA32" s="158">
        <v>0</v>
      </c>
      <c r="BB32" s="158">
        <v>0</v>
      </c>
      <c r="BC32" s="158">
        <v>0</v>
      </c>
      <c r="BD32" s="158">
        <v>0</v>
      </c>
      <c r="BE32" s="158">
        <v>0</v>
      </c>
      <c r="BF32" s="158">
        <v>0</v>
      </c>
      <c r="BG32" s="158">
        <v>0</v>
      </c>
      <c r="BH32" s="158">
        <v>0</v>
      </c>
      <c r="BI32" s="158">
        <v>0</v>
      </c>
      <c r="BJ32" s="158">
        <v>0</v>
      </c>
      <c r="BK32" s="158"/>
    </row>
    <row r="33" spans="1:63" x14ac:dyDescent="0.45">
      <c r="A33" s="17" t="s">
        <v>50</v>
      </c>
      <c r="B33" s="18" t="s">
        <v>5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3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</row>
    <row r="34" spans="1:63" x14ac:dyDescent="0.45">
      <c r="A34" s="17" t="s">
        <v>55</v>
      </c>
      <c r="B34" s="18" t="s">
        <v>5</v>
      </c>
      <c r="C34" s="122"/>
      <c r="D34" s="122">
        <v>49144.127888564784</v>
      </c>
      <c r="E34" s="122">
        <v>48994.592936307286</v>
      </c>
      <c r="F34" s="122">
        <v>48856.85854309149</v>
      </c>
      <c r="G34" s="122">
        <v>48730.924708917402</v>
      </c>
      <c r="H34" s="122">
        <v>48616.791433785016</v>
      </c>
      <c r="I34" s="122">
        <v>48514.458717694339</v>
      </c>
      <c r="J34" s="122">
        <v>48423.926560645355</v>
      </c>
      <c r="K34" s="122">
        <v>48312.678417901734</v>
      </c>
      <c r="L34" s="122">
        <v>48180.714289463431</v>
      </c>
      <c r="M34" s="122">
        <v>48028.034175330475</v>
      </c>
      <c r="N34" s="122">
        <v>47854.638075502859</v>
      </c>
      <c r="O34" s="122">
        <v>47678.926259164131</v>
      </c>
      <c r="P34" s="122">
        <v>47515.12710833989</v>
      </c>
      <c r="Q34" s="122">
        <v>47336.43712562255</v>
      </c>
      <c r="R34" s="122">
        <v>47131.621147166894</v>
      </c>
      <c r="S34" s="122">
        <v>46899.649110682272</v>
      </c>
      <c r="T34" s="122">
        <v>46638.313057344662</v>
      </c>
      <c r="U34" s="122">
        <v>46395.389824826147</v>
      </c>
      <c r="V34" s="122">
        <v>45988.86317631977</v>
      </c>
      <c r="W34" s="122">
        <v>45602.227494821906</v>
      </c>
      <c r="X34" s="122">
        <v>45189.487738509226</v>
      </c>
      <c r="Y34" s="122">
        <v>44794.083684138808</v>
      </c>
      <c r="Z34" s="122">
        <v>44420.417113365504</v>
      </c>
      <c r="AA34" s="122">
        <v>44082.167835477449</v>
      </c>
      <c r="AB34" s="122">
        <v>43751.725534948047</v>
      </c>
      <c r="AC34" s="122">
        <v>43309.543160035646</v>
      </c>
      <c r="AD34" s="122">
        <v>43000.780607311543</v>
      </c>
      <c r="AE34" s="122">
        <v>42534.085815865845</v>
      </c>
      <c r="AF34" s="122">
        <v>42179.521227458084</v>
      </c>
      <c r="AG34" s="122">
        <v>41764.554191350726</v>
      </c>
      <c r="AH34" s="123">
        <v>41764.554191350726</v>
      </c>
      <c r="AI34" s="158">
        <v>41921.94964102823</v>
      </c>
      <c r="AJ34" s="158">
        <v>42079.345090705734</v>
      </c>
      <c r="AK34" s="158">
        <v>42236.740540383238</v>
      </c>
      <c r="AL34" s="158">
        <v>42394.135990060742</v>
      </c>
      <c r="AM34" s="158">
        <v>42551.531439738246</v>
      </c>
      <c r="AN34" s="158">
        <v>42708.92688941575</v>
      </c>
      <c r="AO34" s="158">
        <v>42866.322339093254</v>
      </c>
      <c r="AP34" s="158">
        <v>43023.717788770758</v>
      </c>
      <c r="AQ34" s="158">
        <v>43181.113238448263</v>
      </c>
      <c r="AR34" s="158">
        <v>43338.508688125767</v>
      </c>
      <c r="AS34" s="158">
        <v>43495.904137803271</v>
      </c>
      <c r="AT34" s="158">
        <v>43653.299587480775</v>
      </c>
      <c r="AU34" s="158">
        <v>43810.695037158279</v>
      </c>
      <c r="AV34" s="158">
        <v>43968.090486835783</v>
      </c>
      <c r="AW34" s="158">
        <v>44125.485936513287</v>
      </c>
      <c r="AX34" s="158">
        <v>44282.881386190791</v>
      </c>
      <c r="AY34" s="158">
        <v>44440.276835868295</v>
      </c>
      <c r="AZ34" s="158">
        <v>44597.672285545799</v>
      </c>
      <c r="BA34" s="158">
        <v>44755.067735223303</v>
      </c>
      <c r="BB34" s="158">
        <v>44912.463184900807</v>
      </c>
      <c r="BC34" s="158">
        <v>45069.858634578311</v>
      </c>
      <c r="BD34" s="158">
        <v>45227.254084255816</v>
      </c>
      <c r="BE34" s="158">
        <v>45384.64953393332</v>
      </c>
      <c r="BF34" s="158">
        <v>45542.044983610824</v>
      </c>
      <c r="BG34" s="158">
        <v>45699.440433288328</v>
      </c>
      <c r="BH34" s="158">
        <v>45856.835882965832</v>
      </c>
      <c r="BI34" s="158">
        <v>46014.231332643336</v>
      </c>
      <c r="BJ34" s="158">
        <v>46171.62678232084</v>
      </c>
      <c r="BK34" s="158">
        <v>46329.022231998439</v>
      </c>
    </row>
    <row r="35" spans="1:63" x14ac:dyDescent="0.45">
      <c r="A35" s="17" t="s">
        <v>7</v>
      </c>
      <c r="B35" s="18" t="s">
        <v>5</v>
      </c>
      <c r="C35" s="122"/>
      <c r="D35" s="122">
        <v>446404.7957397303</v>
      </c>
      <c r="E35" s="122">
        <v>446404.7957397303</v>
      </c>
      <c r="F35" s="122">
        <v>446404.7957397303</v>
      </c>
      <c r="G35" s="122">
        <v>446404.7957397303</v>
      </c>
      <c r="H35" s="122">
        <v>446404.7957397303</v>
      </c>
      <c r="I35" s="122">
        <v>446404.7957397303</v>
      </c>
      <c r="J35" s="122">
        <v>446404.7957397303</v>
      </c>
      <c r="K35" s="122">
        <v>446404.7957397303</v>
      </c>
      <c r="L35" s="122">
        <v>446404.7957397303</v>
      </c>
      <c r="M35" s="122">
        <v>446404.7957397303</v>
      </c>
      <c r="N35" s="122">
        <v>0</v>
      </c>
      <c r="O35" s="122">
        <v>0</v>
      </c>
      <c r="P35" s="122">
        <v>0</v>
      </c>
      <c r="Q35" s="122">
        <v>0</v>
      </c>
      <c r="R35" s="122">
        <v>0</v>
      </c>
      <c r="S35" s="122">
        <v>0</v>
      </c>
      <c r="T35" s="122">
        <v>0</v>
      </c>
      <c r="U35" s="122">
        <v>0</v>
      </c>
      <c r="V35" s="122">
        <v>0</v>
      </c>
      <c r="W35" s="122">
        <v>0</v>
      </c>
      <c r="X35" s="122">
        <v>0</v>
      </c>
      <c r="Y35" s="122">
        <v>0</v>
      </c>
      <c r="Z35" s="122">
        <v>0</v>
      </c>
      <c r="AA35" s="122">
        <v>0</v>
      </c>
      <c r="AB35" s="122">
        <v>0</v>
      </c>
      <c r="AC35" s="122">
        <v>0</v>
      </c>
      <c r="AD35" s="122">
        <v>0</v>
      </c>
      <c r="AE35" s="122">
        <v>0</v>
      </c>
      <c r="AF35" s="122">
        <v>0</v>
      </c>
      <c r="AG35" s="122">
        <v>0</v>
      </c>
      <c r="AH35" s="123">
        <v>0</v>
      </c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>
        <v>0</v>
      </c>
    </row>
    <row r="36" spans="1:63" x14ac:dyDescent="0.45">
      <c r="A36" s="17" t="s">
        <v>102</v>
      </c>
      <c r="B36" s="18" t="s">
        <v>5</v>
      </c>
      <c r="C36" s="122"/>
      <c r="D36" s="122">
        <v>0</v>
      </c>
      <c r="E36" s="122"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122">
        <v>0</v>
      </c>
      <c r="L36" s="122">
        <v>0</v>
      </c>
      <c r="M36" s="122">
        <v>0</v>
      </c>
      <c r="N36" s="122">
        <v>354968.03041732474</v>
      </c>
      <c r="O36" s="122">
        <v>354968.03041732474</v>
      </c>
      <c r="P36" s="122">
        <v>354968.03041732474</v>
      </c>
      <c r="Q36" s="122">
        <v>354968.03041732474</v>
      </c>
      <c r="R36" s="122">
        <v>354968.03041732474</v>
      </c>
      <c r="S36" s="122">
        <v>354968.03041732474</v>
      </c>
      <c r="T36" s="122">
        <v>354968.03041732474</v>
      </c>
      <c r="U36" s="122">
        <v>354968.03041732474</v>
      </c>
      <c r="V36" s="122">
        <v>354968.03041732474</v>
      </c>
      <c r="W36" s="122">
        <v>354968.03041732474</v>
      </c>
      <c r="X36" s="122">
        <v>354968.03041732474</v>
      </c>
      <c r="Y36" s="122">
        <v>354968.03041732474</v>
      </c>
      <c r="Z36" s="122">
        <v>354968.03041732474</v>
      </c>
      <c r="AA36" s="122">
        <v>375271.48779460537</v>
      </c>
      <c r="AB36" s="122">
        <v>375271.48779460537</v>
      </c>
      <c r="AC36" s="122">
        <v>375271.48779460537</v>
      </c>
      <c r="AD36" s="122">
        <v>375271.48779460537</v>
      </c>
      <c r="AE36" s="122">
        <v>375271.48779460537</v>
      </c>
      <c r="AF36" s="122">
        <v>375271.48779460537</v>
      </c>
      <c r="AG36" s="122">
        <v>375271.48779460537</v>
      </c>
      <c r="AH36" s="123">
        <v>0</v>
      </c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>
        <v>0</v>
      </c>
    </row>
    <row r="37" spans="1:63" x14ac:dyDescent="0.45">
      <c r="A37" s="17" t="s">
        <v>101</v>
      </c>
      <c r="B37" s="18" t="s">
        <v>5</v>
      </c>
      <c r="C37" s="122"/>
      <c r="D37" s="122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  <c r="J37" s="122">
        <v>0</v>
      </c>
      <c r="K37" s="122">
        <v>0</v>
      </c>
      <c r="L37" s="122">
        <v>0</v>
      </c>
      <c r="M37" s="122">
        <v>0</v>
      </c>
      <c r="N37" s="122">
        <v>0</v>
      </c>
      <c r="O37" s="122">
        <v>0</v>
      </c>
      <c r="P37" s="122">
        <v>0</v>
      </c>
      <c r="Q37" s="122">
        <v>0</v>
      </c>
      <c r="R37" s="122">
        <v>0</v>
      </c>
      <c r="S37" s="122">
        <v>0</v>
      </c>
      <c r="T37" s="122">
        <v>0</v>
      </c>
      <c r="U37" s="122">
        <v>0</v>
      </c>
      <c r="V37" s="122">
        <v>0</v>
      </c>
      <c r="W37" s="122">
        <v>0</v>
      </c>
      <c r="X37" s="122">
        <v>0</v>
      </c>
      <c r="Y37" s="122">
        <v>0</v>
      </c>
      <c r="Z37" s="122">
        <v>0</v>
      </c>
      <c r="AA37" s="122">
        <v>0</v>
      </c>
      <c r="AB37" s="122">
        <v>0</v>
      </c>
      <c r="AC37" s="122">
        <v>0</v>
      </c>
      <c r="AD37" s="122">
        <v>0</v>
      </c>
      <c r="AE37" s="122">
        <v>0</v>
      </c>
      <c r="AF37" s="122">
        <v>0</v>
      </c>
      <c r="AG37" s="122">
        <v>0</v>
      </c>
      <c r="AH37" s="123">
        <v>428612.35081281018</v>
      </c>
      <c r="AI37" s="158">
        <v>426774.86043606984</v>
      </c>
      <c r="AJ37" s="158">
        <v>424937.37005932949</v>
      </c>
      <c r="AK37" s="158">
        <v>423099.87968258915</v>
      </c>
      <c r="AL37" s="158">
        <v>421262.3893058488</v>
      </c>
      <c r="AM37" s="158">
        <v>419424.89892910846</v>
      </c>
      <c r="AN37" s="158">
        <v>417587.40855236811</v>
      </c>
      <c r="AO37" s="158">
        <v>415749.91817562777</v>
      </c>
      <c r="AP37" s="158">
        <v>413912.42779888742</v>
      </c>
      <c r="AQ37" s="158">
        <v>412074.93742214708</v>
      </c>
      <c r="AR37" s="158">
        <v>410237.44704540673</v>
      </c>
      <c r="AS37" s="158">
        <v>408399.95666866639</v>
      </c>
      <c r="AT37" s="158">
        <v>406562.46629192604</v>
      </c>
      <c r="AU37" s="158">
        <v>404724.9759151857</v>
      </c>
      <c r="AV37" s="158">
        <v>402887.48553844535</v>
      </c>
      <c r="AW37" s="158">
        <v>401049.99516170501</v>
      </c>
      <c r="AX37" s="158">
        <v>399212.50478496467</v>
      </c>
      <c r="AY37" s="158">
        <v>397375.01440822432</v>
      </c>
      <c r="AZ37" s="158">
        <v>395537.52403148398</v>
      </c>
      <c r="BA37" s="158">
        <v>393700.03365474363</v>
      </c>
      <c r="BB37" s="158">
        <v>391862.54327800329</v>
      </c>
      <c r="BC37" s="158">
        <v>390025.05290126294</v>
      </c>
      <c r="BD37" s="158">
        <v>388187.5625245226</v>
      </c>
      <c r="BE37" s="158">
        <v>386350.07214778225</v>
      </c>
      <c r="BF37" s="158">
        <v>384512.58177104191</v>
      </c>
      <c r="BG37" s="158">
        <v>382675.09139430156</v>
      </c>
      <c r="BH37" s="158">
        <v>380837.60101756122</v>
      </c>
      <c r="BI37" s="158">
        <v>379000.11064082087</v>
      </c>
      <c r="BJ37" s="158">
        <v>377162.62026408053</v>
      </c>
      <c r="BK37" s="158">
        <v>375325.12988733948</v>
      </c>
    </row>
    <row r="38" spans="1:63" x14ac:dyDescent="0.45">
      <c r="A38" s="20" t="s">
        <v>76</v>
      </c>
      <c r="B38" s="19"/>
      <c r="C38" s="124">
        <v>0</v>
      </c>
      <c r="D38" s="124">
        <v>197052.05952021258</v>
      </c>
      <c r="E38" s="124">
        <v>193158.93754883527</v>
      </c>
      <c r="F38" s="124">
        <v>189280.41850240366</v>
      </c>
      <c r="G38" s="124">
        <v>185416.50238091781</v>
      </c>
      <c r="H38" s="124">
        <v>181567.18918437755</v>
      </c>
      <c r="I38" s="124">
        <v>177732.47891278306</v>
      </c>
      <c r="J38" s="124">
        <v>184140.82634663538</v>
      </c>
      <c r="K38" s="124">
        <v>190514.12952539339</v>
      </c>
      <c r="L38" s="124">
        <v>196852.38844905709</v>
      </c>
      <c r="M38" s="124">
        <v>203155.60311762651</v>
      </c>
      <c r="N38" s="124">
        <v>203133.71192766359</v>
      </c>
      <c r="O38" s="124">
        <v>198863.98934908013</v>
      </c>
      <c r="P38" s="124">
        <v>203440.47637350392</v>
      </c>
      <c r="Q38" s="124">
        <v>211258.78123922797</v>
      </c>
      <c r="R38" s="124">
        <v>220360.74773271356</v>
      </c>
      <c r="S38" s="124">
        <v>229498.60626493106</v>
      </c>
      <c r="T38" s="124">
        <v>224510.77750965682</v>
      </c>
      <c r="U38" s="124">
        <v>272592.22654677241</v>
      </c>
      <c r="V38" s="124">
        <v>265186.27527043538</v>
      </c>
      <c r="W38" s="124">
        <v>272876.18499760068</v>
      </c>
      <c r="X38" s="124">
        <v>266643.94452262588</v>
      </c>
      <c r="Y38" s="124">
        <v>259034.5492252275</v>
      </c>
      <c r="Z38" s="124">
        <v>247091.2256887512</v>
      </c>
      <c r="AA38" s="124">
        <v>244028.46273694345</v>
      </c>
      <c r="AB38" s="124">
        <v>279172.077291822</v>
      </c>
      <c r="AC38" s="124">
        <v>235803.43963078322</v>
      </c>
      <c r="AD38" s="124">
        <v>285741.10863100726</v>
      </c>
      <c r="AE38" s="124">
        <v>249132.93993643348</v>
      </c>
      <c r="AF38" s="124">
        <v>267834.50644245517</v>
      </c>
      <c r="AG38" s="124">
        <v>294502.83072541998</v>
      </c>
      <c r="AH38" s="126">
        <v>295012.83072541998</v>
      </c>
      <c r="AI38" s="166">
        <v>292690.06345388968</v>
      </c>
      <c r="AJ38" s="166">
        <v>290367.29618235951</v>
      </c>
      <c r="AK38" s="166">
        <v>288044.52891082922</v>
      </c>
      <c r="AL38" s="166">
        <v>285721.76163929905</v>
      </c>
      <c r="AM38" s="166">
        <v>283398.99436776876</v>
      </c>
      <c r="AN38" s="166">
        <v>281076.22709623858</v>
      </c>
      <c r="AO38" s="166">
        <v>278753.45982470829</v>
      </c>
      <c r="AP38" s="166">
        <v>276430.69255317812</v>
      </c>
      <c r="AQ38" s="166">
        <v>274107.92528164783</v>
      </c>
      <c r="AR38" s="166">
        <v>271785.15801011765</v>
      </c>
      <c r="AS38" s="166">
        <v>269462.39073858736</v>
      </c>
      <c r="AT38" s="166">
        <v>267139.62346705719</v>
      </c>
      <c r="AU38" s="166">
        <v>264816.85619552695</v>
      </c>
      <c r="AV38" s="166">
        <v>262494.08892399672</v>
      </c>
      <c r="AW38" s="166">
        <v>260171.32165246649</v>
      </c>
      <c r="AX38" s="166">
        <v>257848.55438093626</v>
      </c>
      <c r="AY38" s="166">
        <v>255525.787109406</v>
      </c>
      <c r="AZ38" s="166">
        <v>253203.01983787579</v>
      </c>
      <c r="BA38" s="166">
        <v>250880.25256634556</v>
      </c>
      <c r="BB38" s="166">
        <v>248557.48529481536</v>
      </c>
      <c r="BC38" s="166">
        <v>246234.7180232851</v>
      </c>
      <c r="BD38" s="166">
        <v>243911.95075175486</v>
      </c>
      <c r="BE38" s="166">
        <v>241589.18348022463</v>
      </c>
      <c r="BF38" s="166">
        <v>239266.41620869443</v>
      </c>
      <c r="BG38" s="166">
        <v>236943.64893716419</v>
      </c>
      <c r="BH38" s="166">
        <v>234620.88166563393</v>
      </c>
      <c r="BI38" s="166">
        <v>232298.1143941037</v>
      </c>
      <c r="BJ38" s="166">
        <v>229975.3471225735</v>
      </c>
      <c r="BK38" s="166">
        <v>227652.57985104324</v>
      </c>
    </row>
    <row r="39" spans="1:63" x14ac:dyDescent="0.45">
      <c r="A39" s="17" t="s">
        <v>48</v>
      </c>
      <c r="B39" s="18" t="s">
        <v>5</v>
      </c>
      <c r="C39" s="122"/>
      <c r="D39" s="122">
        <v>11369.780651608842</v>
      </c>
      <c r="E39" s="122">
        <v>11181.730433375202</v>
      </c>
      <c r="F39" s="122">
        <v>10993.680215141561</v>
      </c>
      <c r="G39" s="122">
        <v>10805.629996907921</v>
      </c>
      <c r="H39" s="122">
        <v>10617.579778674279</v>
      </c>
      <c r="I39" s="122">
        <v>10429.529560440635</v>
      </c>
      <c r="J39" s="122">
        <v>11563.889220325818</v>
      </c>
      <c r="K39" s="122">
        <v>12698.248880211004</v>
      </c>
      <c r="L39" s="122">
        <v>13832.608540096186</v>
      </c>
      <c r="M39" s="122">
        <v>14966.968199981371</v>
      </c>
      <c r="N39" s="122">
        <v>14009.478838320872</v>
      </c>
      <c r="O39" s="122">
        <v>13059.683662841495</v>
      </c>
      <c r="P39" s="122">
        <v>14246.927632190722</v>
      </c>
      <c r="Q39" s="122">
        <v>15187.828543412332</v>
      </c>
      <c r="R39" s="122">
        <v>18841.686354761605</v>
      </c>
      <c r="S39" s="122">
        <v>21013.496923359467</v>
      </c>
      <c r="T39" s="122">
        <v>23809.588681951634</v>
      </c>
      <c r="U39" s="122">
        <v>22841.487771946136</v>
      </c>
      <c r="V39" s="122">
        <v>20816.19875558927</v>
      </c>
      <c r="W39" s="122">
        <v>22221.624161673888</v>
      </c>
      <c r="X39" s="122">
        <v>21288.281910902828</v>
      </c>
      <c r="Y39" s="122">
        <v>20117.950768026793</v>
      </c>
      <c r="Z39" s="122">
        <v>18211.108116494463</v>
      </c>
      <c r="AA39" s="122">
        <v>17790.785833387486</v>
      </c>
      <c r="AB39" s="122">
        <v>23806.794465362651</v>
      </c>
      <c r="AC39" s="122">
        <v>16623.563145771459</v>
      </c>
      <c r="AD39" s="122">
        <v>25126.526085993097</v>
      </c>
      <c r="AE39" s="122">
        <v>19089.513195978365</v>
      </c>
      <c r="AF39" s="122">
        <v>22341.539371544728</v>
      </c>
      <c r="AG39" s="122">
        <v>26953.234339334744</v>
      </c>
      <c r="AH39" s="123">
        <v>26953.234339334744</v>
      </c>
      <c r="AI39" s="158">
        <v>26616.751481697462</v>
      </c>
      <c r="AJ39" s="158">
        <v>26280.26862406018</v>
      </c>
      <c r="AK39" s="158">
        <v>25943.785766422898</v>
      </c>
      <c r="AL39" s="158">
        <v>25607.302908785616</v>
      </c>
      <c r="AM39" s="158">
        <v>25270.820051148334</v>
      </c>
      <c r="AN39" s="158">
        <v>24934.337193511052</v>
      </c>
      <c r="AO39" s="158">
        <v>24597.85433587377</v>
      </c>
      <c r="AP39" s="158">
        <v>24261.371478236488</v>
      </c>
      <c r="AQ39" s="158">
        <v>23924.888620599206</v>
      </c>
      <c r="AR39" s="158">
        <v>23588.405762961924</v>
      </c>
      <c r="AS39" s="158">
        <v>23251.922905324642</v>
      </c>
      <c r="AT39" s="158">
        <v>22915.44004768736</v>
      </c>
      <c r="AU39" s="158">
        <v>22578.957190050078</v>
      </c>
      <c r="AV39" s="158">
        <v>22242.474332412796</v>
      </c>
      <c r="AW39" s="158">
        <v>21905.991474775514</v>
      </c>
      <c r="AX39" s="158">
        <v>21569.508617138232</v>
      </c>
      <c r="AY39" s="158">
        <v>21233.02575950095</v>
      </c>
      <c r="AZ39" s="158">
        <v>20896.542901863668</v>
      </c>
      <c r="BA39" s="158">
        <v>20560.060044226386</v>
      </c>
      <c r="BB39" s="158">
        <v>20223.577186589104</v>
      </c>
      <c r="BC39" s="158">
        <v>19887.094328951822</v>
      </c>
      <c r="BD39" s="158">
        <v>19550.61147131454</v>
      </c>
      <c r="BE39" s="158">
        <v>19214.128613677258</v>
      </c>
      <c r="BF39" s="158">
        <v>18877.645756039976</v>
      </c>
      <c r="BG39" s="158">
        <v>18541.162898402694</v>
      </c>
      <c r="BH39" s="158">
        <v>18204.680040765412</v>
      </c>
      <c r="BI39" s="158">
        <v>17868.19718312813</v>
      </c>
      <c r="BJ39" s="158">
        <v>17531.714325490848</v>
      </c>
      <c r="BK39" s="158">
        <v>17195.231467853562</v>
      </c>
    </row>
    <row r="40" spans="1:63" x14ac:dyDescent="0.45">
      <c r="A40" s="17" t="s">
        <v>53</v>
      </c>
      <c r="B40" s="18" t="s">
        <v>5</v>
      </c>
      <c r="C40" s="122"/>
      <c r="D40" s="122">
        <v>89712.645455224425</v>
      </c>
      <c r="E40" s="122">
        <v>89598.947648708345</v>
      </c>
      <c r="F40" s="122">
        <v>89487.130344374586</v>
      </c>
      <c r="G40" s="122">
        <v>89377.193542223205</v>
      </c>
      <c r="H40" s="122">
        <v>89269.137242254088</v>
      </c>
      <c r="I40" s="122">
        <v>89162.961444467364</v>
      </c>
      <c r="J40" s="122">
        <v>89058.666148862947</v>
      </c>
      <c r="K40" s="122">
        <v>88943.027256659683</v>
      </c>
      <c r="L40" s="122">
        <v>88816.044767857573</v>
      </c>
      <c r="M40" s="122">
        <v>88677.718682456616</v>
      </c>
      <c r="N40" s="122">
        <v>88528.049000456798</v>
      </c>
      <c r="O40" s="122">
        <v>88387.954212073586</v>
      </c>
      <c r="P40" s="122">
        <v>88257.357375445179</v>
      </c>
      <c r="Q40" s="122">
        <v>88114.888099123273</v>
      </c>
      <c r="R40" s="122">
        <v>87963.009813689147</v>
      </c>
      <c r="S40" s="122">
        <v>87774.592950141538</v>
      </c>
      <c r="T40" s="122">
        <v>87564.45798090793</v>
      </c>
      <c r="U40" s="122">
        <v>87326.362094088428</v>
      </c>
      <c r="V40" s="122">
        <v>87097.947216368964</v>
      </c>
      <c r="W40" s="122">
        <v>86889.785228813067</v>
      </c>
      <c r="X40" s="122">
        <v>86667.568987196326</v>
      </c>
      <c r="Y40" s="122">
        <v>86454.686168087312</v>
      </c>
      <c r="Z40" s="122">
        <v>86253.506660407045</v>
      </c>
      <c r="AA40" s="122">
        <v>86071.395579242089</v>
      </c>
      <c r="AB40" s="122">
        <v>85893.487720908204</v>
      </c>
      <c r="AC40" s="122">
        <v>85655.419776254581</v>
      </c>
      <c r="AD40" s="122">
        <v>85489.184144796862</v>
      </c>
      <c r="AE40" s="122">
        <v>85237.918883936931</v>
      </c>
      <c r="AF40" s="122">
        <v>85047.023751977147</v>
      </c>
      <c r="AG40" s="122">
        <v>84823.608358261699</v>
      </c>
      <c r="AH40" s="123">
        <v>84823.608358261699</v>
      </c>
      <c r="AI40" s="158">
        <v>84918.888158017347</v>
      </c>
      <c r="AJ40" s="158">
        <v>85014.167957772996</v>
      </c>
      <c r="AK40" s="158">
        <v>85109.447757528644</v>
      </c>
      <c r="AL40" s="158">
        <v>85204.727557284292</v>
      </c>
      <c r="AM40" s="158">
        <v>85300.00735703994</v>
      </c>
      <c r="AN40" s="158">
        <v>85395.287156795588</v>
      </c>
      <c r="AO40" s="158">
        <v>85490.566956551236</v>
      </c>
      <c r="AP40" s="158">
        <v>85585.846756306884</v>
      </c>
      <c r="AQ40" s="158">
        <v>85681.126556062532</v>
      </c>
      <c r="AR40" s="158">
        <v>85776.406355818181</v>
      </c>
      <c r="AS40" s="158">
        <v>85871.686155573829</v>
      </c>
      <c r="AT40" s="158">
        <v>85966.965955329477</v>
      </c>
      <c r="AU40" s="158">
        <v>86062.245755085125</v>
      </c>
      <c r="AV40" s="158">
        <v>86157.525554840773</v>
      </c>
      <c r="AW40" s="158">
        <v>86252.805354596421</v>
      </c>
      <c r="AX40" s="158">
        <v>86348.085154352069</v>
      </c>
      <c r="AY40" s="158">
        <v>86443.364954107717</v>
      </c>
      <c r="AZ40" s="158">
        <v>86538.644753863366</v>
      </c>
      <c r="BA40" s="158">
        <v>86633.924553619014</v>
      </c>
      <c r="BB40" s="158">
        <v>86729.204353374662</v>
      </c>
      <c r="BC40" s="158">
        <v>86824.48415313031</v>
      </c>
      <c r="BD40" s="158">
        <v>86919.763952885958</v>
      </c>
      <c r="BE40" s="158">
        <v>87015.043752641606</v>
      </c>
      <c r="BF40" s="158">
        <v>87110.323552397254</v>
      </c>
      <c r="BG40" s="158">
        <v>87205.603352152903</v>
      </c>
      <c r="BH40" s="158">
        <v>87300.883151908551</v>
      </c>
      <c r="BI40" s="158">
        <v>87396.162951664199</v>
      </c>
      <c r="BJ40" s="158">
        <v>87491.442751419847</v>
      </c>
      <c r="BK40" s="158">
        <v>87586.722551175495</v>
      </c>
    </row>
    <row r="41" spans="1:63" x14ac:dyDescent="0.45">
      <c r="A41" s="17" t="s">
        <v>51</v>
      </c>
      <c r="B41" s="18" t="s">
        <v>5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3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  <c r="BI41" s="158"/>
      <c r="BJ41" s="158"/>
      <c r="BK41" s="158"/>
    </row>
    <row r="42" spans="1:63" x14ac:dyDescent="0.45">
      <c r="A42" s="17" t="s">
        <v>49</v>
      </c>
      <c r="B42" s="18" t="s">
        <v>5</v>
      </c>
      <c r="C42" s="122"/>
      <c r="D42" s="122">
        <v>2694.9643004534455</v>
      </c>
      <c r="E42" s="122">
        <v>2602.7779282872184</v>
      </c>
      <c r="F42" s="122">
        <v>2510.5915561209918</v>
      </c>
      <c r="G42" s="122">
        <v>2418.4051839547651</v>
      </c>
      <c r="H42" s="122">
        <v>2326.218811788538</v>
      </c>
      <c r="I42" s="122">
        <v>2234.03243962231</v>
      </c>
      <c r="J42" s="122">
        <v>2532.4997197015559</v>
      </c>
      <c r="K42" s="122">
        <v>2830.9669997808019</v>
      </c>
      <c r="L42" s="122">
        <v>3129.4342798600469</v>
      </c>
      <c r="M42" s="122">
        <v>3427.9015599392924</v>
      </c>
      <c r="N42" s="122">
        <v>3277.0527157886518</v>
      </c>
      <c r="O42" s="122">
        <v>3054.8796503114559</v>
      </c>
      <c r="P42" s="122">
        <v>3332.5959821579513</v>
      </c>
      <c r="Q42" s="122">
        <v>3625.8125505163102</v>
      </c>
      <c r="R42" s="122">
        <v>4385.1971167596357</v>
      </c>
      <c r="S42" s="122">
        <v>4904.0645472961451</v>
      </c>
      <c r="T42" s="122">
        <v>5285.1067122380973</v>
      </c>
      <c r="U42" s="122">
        <v>5955.7778848744338</v>
      </c>
      <c r="V42" s="122">
        <v>5510.1602352683685</v>
      </c>
      <c r="W42" s="122">
        <v>5882.1839307168002</v>
      </c>
      <c r="X42" s="122">
        <v>5635.1231961187659</v>
      </c>
      <c r="Y42" s="122">
        <v>5325.3302218448143</v>
      </c>
      <c r="Z42" s="122">
        <v>4820.5786734591647</v>
      </c>
      <c r="AA42" s="122">
        <v>4709.3170950333042</v>
      </c>
      <c r="AB42" s="122">
        <v>6301.7870713319344</v>
      </c>
      <c r="AC42" s="122">
        <v>4400.3469456549028</v>
      </c>
      <c r="AD42" s="122">
        <v>6651.1271589534363</v>
      </c>
      <c r="AE42" s="122">
        <v>5053.0972421113938</v>
      </c>
      <c r="AF42" s="122">
        <v>5913.9261344107745</v>
      </c>
      <c r="AG42" s="122">
        <v>7134.6666993460858</v>
      </c>
      <c r="AH42" s="123">
        <v>7134.6666993460858</v>
      </c>
      <c r="AI42" s="158">
        <v>7035.6160367751881</v>
      </c>
      <c r="AJ42" s="158">
        <v>6936.5653742042905</v>
      </c>
      <c r="AK42" s="158">
        <v>6837.5147116333928</v>
      </c>
      <c r="AL42" s="158">
        <v>6738.4640490624952</v>
      </c>
      <c r="AM42" s="158">
        <v>6639.4133864915975</v>
      </c>
      <c r="AN42" s="158">
        <v>6540.3627239206999</v>
      </c>
      <c r="AO42" s="158">
        <v>6441.3120613498022</v>
      </c>
      <c r="AP42" s="158">
        <v>6342.2613987789045</v>
      </c>
      <c r="AQ42" s="158">
        <v>6243.2107362080069</v>
      </c>
      <c r="AR42" s="158">
        <v>6144.1600736371092</v>
      </c>
      <c r="AS42" s="158">
        <v>6045.1094110662116</v>
      </c>
      <c r="AT42" s="158">
        <v>5946.0587484953139</v>
      </c>
      <c r="AU42" s="158">
        <v>5847.0080859244163</v>
      </c>
      <c r="AV42" s="158">
        <v>5747.9574233535186</v>
      </c>
      <c r="AW42" s="158">
        <v>5648.9067607826209</v>
      </c>
      <c r="AX42" s="158">
        <v>5549.8560982117233</v>
      </c>
      <c r="AY42" s="158">
        <v>5450.8054356408256</v>
      </c>
      <c r="AZ42" s="158">
        <v>5351.754773069928</v>
      </c>
      <c r="BA42" s="158">
        <v>5252.7041104990303</v>
      </c>
      <c r="BB42" s="158">
        <v>5153.6534479281327</v>
      </c>
      <c r="BC42" s="158">
        <v>5054.602785357235</v>
      </c>
      <c r="BD42" s="158">
        <v>4955.5521227863373</v>
      </c>
      <c r="BE42" s="158">
        <v>4856.5014602154397</v>
      </c>
      <c r="BF42" s="158">
        <v>4757.450797644542</v>
      </c>
      <c r="BG42" s="158">
        <v>4658.4001350736444</v>
      </c>
      <c r="BH42" s="158">
        <v>4559.3494725027467</v>
      </c>
      <c r="BI42" s="158">
        <v>4460.2988099318491</v>
      </c>
      <c r="BJ42" s="158">
        <v>4361.2481473609514</v>
      </c>
      <c r="BK42" s="158">
        <v>4262.1974847900465</v>
      </c>
    </row>
    <row r="43" spans="1:63" x14ac:dyDescent="0.45">
      <c r="A43" s="17" t="s">
        <v>54</v>
      </c>
      <c r="B43" s="18" t="s">
        <v>5</v>
      </c>
      <c r="C43" s="122"/>
      <c r="D43" s="122">
        <v>9181.2074406208958</v>
      </c>
      <c r="E43" s="122">
        <v>9154.2577976163611</v>
      </c>
      <c r="F43" s="122">
        <v>9128.2300183334901</v>
      </c>
      <c r="G43" s="122">
        <v>9103.124102772279</v>
      </c>
      <c r="H43" s="122">
        <v>9078.9400509327315</v>
      </c>
      <c r="I43" s="122">
        <v>9055.6778628148459</v>
      </c>
      <c r="J43" s="122">
        <v>9033.3375384186238</v>
      </c>
      <c r="K43" s="122">
        <v>9008.0125412216075</v>
      </c>
      <c r="L43" s="122">
        <v>8979.7028712238007</v>
      </c>
      <c r="M43" s="122">
        <v>8948.4085284251996</v>
      </c>
      <c r="N43" s="122">
        <v>8914.129512825808</v>
      </c>
      <c r="O43" s="122">
        <v>8881.3589856679209</v>
      </c>
      <c r="P43" s="122">
        <v>8850.8101891648075</v>
      </c>
      <c r="Q43" s="122">
        <v>8817.4842293432266</v>
      </c>
      <c r="R43" s="122">
        <v>8781.2261038380639</v>
      </c>
      <c r="S43" s="122">
        <v>8737.3741326704676</v>
      </c>
      <c r="T43" s="122">
        <v>8688.3334871975057</v>
      </c>
      <c r="U43" s="122">
        <v>8635.4824200751245</v>
      </c>
      <c r="V43" s="122">
        <v>8575.9246412263819</v>
      </c>
      <c r="W43" s="122">
        <v>8520.8230388736974</v>
      </c>
      <c r="X43" s="122">
        <v>8462.0011995665282</v>
      </c>
      <c r="Y43" s="122">
        <v>8405.6499676053409</v>
      </c>
      <c r="Z43" s="122">
        <v>8352.3966653868938</v>
      </c>
      <c r="AA43" s="122">
        <v>8304.1908786523018</v>
      </c>
      <c r="AB43" s="122">
        <v>8257.0977077019688</v>
      </c>
      <c r="AC43" s="122">
        <v>8194.0798369886488</v>
      </c>
      <c r="AD43" s="122">
        <v>8150.0763675320986</v>
      </c>
      <c r="AE43" s="122">
        <v>8083.5650959425629</v>
      </c>
      <c r="AF43" s="122">
        <v>8033.0341235214501</v>
      </c>
      <c r="AG43" s="122">
        <v>7973.8948621773416</v>
      </c>
      <c r="AH43" s="123">
        <v>7973.8948621773416</v>
      </c>
      <c r="AI43" s="158">
        <v>7998.1166855486263</v>
      </c>
      <c r="AJ43" s="158">
        <v>8022.338508919911</v>
      </c>
      <c r="AK43" s="158">
        <v>8046.5603322911957</v>
      </c>
      <c r="AL43" s="158">
        <v>8070.7821556624804</v>
      </c>
      <c r="AM43" s="158">
        <v>8095.0039790337651</v>
      </c>
      <c r="AN43" s="158">
        <v>8119.2258024050498</v>
      </c>
      <c r="AO43" s="158">
        <v>8143.4476257763345</v>
      </c>
      <c r="AP43" s="158">
        <v>8167.6694491476192</v>
      </c>
      <c r="AQ43" s="158">
        <v>8191.8912725189039</v>
      </c>
      <c r="AR43" s="158">
        <v>8216.1130958901886</v>
      </c>
      <c r="AS43" s="158">
        <v>8240.3349192614733</v>
      </c>
      <c r="AT43" s="158">
        <v>8264.556742632758</v>
      </c>
      <c r="AU43" s="158">
        <v>8288.7785660040427</v>
      </c>
      <c r="AV43" s="158">
        <v>8313.0003893753274</v>
      </c>
      <c r="AW43" s="158">
        <v>8337.2222127466121</v>
      </c>
      <c r="AX43" s="158">
        <v>8361.4440361178968</v>
      </c>
      <c r="AY43" s="158">
        <v>8385.6658594891815</v>
      </c>
      <c r="AZ43" s="158">
        <v>8409.8876828604662</v>
      </c>
      <c r="BA43" s="158">
        <v>8434.1095062317509</v>
      </c>
      <c r="BB43" s="158">
        <v>8458.3313296030356</v>
      </c>
      <c r="BC43" s="158">
        <v>8482.5531529743203</v>
      </c>
      <c r="BD43" s="158">
        <v>8506.774976345605</v>
      </c>
      <c r="BE43" s="158">
        <v>8530.9967997168897</v>
      </c>
      <c r="BF43" s="158">
        <v>8555.2186230881744</v>
      </c>
      <c r="BG43" s="158">
        <v>8579.4404464594591</v>
      </c>
      <c r="BH43" s="158">
        <v>8603.6622698307438</v>
      </c>
      <c r="BI43" s="158">
        <v>8627.8840932020285</v>
      </c>
      <c r="BJ43" s="158">
        <v>8652.1059165733132</v>
      </c>
      <c r="BK43" s="158">
        <v>8676.3277399445979</v>
      </c>
    </row>
    <row r="44" spans="1:63" x14ac:dyDescent="0.45">
      <c r="A44" s="17" t="s">
        <v>52</v>
      </c>
      <c r="B44" s="18" t="s">
        <v>5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3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  <c r="BI44" s="158"/>
      <c r="BJ44" s="158"/>
      <c r="BK44" s="158"/>
    </row>
    <row r="45" spans="1:63" x14ac:dyDescent="0.45">
      <c r="A45" s="17" t="s">
        <v>50</v>
      </c>
      <c r="B45" s="18" t="s">
        <v>5</v>
      </c>
      <c r="C45" s="122"/>
      <c r="D45" s="122">
        <v>14953.495225749901</v>
      </c>
      <c r="E45" s="122">
        <v>13773.439321579401</v>
      </c>
      <c r="F45" s="122">
        <v>12593.383417408901</v>
      </c>
      <c r="G45" s="122">
        <v>11413.327513238399</v>
      </c>
      <c r="H45" s="122">
        <v>10233.271609067899</v>
      </c>
      <c r="I45" s="122">
        <v>9053.2157048973932</v>
      </c>
      <c r="J45" s="122">
        <v>11124.814274363442</v>
      </c>
      <c r="K45" s="122">
        <v>13196.41284382949</v>
      </c>
      <c r="L45" s="122">
        <v>15268.01141329554</v>
      </c>
      <c r="M45" s="122">
        <v>17339.609982761591</v>
      </c>
      <c r="N45" s="122">
        <v>17571.181633872526</v>
      </c>
      <c r="O45" s="122">
        <v>16379.915082423542</v>
      </c>
      <c r="P45" s="122">
        <v>17868.998271734774</v>
      </c>
      <c r="Q45" s="122">
        <v>20481.597845565091</v>
      </c>
      <c r="R45" s="122">
        <v>23197.203648462262</v>
      </c>
      <c r="S45" s="122">
        <v>26133.605333761272</v>
      </c>
      <c r="T45" s="122">
        <v>24292.32325185047</v>
      </c>
      <c r="U45" s="122">
        <v>40652.664850638001</v>
      </c>
      <c r="V45" s="122">
        <v>38663.568149786348</v>
      </c>
      <c r="W45" s="122">
        <v>41273.975631267735</v>
      </c>
      <c r="X45" s="122">
        <v>39540.405437042318</v>
      </c>
      <c r="Y45" s="122">
        <v>37366.657077330128</v>
      </c>
      <c r="Z45" s="122">
        <v>33824.927788804591</v>
      </c>
      <c r="AA45" s="122">
        <v>33044.230052940737</v>
      </c>
      <c r="AB45" s="122">
        <v>44218.237491240216</v>
      </c>
      <c r="AC45" s="122">
        <v>30876.255272410661</v>
      </c>
      <c r="AD45" s="122">
        <v>46669.479144569086</v>
      </c>
      <c r="AE45" s="122">
        <v>35456.458840775602</v>
      </c>
      <c r="AF45" s="122">
        <v>41496.703610735756</v>
      </c>
      <c r="AG45" s="122">
        <v>50062.368493489637</v>
      </c>
      <c r="AH45" s="123">
        <v>50062.368493489637</v>
      </c>
      <c r="AI45" s="158">
        <v>49241.849738788726</v>
      </c>
      <c r="AJ45" s="158">
        <v>48421.330984087814</v>
      </c>
      <c r="AK45" s="158">
        <v>47600.812229386902</v>
      </c>
      <c r="AL45" s="158">
        <v>46780.29347468599</v>
      </c>
      <c r="AM45" s="158">
        <v>45959.774719985078</v>
      </c>
      <c r="AN45" s="158">
        <v>45139.255965284166</v>
      </c>
      <c r="AO45" s="158">
        <v>44318.737210583255</v>
      </c>
      <c r="AP45" s="158">
        <v>43498.218455882343</v>
      </c>
      <c r="AQ45" s="158">
        <v>42677.699701181431</v>
      </c>
      <c r="AR45" s="158">
        <v>41857.180946480519</v>
      </c>
      <c r="AS45" s="158">
        <v>41036.662191779607</v>
      </c>
      <c r="AT45" s="158">
        <v>40216.143437078696</v>
      </c>
      <c r="AU45" s="158">
        <v>39395.624682377784</v>
      </c>
      <c r="AV45" s="158">
        <v>38575.105927676872</v>
      </c>
      <c r="AW45" s="158">
        <v>37754.58717297596</v>
      </c>
      <c r="AX45" s="158">
        <v>36934.068418275048</v>
      </c>
      <c r="AY45" s="158">
        <v>36113.549663574137</v>
      </c>
      <c r="AZ45" s="158">
        <v>35293.030908873225</v>
      </c>
      <c r="BA45" s="158">
        <v>34472.512154172313</v>
      </c>
      <c r="BB45" s="158">
        <v>33651.993399471401</v>
      </c>
      <c r="BC45" s="158">
        <v>32831.474644770489</v>
      </c>
      <c r="BD45" s="158">
        <v>32010.955890069574</v>
      </c>
      <c r="BE45" s="158">
        <v>31190.437135368658</v>
      </c>
      <c r="BF45" s="158">
        <v>30369.918380667743</v>
      </c>
      <c r="BG45" s="158">
        <v>29549.399625966827</v>
      </c>
      <c r="BH45" s="158">
        <v>28728.880871265912</v>
      </c>
      <c r="BI45" s="158">
        <v>27908.362116564997</v>
      </c>
      <c r="BJ45" s="158">
        <v>27087.843361864081</v>
      </c>
      <c r="BK45" s="158">
        <v>26267.324607163093</v>
      </c>
    </row>
    <row r="46" spans="1:63" x14ac:dyDescent="0.45">
      <c r="A46" s="17" t="s">
        <v>55</v>
      </c>
      <c r="B46" s="18" t="s">
        <v>5</v>
      </c>
      <c r="C46" s="122"/>
      <c r="D46" s="122">
        <v>49144.127888564784</v>
      </c>
      <c r="E46" s="122">
        <v>48994.592936307286</v>
      </c>
      <c r="F46" s="122">
        <v>48856.85854309149</v>
      </c>
      <c r="G46" s="122">
        <v>48730.924708917402</v>
      </c>
      <c r="H46" s="122">
        <v>48616.791433785016</v>
      </c>
      <c r="I46" s="122">
        <v>48514.458717694339</v>
      </c>
      <c r="J46" s="122">
        <v>48423.926560645355</v>
      </c>
      <c r="K46" s="122">
        <v>48312.678417901734</v>
      </c>
      <c r="L46" s="122">
        <v>48180.714289463431</v>
      </c>
      <c r="M46" s="122">
        <v>48028.034175330475</v>
      </c>
      <c r="N46" s="122">
        <v>47854.638075502859</v>
      </c>
      <c r="O46" s="122">
        <v>47678.926259164131</v>
      </c>
      <c r="P46" s="122">
        <v>47515.12710833989</v>
      </c>
      <c r="Q46" s="122">
        <v>47336.43712562255</v>
      </c>
      <c r="R46" s="122">
        <v>47131.621147166894</v>
      </c>
      <c r="S46" s="122">
        <v>46899.649110682272</v>
      </c>
      <c r="T46" s="122">
        <v>46638.313057344662</v>
      </c>
      <c r="U46" s="122">
        <v>46395.389824826147</v>
      </c>
      <c r="V46" s="122">
        <v>45988.86317631977</v>
      </c>
      <c r="W46" s="122">
        <v>45602.227494821906</v>
      </c>
      <c r="X46" s="122">
        <v>45189.487738509226</v>
      </c>
      <c r="Y46" s="122">
        <v>44794.083684138808</v>
      </c>
      <c r="Z46" s="122">
        <v>44420.417113365504</v>
      </c>
      <c r="AA46" s="122">
        <v>44082.167835477449</v>
      </c>
      <c r="AB46" s="122">
        <v>43751.725534948047</v>
      </c>
      <c r="AC46" s="122">
        <v>43309.543160035646</v>
      </c>
      <c r="AD46" s="122">
        <v>43000.780607311543</v>
      </c>
      <c r="AE46" s="122">
        <v>42534.085815865845</v>
      </c>
      <c r="AF46" s="122">
        <v>42179.521227458084</v>
      </c>
      <c r="AG46" s="122">
        <v>41764.554191350726</v>
      </c>
      <c r="AH46" s="123">
        <v>41764.554191350726</v>
      </c>
      <c r="AI46" s="158">
        <v>41921.94964102823</v>
      </c>
      <c r="AJ46" s="158">
        <v>42079.345090705734</v>
      </c>
      <c r="AK46" s="158">
        <v>42236.740540383238</v>
      </c>
      <c r="AL46" s="158">
        <v>42394.135990060742</v>
      </c>
      <c r="AM46" s="158">
        <v>42551.531439738246</v>
      </c>
      <c r="AN46" s="158">
        <v>42708.92688941575</v>
      </c>
      <c r="AO46" s="158">
        <v>42866.322339093254</v>
      </c>
      <c r="AP46" s="158">
        <v>43023.717788770758</v>
      </c>
      <c r="AQ46" s="158">
        <v>43181.113238448263</v>
      </c>
      <c r="AR46" s="158">
        <v>43338.508688125767</v>
      </c>
      <c r="AS46" s="158">
        <v>43495.904137803271</v>
      </c>
      <c r="AT46" s="158">
        <v>43653.299587480775</v>
      </c>
      <c r="AU46" s="158">
        <v>43810.695037158279</v>
      </c>
      <c r="AV46" s="158">
        <v>43968.090486835783</v>
      </c>
      <c r="AW46" s="158">
        <v>44125.485936513287</v>
      </c>
      <c r="AX46" s="158">
        <v>44282.881386190791</v>
      </c>
      <c r="AY46" s="158">
        <v>44440.276835868295</v>
      </c>
      <c r="AZ46" s="158">
        <v>44597.672285545799</v>
      </c>
      <c r="BA46" s="158">
        <v>44755.067735223303</v>
      </c>
      <c r="BB46" s="158">
        <v>44912.463184900807</v>
      </c>
      <c r="BC46" s="158">
        <v>45069.858634578311</v>
      </c>
      <c r="BD46" s="158">
        <v>45227.254084255816</v>
      </c>
      <c r="BE46" s="158">
        <v>45384.64953393332</v>
      </c>
      <c r="BF46" s="158">
        <v>45542.044983610824</v>
      </c>
      <c r="BG46" s="158">
        <v>45699.440433288328</v>
      </c>
      <c r="BH46" s="158">
        <v>45856.835882965832</v>
      </c>
      <c r="BI46" s="158">
        <v>46014.231332643336</v>
      </c>
      <c r="BJ46" s="158">
        <v>46171.62678232084</v>
      </c>
      <c r="BK46" s="158">
        <v>46329.022231998439</v>
      </c>
    </row>
    <row r="47" spans="1:63" x14ac:dyDescent="0.45">
      <c r="A47" s="17" t="s">
        <v>7</v>
      </c>
      <c r="B47" s="18" t="s">
        <v>5</v>
      </c>
      <c r="C47" s="122"/>
      <c r="D47" s="122">
        <v>19995.838557990297</v>
      </c>
      <c r="E47" s="122">
        <v>17853.191482961473</v>
      </c>
      <c r="F47" s="122">
        <v>15710.544407932653</v>
      </c>
      <c r="G47" s="122">
        <v>13567.897332903831</v>
      </c>
      <c r="H47" s="122">
        <v>11425.250257875006</v>
      </c>
      <c r="I47" s="122">
        <v>9282.6031828461801</v>
      </c>
      <c r="J47" s="122">
        <v>12403.692884317627</v>
      </c>
      <c r="K47" s="122">
        <v>15524.782585789073</v>
      </c>
      <c r="L47" s="122">
        <v>18645.872287260521</v>
      </c>
      <c r="M47" s="122">
        <v>21766.961988731968</v>
      </c>
      <c r="N47" s="122">
        <v>22979.182150896075</v>
      </c>
      <c r="O47" s="122">
        <v>21421.271496598038</v>
      </c>
      <c r="P47" s="122">
        <v>23368.659814470582</v>
      </c>
      <c r="Q47" s="122">
        <v>27694.732845645183</v>
      </c>
      <c r="R47" s="122">
        <v>30060.803548035936</v>
      </c>
      <c r="S47" s="122">
        <v>34035.82326701987</v>
      </c>
      <c r="T47" s="122">
        <v>28232.654338166521</v>
      </c>
      <c r="U47" s="122">
        <v>60785.061700324106</v>
      </c>
      <c r="V47" s="122">
        <v>58533.613095876273</v>
      </c>
      <c r="W47" s="122">
        <v>62485.565511433568</v>
      </c>
      <c r="X47" s="122">
        <v>59861.076053289893</v>
      </c>
      <c r="Y47" s="122">
        <v>56570.191338194301</v>
      </c>
      <c r="Z47" s="122">
        <v>51208.290670833558</v>
      </c>
      <c r="AA47" s="122">
        <v>50026.375462210111</v>
      </c>
      <c r="AB47" s="122">
        <v>66942.947300328975</v>
      </c>
      <c r="AC47" s="122">
        <v>46744.231493667314</v>
      </c>
      <c r="AD47" s="122">
        <v>70653.935121851115</v>
      </c>
      <c r="AE47" s="122">
        <v>53678.300861822798</v>
      </c>
      <c r="AF47" s="122">
        <v>62822.75822280725</v>
      </c>
      <c r="AG47" s="122">
        <v>75790.503781459745</v>
      </c>
      <c r="AH47" s="123">
        <v>75790.503781459745</v>
      </c>
      <c r="AI47" s="158">
        <v>74464.477918930716</v>
      </c>
      <c r="AJ47" s="158">
        <v>73138.452056401686</v>
      </c>
      <c r="AK47" s="158">
        <v>71812.426193872656</v>
      </c>
      <c r="AL47" s="158">
        <v>70486.400331343626</v>
      </c>
      <c r="AM47" s="158">
        <v>69160.374468814596</v>
      </c>
      <c r="AN47" s="158">
        <v>67834.348606285566</v>
      </c>
      <c r="AO47" s="158">
        <v>66508.322743756537</v>
      </c>
      <c r="AP47" s="158">
        <v>65182.296881227514</v>
      </c>
      <c r="AQ47" s="158">
        <v>63856.271018698491</v>
      </c>
      <c r="AR47" s="158">
        <v>62530.245156169469</v>
      </c>
      <c r="AS47" s="158">
        <v>61204.219293640446</v>
      </c>
      <c r="AT47" s="158">
        <v>59878.193431111424</v>
      </c>
      <c r="AU47" s="158">
        <v>58552.167568582401</v>
      </c>
      <c r="AV47" s="158">
        <v>57226.141706053379</v>
      </c>
      <c r="AW47" s="158">
        <v>55900.115843524356</v>
      </c>
      <c r="AX47" s="158">
        <v>54574.089980995333</v>
      </c>
      <c r="AY47" s="158">
        <v>53248.064118466311</v>
      </c>
      <c r="AZ47" s="158">
        <v>51922.038255937288</v>
      </c>
      <c r="BA47" s="158">
        <v>50596.012393408266</v>
      </c>
      <c r="BB47" s="158">
        <v>49269.986530879243</v>
      </c>
      <c r="BC47" s="158">
        <v>47943.960668350221</v>
      </c>
      <c r="BD47" s="158">
        <v>46617.934805821198</v>
      </c>
      <c r="BE47" s="158">
        <v>45291.908943292176</v>
      </c>
      <c r="BF47" s="158">
        <v>43965.883080763153</v>
      </c>
      <c r="BG47" s="158">
        <v>42639.85721823413</v>
      </c>
      <c r="BH47" s="158">
        <v>41313.831355705108</v>
      </c>
      <c r="BI47" s="158">
        <v>39987.805493176085</v>
      </c>
      <c r="BJ47" s="158">
        <v>38661.779630647063</v>
      </c>
      <c r="BK47" s="158">
        <v>37335.753768117997</v>
      </c>
    </row>
    <row r="48" spans="1:63" x14ac:dyDescent="0.45">
      <c r="A48" s="17" t="s">
        <v>102</v>
      </c>
      <c r="B48" s="18" t="s">
        <v>5</v>
      </c>
      <c r="C48" s="122"/>
      <c r="D48" s="122">
        <v>0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  <c r="M48" s="122">
        <v>0</v>
      </c>
      <c r="N48" s="122">
        <v>0</v>
      </c>
      <c r="O48" s="122">
        <v>0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2">
        <v>0</v>
      </c>
      <c r="V48" s="122">
        <v>0</v>
      </c>
      <c r="W48" s="122">
        <v>0</v>
      </c>
      <c r="X48" s="122">
        <v>0</v>
      </c>
      <c r="Y48" s="122">
        <v>0</v>
      </c>
      <c r="Z48" s="122">
        <v>0</v>
      </c>
      <c r="AA48" s="122">
        <v>0</v>
      </c>
      <c r="AB48" s="122">
        <v>0</v>
      </c>
      <c r="AC48" s="122">
        <v>0</v>
      </c>
      <c r="AD48" s="122">
        <v>0</v>
      </c>
      <c r="AE48" s="122">
        <v>0</v>
      </c>
      <c r="AF48" s="122">
        <v>0</v>
      </c>
      <c r="AG48" s="122">
        <v>0</v>
      </c>
      <c r="AH48" s="123">
        <v>510</v>
      </c>
      <c r="AI48" s="158">
        <v>492.41379310344826</v>
      </c>
      <c r="AJ48" s="158">
        <v>474.82758620689651</v>
      </c>
      <c r="AK48" s="158">
        <v>457.24137931034477</v>
      </c>
      <c r="AL48" s="158">
        <v>439.65517241379303</v>
      </c>
      <c r="AM48" s="158">
        <v>422.06896551724128</v>
      </c>
      <c r="AN48" s="158">
        <v>404.48275862068954</v>
      </c>
      <c r="AO48" s="158">
        <v>386.89655172413779</v>
      </c>
      <c r="AP48" s="158">
        <v>369.31034482758605</v>
      </c>
      <c r="AQ48" s="158">
        <v>351.72413793103431</v>
      </c>
      <c r="AR48" s="158">
        <v>334.13793103448256</v>
      </c>
      <c r="AS48" s="158">
        <v>316.55172413793082</v>
      </c>
      <c r="AT48" s="158">
        <v>298.96551724137908</v>
      </c>
      <c r="AU48" s="158">
        <v>281.37931034482733</v>
      </c>
      <c r="AV48" s="158">
        <v>263.79310344827559</v>
      </c>
      <c r="AW48" s="158">
        <v>246.20689655172387</v>
      </c>
      <c r="AX48" s="158">
        <v>228.62068965517216</v>
      </c>
      <c r="AY48" s="158">
        <v>211.03448275862044</v>
      </c>
      <c r="AZ48" s="158">
        <v>193.44827586206873</v>
      </c>
      <c r="BA48" s="158">
        <v>175.86206896551701</v>
      </c>
      <c r="BB48" s="158">
        <v>158.2758620689653</v>
      </c>
      <c r="BC48" s="158">
        <v>140.68965517241358</v>
      </c>
      <c r="BD48" s="158">
        <v>123.10344827586187</v>
      </c>
      <c r="BE48" s="158">
        <v>105.51724137931015</v>
      </c>
      <c r="BF48" s="158">
        <v>87.931034482758434</v>
      </c>
      <c r="BG48" s="158">
        <v>70.344827586206719</v>
      </c>
      <c r="BH48" s="158">
        <v>52.758620689654997</v>
      </c>
      <c r="BI48" s="158">
        <v>35.172413793103274</v>
      </c>
      <c r="BJ48" s="158">
        <v>17.586206896551552</v>
      </c>
      <c r="BK48" s="158">
        <v>0</v>
      </c>
    </row>
    <row r="49" spans="1:63" x14ac:dyDescent="0.45">
      <c r="A49" s="17" t="s">
        <v>101</v>
      </c>
      <c r="B49" s="18" t="s">
        <v>5</v>
      </c>
      <c r="C49" s="122"/>
      <c r="D49" s="122">
        <v>0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>
        <v>0</v>
      </c>
      <c r="M49" s="122">
        <v>0</v>
      </c>
      <c r="N49" s="122">
        <v>0</v>
      </c>
      <c r="O49" s="122">
        <v>0</v>
      </c>
      <c r="P49" s="122">
        <v>0</v>
      </c>
      <c r="Q49" s="122">
        <v>0</v>
      </c>
      <c r="R49" s="122">
        <v>0</v>
      </c>
      <c r="S49" s="122">
        <v>0</v>
      </c>
      <c r="T49" s="122">
        <v>0</v>
      </c>
      <c r="U49" s="122">
        <v>0</v>
      </c>
      <c r="V49" s="122">
        <v>0</v>
      </c>
      <c r="W49" s="122">
        <v>0</v>
      </c>
      <c r="X49" s="122">
        <v>0</v>
      </c>
      <c r="Y49" s="122">
        <v>0</v>
      </c>
      <c r="Z49" s="122">
        <v>0</v>
      </c>
      <c r="AA49" s="122">
        <v>0</v>
      </c>
      <c r="AB49" s="122">
        <v>0</v>
      </c>
      <c r="AC49" s="122">
        <v>0</v>
      </c>
      <c r="AD49" s="122">
        <v>0</v>
      </c>
      <c r="AE49" s="122">
        <v>0</v>
      </c>
      <c r="AF49" s="122">
        <v>0</v>
      </c>
      <c r="AG49" s="122">
        <v>0</v>
      </c>
      <c r="AH49" s="123">
        <v>0</v>
      </c>
      <c r="AI49" s="158">
        <v>0</v>
      </c>
      <c r="AJ49" s="158">
        <v>0</v>
      </c>
      <c r="AK49" s="158">
        <v>0</v>
      </c>
      <c r="AL49" s="158">
        <v>0</v>
      </c>
      <c r="AM49" s="158">
        <v>0</v>
      </c>
      <c r="AN49" s="158">
        <v>0</v>
      </c>
      <c r="AO49" s="158">
        <v>0</v>
      </c>
      <c r="AP49" s="158">
        <v>0</v>
      </c>
      <c r="AQ49" s="158">
        <v>0</v>
      </c>
      <c r="AR49" s="158">
        <v>0</v>
      </c>
      <c r="AS49" s="158">
        <v>0</v>
      </c>
      <c r="AT49" s="158">
        <v>0</v>
      </c>
      <c r="AU49" s="158">
        <v>0</v>
      </c>
      <c r="AV49" s="158">
        <v>0</v>
      </c>
      <c r="AW49" s="158">
        <v>0</v>
      </c>
      <c r="AX49" s="158">
        <v>0</v>
      </c>
      <c r="AY49" s="158">
        <v>0</v>
      </c>
      <c r="AZ49" s="158">
        <v>0</v>
      </c>
      <c r="BA49" s="158">
        <v>0</v>
      </c>
      <c r="BB49" s="158">
        <v>0</v>
      </c>
      <c r="BC49" s="158">
        <v>0</v>
      </c>
      <c r="BD49" s="158">
        <v>0</v>
      </c>
      <c r="BE49" s="158">
        <v>0</v>
      </c>
      <c r="BF49" s="158">
        <v>0</v>
      </c>
      <c r="BG49" s="158">
        <v>0</v>
      </c>
      <c r="BH49" s="158">
        <v>0</v>
      </c>
      <c r="BI49" s="158">
        <v>0</v>
      </c>
      <c r="BJ49" s="158">
        <v>0</v>
      </c>
      <c r="BK49" s="158">
        <v>0</v>
      </c>
    </row>
    <row r="50" spans="1:63" x14ac:dyDescent="0.45"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9"/>
      <c r="AB50" s="9"/>
      <c r="AC50" s="9"/>
      <c r="AD50" s="9"/>
      <c r="AE50" s="9"/>
      <c r="AF50" s="9"/>
      <c r="AG50" s="9"/>
    </row>
    <row r="51" spans="1:63" ht="18" x14ac:dyDescent="0.55000000000000004">
      <c r="A51" s="6" t="s">
        <v>77</v>
      </c>
      <c r="B51" s="7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127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  <c r="BI51" s="128"/>
      <c r="BJ51" s="128"/>
      <c r="BK51" s="128"/>
    </row>
    <row r="52" spans="1:63" x14ac:dyDescent="0.45">
      <c r="A52" s="8"/>
      <c r="B52" s="22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</row>
    <row r="53" spans="1:63" x14ac:dyDescent="0.45">
      <c r="A53" s="11" t="s">
        <v>84</v>
      </c>
      <c r="B53" s="12" t="s">
        <v>6</v>
      </c>
      <c r="C53" s="35"/>
      <c r="D53" s="130">
        <v>941269173.40679789</v>
      </c>
      <c r="E53" s="130">
        <v>941266674.88178313</v>
      </c>
      <c r="F53" s="130">
        <v>941264303.05052543</v>
      </c>
      <c r="G53" s="130">
        <v>941262057.91302419</v>
      </c>
      <c r="H53" s="130">
        <v>941259939.46928</v>
      </c>
      <c r="I53" s="130">
        <v>941257947.71929252</v>
      </c>
      <c r="J53" s="130">
        <v>941256082.66306186</v>
      </c>
      <c r="K53" s="130">
        <v>941253915.27267611</v>
      </c>
      <c r="L53" s="130">
        <v>941251445.54813504</v>
      </c>
      <c r="M53" s="130">
        <v>941248673.48943913</v>
      </c>
      <c r="N53" s="130">
        <v>648003934.08901227</v>
      </c>
      <c r="O53" s="130">
        <v>648000933.65324175</v>
      </c>
      <c r="P53" s="130">
        <v>647998136.63684571</v>
      </c>
      <c r="Q53" s="130">
        <v>647995085.34623182</v>
      </c>
      <c r="R53" s="130">
        <v>647991701.43097281</v>
      </c>
      <c r="S53" s="130">
        <v>647987705.85913527</v>
      </c>
      <c r="T53" s="130">
        <v>647983225.70279229</v>
      </c>
      <c r="U53" s="130">
        <v>647978636.20610404</v>
      </c>
      <c r="V53" s="130">
        <v>647972645.5166806</v>
      </c>
      <c r="W53" s="130">
        <v>647967038.14777696</v>
      </c>
      <c r="X53" s="130">
        <v>647961052.19204211</v>
      </c>
      <c r="Y53" s="130">
        <v>647955317.65561688</v>
      </c>
      <c r="Z53" s="130">
        <v>647949898.37744462</v>
      </c>
      <c r="AA53" s="130">
        <v>684938243.98919451</v>
      </c>
      <c r="AB53" s="130">
        <v>684933451.59167624</v>
      </c>
      <c r="AC53" s="130">
        <v>684927038.63028264</v>
      </c>
      <c r="AD53" s="130">
        <v>684922560.65367663</v>
      </c>
      <c r="AE53" s="130">
        <v>684915792.18923748</v>
      </c>
      <c r="AF53" s="130">
        <v>684910649.94670141</v>
      </c>
      <c r="AG53" s="130">
        <v>684904631.68877625</v>
      </c>
      <c r="AH53" s="131">
        <v>782092608.59276915</v>
      </c>
      <c r="AI53" s="157">
        <v>778747056.71703756</v>
      </c>
      <c r="AJ53" s="157">
        <v>775401504.84130597</v>
      </c>
      <c r="AK53" s="157">
        <v>772055952.9655745</v>
      </c>
      <c r="AL53" s="157">
        <v>768710401.0898428</v>
      </c>
      <c r="AM53" s="157">
        <v>765364849.21411145</v>
      </c>
      <c r="AN53" s="157">
        <v>762019297.33837986</v>
      </c>
      <c r="AO53" s="157">
        <v>758673745.46264839</v>
      </c>
      <c r="AP53" s="157">
        <v>755328193.58691704</v>
      </c>
      <c r="AQ53" s="157">
        <v>751982641.71118534</v>
      </c>
      <c r="AR53" s="157">
        <v>748637089.83545363</v>
      </c>
      <c r="AS53" s="157">
        <v>745291537.9597224</v>
      </c>
      <c r="AT53" s="157">
        <v>741945986.08399081</v>
      </c>
      <c r="AU53" s="157">
        <v>738600434.20825922</v>
      </c>
      <c r="AV53" s="157">
        <v>735254882.33252776</v>
      </c>
      <c r="AW53" s="157">
        <v>731909330.45679617</v>
      </c>
      <c r="AX53" s="157">
        <v>728563778.58106482</v>
      </c>
      <c r="AY53" s="157">
        <v>725218226.70533311</v>
      </c>
      <c r="AZ53" s="157">
        <v>721872674.82960165</v>
      </c>
      <c r="BA53" s="157">
        <v>718527122.95387018</v>
      </c>
      <c r="BB53" s="157">
        <v>715181571.07813859</v>
      </c>
      <c r="BC53" s="157">
        <v>711836019.20240724</v>
      </c>
      <c r="BD53" s="157">
        <v>708490467.32667565</v>
      </c>
      <c r="BE53" s="157">
        <v>705144915.45094383</v>
      </c>
      <c r="BF53" s="157">
        <v>701799363.57521272</v>
      </c>
      <c r="BG53" s="157">
        <v>698453811.69948101</v>
      </c>
      <c r="BH53" s="157">
        <v>695108259.82374954</v>
      </c>
      <c r="BI53" s="157">
        <v>691762707.94801795</v>
      </c>
      <c r="BJ53" s="157">
        <v>688417156.07228649</v>
      </c>
      <c r="BK53" s="157">
        <v>685071604.19655383</v>
      </c>
    </row>
    <row r="54" spans="1:63" x14ac:dyDescent="0.45">
      <c r="A54" s="13" t="s">
        <v>66</v>
      </c>
      <c r="B54" s="14" t="s">
        <v>6</v>
      </c>
      <c r="C54" s="15"/>
      <c r="D54" s="132">
        <v>813594227.63582909</v>
      </c>
      <c r="E54" s="132">
        <v>813594227.63582909</v>
      </c>
      <c r="F54" s="132">
        <v>813594227.63582909</v>
      </c>
      <c r="G54" s="132">
        <v>813594227.63582909</v>
      </c>
      <c r="H54" s="132">
        <v>813594227.63582909</v>
      </c>
      <c r="I54" s="132">
        <v>813594227.63582909</v>
      </c>
      <c r="J54" s="132">
        <v>813594227.63582909</v>
      </c>
      <c r="K54" s="132">
        <v>813594227.63582909</v>
      </c>
      <c r="L54" s="132">
        <v>813594227.63582909</v>
      </c>
      <c r="M54" s="132">
        <v>813594227.63582909</v>
      </c>
      <c r="N54" s="132">
        <v>544201527.73559296</v>
      </c>
      <c r="O54" s="132">
        <v>544201527.73559296</v>
      </c>
      <c r="P54" s="132">
        <v>544201527.73559296</v>
      </c>
      <c r="Q54" s="132">
        <v>544201527.73559296</v>
      </c>
      <c r="R54" s="132">
        <v>544201527.73559296</v>
      </c>
      <c r="S54" s="132">
        <v>544201527.73559296</v>
      </c>
      <c r="T54" s="132">
        <v>544201527.73559296</v>
      </c>
      <c r="U54" s="132">
        <v>544201527.73559296</v>
      </c>
      <c r="V54" s="132">
        <v>544201527.73559296</v>
      </c>
      <c r="W54" s="132">
        <v>544201527.73559296</v>
      </c>
      <c r="X54" s="132">
        <v>544201527.73559296</v>
      </c>
      <c r="Y54" s="132">
        <v>544201527.73559296</v>
      </c>
      <c r="Z54" s="132">
        <v>544201527.73559296</v>
      </c>
      <c r="AA54" s="132">
        <v>575328760.54594052</v>
      </c>
      <c r="AB54" s="132">
        <v>575328760.54594052</v>
      </c>
      <c r="AC54" s="132">
        <v>575328760.54594052</v>
      </c>
      <c r="AD54" s="132">
        <v>575328760.54594052</v>
      </c>
      <c r="AE54" s="132">
        <v>575328760.54594052</v>
      </c>
      <c r="AF54" s="132">
        <v>575328760.54594052</v>
      </c>
      <c r="AG54" s="132">
        <v>575328760.54594052</v>
      </c>
      <c r="AH54" s="133">
        <v>657105643.69543016</v>
      </c>
      <c r="AI54" s="158">
        <v>654288586.99022233</v>
      </c>
      <c r="AJ54" s="158">
        <v>651471530.28501451</v>
      </c>
      <c r="AK54" s="158">
        <v>648654473.57980657</v>
      </c>
      <c r="AL54" s="158">
        <v>645837416.87459874</v>
      </c>
      <c r="AM54" s="158">
        <v>643020360.16939092</v>
      </c>
      <c r="AN54" s="158">
        <v>640203303.46418309</v>
      </c>
      <c r="AO54" s="158">
        <v>637386246.75897527</v>
      </c>
      <c r="AP54" s="158">
        <v>634569190.05376744</v>
      </c>
      <c r="AQ54" s="158">
        <v>631752133.3485595</v>
      </c>
      <c r="AR54" s="158">
        <v>628935076.64335167</v>
      </c>
      <c r="AS54" s="158">
        <v>626118019.93814385</v>
      </c>
      <c r="AT54" s="158">
        <v>623300963.23293602</v>
      </c>
      <c r="AU54" s="158">
        <v>620483906.5277282</v>
      </c>
      <c r="AV54" s="158">
        <v>617666849.82252038</v>
      </c>
      <c r="AW54" s="158">
        <v>614849793.11731255</v>
      </c>
      <c r="AX54" s="158">
        <v>612032736.41210461</v>
      </c>
      <c r="AY54" s="158">
        <v>609215679.70689678</v>
      </c>
      <c r="AZ54" s="158">
        <v>606398623.00168896</v>
      </c>
      <c r="BA54" s="158">
        <v>603581566.29648113</v>
      </c>
      <c r="BB54" s="158">
        <v>600764509.59127331</v>
      </c>
      <c r="BC54" s="158">
        <v>597947452.88606548</v>
      </c>
      <c r="BD54" s="158">
        <v>595130396.18085766</v>
      </c>
      <c r="BE54" s="158">
        <v>592313339.47564971</v>
      </c>
      <c r="BF54" s="158">
        <v>589496282.77044189</v>
      </c>
      <c r="BG54" s="158">
        <v>586679226.06523407</v>
      </c>
      <c r="BH54" s="158">
        <v>583862169.36002624</v>
      </c>
      <c r="BI54" s="158">
        <v>581045112.65481842</v>
      </c>
      <c r="BJ54" s="158">
        <v>578228055.94961059</v>
      </c>
      <c r="BK54" s="158">
        <v>575410999.24440169</v>
      </c>
    </row>
    <row r="55" spans="1:63" x14ac:dyDescent="0.45">
      <c r="A55" s="13" t="s">
        <v>67</v>
      </c>
      <c r="B55" s="14" t="s">
        <v>6</v>
      </c>
      <c r="C55" s="15"/>
      <c r="D55" s="132">
        <v>17242849.907481868</v>
      </c>
      <c r="E55" s="132">
        <v>17242849.907481868</v>
      </c>
      <c r="F55" s="132">
        <v>17242849.907481868</v>
      </c>
      <c r="G55" s="132">
        <v>17242849.907481868</v>
      </c>
      <c r="H55" s="132">
        <v>17242849.907481868</v>
      </c>
      <c r="I55" s="132">
        <v>17242849.907481868</v>
      </c>
      <c r="J55" s="132">
        <v>17242849.907481868</v>
      </c>
      <c r="K55" s="132">
        <v>17242849.907481868</v>
      </c>
      <c r="L55" s="132">
        <v>17242849.907481868</v>
      </c>
      <c r="M55" s="132">
        <v>17242849.907481868</v>
      </c>
      <c r="N55" s="132">
        <v>21663623.467587903</v>
      </c>
      <c r="O55" s="132">
        <v>21663623.467587903</v>
      </c>
      <c r="P55" s="132">
        <v>21663623.467587903</v>
      </c>
      <c r="Q55" s="132">
        <v>21663623.467587903</v>
      </c>
      <c r="R55" s="132">
        <v>21663623.467587903</v>
      </c>
      <c r="S55" s="132">
        <v>21663623.467587903</v>
      </c>
      <c r="T55" s="132">
        <v>21663623.467587903</v>
      </c>
      <c r="U55" s="132">
        <v>21663623.467587903</v>
      </c>
      <c r="V55" s="132">
        <v>21663623.467587903</v>
      </c>
      <c r="W55" s="132">
        <v>21663623.467587903</v>
      </c>
      <c r="X55" s="132">
        <v>21663623.467587903</v>
      </c>
      <c r="Y55" s="132">
        <v>21663623.467587903</v>
      </c>
      <c r="Z55" s="132">
        <v>21663623.467587903</v>
      </c>
      <c r="AA55" s="132">
        <v>22902739.156948756</v>
      </c>
      <c r="AB55" s="132">
        <v>22902739.156948756</v>
      </c>
      <c r="AC55" s="132">
        <v>22902739.156948756</v>
      </c>
      <c r="AD55" s="132">
        <v>22902739.156948756</v>
      </c>
      <c r="AE55" s="132">
        <v>22902739.156948756</v>
      </c>
      <c r="AF55" s="132">
        <v>22902739.156948756</v>
      </c>
      <c r="AG55" s="132">
        <v>22902739.156948756</v>
      </c>
      <c r="AH55" s="133">
        <v>26158120.692305677</v>
      </c>
      <c r="AI55" s="158">
        <v>26045979.045069955</v>
      </c>
      <c r="AJ55" s="158">
        <v>25933837.39783423</v>
      </c>
      <c r="AK55" s="158">
        <v>25821695.750598509</v>
      </c>
      <c r="AL55" s="158">
        <v>25709554.103362784</v>
      </c>
      <c r="AM55" s="158">
        <v>25597412.456127062</v>
      </c>
      <c r="AN55" s="158">
        <v>25485270.808891341</v>
      </c>
      <c r="AO55" s="158">
        <v>25373129.161655616</v>
      </c>
      <c r="AP55" s="158">
        <v>25260987.514419895</v>
      </c>
      <c r="AQ55" s="158">
        <v>25148845.86718417</v>
      </c>
      <c r="AR55" s="158">
        <v>25036704.219948448</v>
      </c>
      <c r="AS55" s="158">
        <v>24924562.572712723</v>
      </c>
      <c r="AT55" s="158">
        <v>24812420.925477002</v>
      </c>
      <c r="AU55" s="158">
        <v>24700279.278241277</v>
      </c>
      <c r="AV55" s="158">
        <v>24588137.631005555</v>
      </c>
      <c r="AW55" s="158">
        <v>24475995.98376983</v>
      </c>
      <c r="AX55" s="158">
        <v>24363854.336534109</v>
      </c>
      <c r="AY55" s="158">
        <v>24251712.689298384</v>
      </c>
      <c r="AZ55" s="158">
        <v>24139571.042062663</v>
      </c>
      <c r="BA55" s="158">
        <v>24027429.394826937</v>
      </c>
      <c r="BB55" s="158">
        <v>23915287.747591216</v>
      </c>
      <c r="BC55" s="158">
        <v>23803146.100355491</v>
      </c>
      <c r="BD55" s="158">
        <v>23691004.45311977</v>
      </c>
      <c r="BE55" s="158">
        <v>23578862.805884045</v>
      </c>
      <c r="BF55" s="158">
        <v>23466721.158648323</v>
      </c>
      <c r="BG55" s="158">
        <v>23354579.511412598</v>
      </c>
      <c r="BH55" s="158">
        <v>23242437.864176877</v>
      </c>
      <c r="BI55" s="158">
        <v>23130296.216941152</v>
      </c>
      <c r="BJ55" s="158">
        <v>23018154.56970543</v>
      </c>
      <c r="BK55" s="158">
        <v>22906012.922469664</v>
      </c>
    </row>
    <row r="56" spans="1:63" x14ac:dyDescent="0.45">
      <c r="A56" s="13" t="s">
        <v>68</v>
      </c>
      <c r="B56" s="14" t="s">
        <v>6</v>
      </c>
      <c r="C56" s="15"/>
      <c r="D56" s="132">
        <v>54006898.765665121</v>
      </c>
      <c r="E56" s="132">
        <v>54006898.765665121</v>
      </c>
      <c r="F56" s="132">
        <v>54006898.765665121</v>
      </c>
      <c r="G56" s="132">
        <v>54006898.765665121</v>
      </c>
      <c r="H56" s="132">
        <v>54006898.765665121</v>
      </c>
      <c r="I56" s="132">
        <v>54006898.765665121</v>
      </c>
      <c r="J56" s="132">
        <v>54006898.765665121</v>
      </c>
      <c r="K56" s="132">
        <v>54006898.765665121</v>
      </c>
      <c r="L56" s="132">
        <v>54006898.765665121</v>
      </c>
      <c r="M56" s="132">
        <v>54006898.765665121</v>
      </c>
      <c r="N56" s="132">
        <v>41882583.29233703</v>
      </c>
      <c r="O56" s="132">
        <v>41882583.29233703</v>
      </c>
      <c r="P56" s="132">
        <v>41882583.29233703</v>
      </c>
      <c r="Q56" s="132">
        <v>41882583.29233703</v>
      </c>
      <c r="R56" s="132">
        <v>41882583.29233703</v>
      </c>
      <c r="S56" s="132">
        <v>41882583.29233703</v>
      </c>
      <c r="T56" s="132">
        <v>41882583.29233703</v>
      </c>
      <c r="U56" s="132">
        <v>41882583.29233703</v>
      </c>
      <c r="V56" s="132">
        <v>41882583.29233703</v>
      </c>
      <c r="W56" s="132">
        <v>41882583.29233703</v>
      </c>
      <c r="X56" s="132">
        <v>41882583.29233703</v>
      </c>
      <c r="Y56" s="132">
        <v>41882583.29233703</v>
      </c>
      <c r="Z56" s="132">
        <v>41882583.29233703</v>
      </c>
      <c r="AA56" s="132">
        <v>44278182.816402987</v>
      </c>
      <c r="AB56" s="132">
        <v>44278182.816402987</v>
      </c>
      <c r="AC56" s="132">
        <v>44278182.816402987</v>
      </c>
      <c r="AD56" s="132">
        <v>44278182.816402987</v>
      </c>
      <c r="AE56" s="132">
        <v>44278182.816402987</v>
      </c>
      <c r="AF56" s="132">
        <v>44278182.816402987</v>
      </c>
      <c r="AG56" s="132">
        <v>44278182.816402987</v>
      </c>
      <c r="AH56" s="133">
        <v>50571857.025932774</v>
      </c>
      <c r="AI56" s="158">
        <v>50355052.026163593</v>
      </c>
      <c r="AJ56" s="158">
        <v>50138247.026394412</v>
      </c>
      <c r="AK56" s="158">
        <v>49921442.026625223</v>
      </c>
      <c r="AL56" s="158">
        <v>49704637.026856042</v>
      </c>
      <c r="AM56" s="158">
        <v>49487832.027086861</v>
      </c>
      <c r="AN56" s="158">
        <v>49271027.02731768</v>
      </c>
      <c r="AO56" s="158">
        <v>49054222.027548499</v>
      </c>
      <c r="AP56" s="158">
        <v>48837417.027779311</v>
      </c>
      <c r="AQ56" s="158">
        <v>48620612.02801013</v>
      </c>
      <c r="AR56" s="158">
        <v>48403807.028240949</v>
      </c>
      <c r="AS56" s="158">
        <v>48187002.028471768</v>
      </c>
      <c r="AT56" s="158">
        <v>47970197.028702587</v>
      </c>
      <c r="AU56" s="158">
        <v>47753392.028933398</v>
      </c>
      <c r="AV56" s="158">
        <v>47536587.029164217</v>
      </c>
      <c r="AW56" s="158">
        <v>47319782.029395036</v>
      </c>
      <c r="AX56" s="158">
        <v>47102977.029625855</v>
      </c>
      <c r="AY56" s="158">
        <v>46886172.029856674</v>
      </c>
      <c r="AZ56" s="158">
        <v>46669367.030087493</v>
      </c>
      <c r="BA56" s="158">
        <v>46452562.030318305</v>
      </c>
      <c r="BB56" s="158">
        <v>46235757.030549124</v>
      </c>
      <c r="BC56" s="158">
        <v>46018952.030779943</v>
      </c>
      <c r="BD56" s="158">
        <v>45802147.031010762</v>
      </c>
      <c r="BE56" s="158">
        <v>45585342.031241581</v>
      </c>
      <c r="BF56" s="158">
        <v>45368537.031472392</v>
      </c>
      <c r="BG56" s="158">
        <v>45151732.031703211</v>
      </c>
      <c r="BH56" s="158">
        <v>44934927.03193403</v>
      </c>
      <c r="BI56" s="158">
        <v>44718122.032164849</v>
      </c>
      <c r="BJ56" s="158">
        <v>44501317.032395668</v>
      </c>
      <c r="BK56" s="158">
        <v>44284512.032626398</v>
      </c>
    </row>
    <row r="57" spans="1:63" x14ac:dyDescent="0.45">
      <c r="A57" s="13" t="s">
        <v>58</v>
      </c>
      <c r="B57" s="14" t="s">
        <v>6</v>
      </c>
      <c r="C57" s="15"/>
      <c r="D57" s="132">
        <v>0</v>
      </c>
      <c r="E57" s="132">
        <v>0</v>
      </c>
      <c r="F57" s="132">
        <v>0</v>
      </c>
      <c r="G57" s="132">
        <v>0</v>
      </c>
      <c r="H57" s="132">
        <v>0</v>
      </c>
      <c r="I57" s="132">
        <v>0</v>
      </c>
      <c r="J57" s="132">
        <v>0</v>
      </c>
      <c r="K57" s="132">
        <v>0</v>
      </c>
      <c r="L57" s="132">
        <v>0</v>
      </c>
      <c r="M57" s="132">
        <v>0</v>
      </c>
      <c r="N57" s="132">
        <v>3285121.3234078079</v>
      </c>
      <c r="O57" s="132">
        <v>3285121.3234078079</v>
      </c>
      <c r="P57" s="132">
        <v>3285121.3234078079</v>
      </c>
      <c r="Q57" s="132">
        <v>3285121.3234078079</v>
      </c>
      <c r="R57" s="132">
        <v>3285121.3234078079</v>
      </c>
      <c r="S57" s="132">
        <v>3285121.3234078079</v>
      </c>
      <c r="T57" s="132">
        <v>3285121.3234078079</v>
      </c>
      <c r="U57" s="132">
        <v>3285121.3234078079</v>
      </c>
      <c r="V57" s="132">
        <v>3285121.3234078079</v>
      </c>
      <c r="W57" s="132">
        <v>3285121.3234078079</v>
      </c>
      <c r="X57" s="132">
        <v>3285121.3234078079</v>
      </c>
      <c r="Y57" s="132">
        <v>3285121.3234078079</v>
      </c>
      <c r="Z57" s="132">
        <v>3285121.3234078079</v>
      </c>
      <c r="AA57" s="132">
        <v>3473023.6555997794</v>
      </c>
      <c r="AB57" s="132">
        <v>3473023.6555997794</v>
      </c>
      <c r="AC57" s="132">
        <v>3473023.6555997794</v>
      </c>
      <c r="AD57" s="132">
        <v>3473023.6555997794</v>
      </c>
      <c r="AE57" s="132">
        <v>3473023.6555997794</v>
      </c>
      <c r="AF57" s="132">
        <v>3473023.6555997794</v>
      </c>
      <c r="AG57" s="132">
        <v>3473023.6555997794</v>
      </c>
      <c r="AH57" s="133">
        <v>3966677.1440676446</v>
      </c>
      <c r="AI57" s="158">
        <v>3949671.7286473052</v>
      </c>
      <c r="AJ57" s="158">
        <v>3932666.3132269653</v>
      </c>
      <c r="AK57" s="158">
        <v>3915660.8978066258</v>
      </c>
      <c r="AL57" s="158">
        <v>3898655.4823862864</v>
      </c>
      <c r="AM57" s="158">
        <v>3881650.0669659465</v>
      </c>
      <c r="AN57" s="158">
        <v>3864644.651545607</v>
      </c>
      <c r="AO57" s="158">
        <v>3847639.2361252671</v>
      </c>
      <c r="AP57" s="158">
        <v>3830633.8207049277</v>
      </c>
      <c r="AQ57" s="158">
        <v>3813628.4052845882</v>
      </c>
      <c r="AR57" s="158">
        <v>3796622.9898642483</v>
      </c>
      <c r="AS57" s="158">
        <v>3779617.5744439089</v>
      </c>
      <c r="AT57" s="158">
        <v>3762612.1590235694</v>
      </c>
      <c r="AU57" s="158">
        <v>3745606.7436032295</v>
      </c>
      <c r="AV57" s="158">
        <v>3728601.3281828901</v>
      </c>
      <c r="AW57" s="158">
        <v>3711595.9127625506</v>
      </c>
      <c r="AX57" s="158">
        <v>3694590.4973422107</v>
      </c>
      <c r="AY57" s="158">
        <v>3677585.0819218713</v>
      </c>
      <c r="AZ57" s="158">
        <v>3660579.6665015318</v>
      </c>
      <c r="BA57" s="158">
        <v>3643574.2510811919</v>
      </c>
      <c r="BB57" s="158">
        <v>3626568.8356608525</v>
      </c>
      <c r="BC57" s="158">
        <v>3609563.420240513</v>
      </c>
      <c r="BD57" s="158">
        <v>3592558.0048201731</v>
      </c>
      <c r="BE57" s="158">
        <v>3575552.5893998337</v>
      </c>
      <c r="BF57" s="158">
        <v>3558547.1739794943</v>
      </c>
      <c r="BG57" s="158">
        <v>3541541.7585591543</v>
      </c>
      <c r="BH57" s="158">
        <v>3524536.3431388149</v>
      </c>
      <c r="BI57" s="158">
        <v>3507530.927718475</v>
      </c>
      <c r="BJ57" s="158">
        <v>3490525.5122981356</v>
      </c>
      <c r="BK57" s="158">
        <v>3473520.0968777896</v>
      </c>
    </row>
    <row r="58" spans="1:63" x14ac:dyDescent="0.45">
      <c r="A58" s="13" t="s">
        <v>71</v>
      </c>
      <c r="B58" s="14" t="s">
        <v>6</v>
      </c>
      <c r="C58" s="15"/>
      <c r="D58" s="132">
        <v>51952164.011673309</v>
      </c>
      <c r="E58" s="132">
        <v>51952164.011673309</v>
      </c>
      <c r="F58" s="132">
        <v>51952164.011673309</v>
      </c>
      <c r="G58" s="132">
        <v>51952164.011673309</v>
      </c>
      <c r="H58" s="132">
        <v>51952164.011673309</v>
      </c>
      <c r="I58" s="132">
        <v>51952164.011673309</v>
      </c>
      <c r="J58" s="132">
        <v>51952164.011673309</v>
      </c>
      <c r="K58" s="132">
        <v>51952164.011673309</v>
      </c>
      <c r="L58" s="132">
        <v>51952164.011673309</v>
      </c>
      <c r="M58" s="132">
        <v>51952164.011673309</v>
      </c>
      <c r="N58" s="132">
        <v>32431519.310872734</v>
      </c>
      <c r="O58" s="132">
        <v>32431519.310872734</v>
      </c>
      <c r="P58" s="132">
        <v>32431519.310872734</v>
      </c>
      <c r="Q58" s="132">
        <v>32431519.310872734</v>
      </c>
      <c r="R58" s="132">
        <v>32431519.310872734</v>
      </c>
      <c r="S58" s="132">
        <v>32431519.310872734</v>
      </c>
      <c r="T58" s="132">
        <v>32431519.310872734</v>
      </c>
      <c r="U58" s="132">
        <v>32431519.310872734</v>
      </c>
      <c r="V58" s="132">
        <v>32431519.310872734</v>
      </c>
      <c r="W58" s="132">
        <v>32431519.310872734</v>
      </c>
      <c r="X58" s="132">
        <v>32431519.310872734</v>
      </c>
      <c r="Y58" s="132">
        <v>32431519.310872734</v>
      </c>
      <c r="Z58" s="132">
        <v>32431519.310872734</v>
      </c>
      <c r="AA58" s="132">
        <v>34286536.98453369</v>
      </c>
      <c r="AB58" s="132">
        <v>34286536.98453369</v>
      </c>
      <c r="AC58" s="132">
        <v>34286536.98453369</v>
      </c>
      <c r="AD58" s="132">
        <v>34286536.98453369</v>
      </c>
      <c r="AE58" s="132">
        <v>34286536.98453369</v>
      </c>
      <c r="AF58" s="132">
        <v>34286536.98453369</v>
      </c>
      <c r="AG58" s="132">
        <v>34286536.98453369</v>
      </c>
      <c r="AH58" s="133">
        <v>39160004.679637693</v>
      </c>
      <c r="AI58" s="158">
        <v>38992123.06909734</v>
      </c>
      <c r="AJ58" s="158">
        <v>38824241.458556987</v>
      </c>
      <c r="AK58" s="158">
        <v>38656359.848016635</v>
      </c>
      <c r="AL58" s="158">
        <v>38488478.237476282</v>
      </c>
      <c r="AM58" s="158">
        <v>38320596.626935929</v>
      </c>
      <c r="AN58" s="158">
        <v>38152715.016395576</v>
      </c>
      <c r="AO58" s="158">
        <v>37984833.405855224</v>
      </c>
      <c r="AP58" s="158">
        <v>37816951.795314871</v>
      </c>
      <c r="AQ58" s="158">
        <v>37649070.184774518</v>
      </c>
      <c r="AR58" s="158">
        <v>37481188.574234165</v>
      </c>
      <c r="AS58" s="158">
        <v>37313306.963693812</v>
      </c>
      <c r="AT58" s="158">
        <v>37145425.35315346</v>
      </c>
      <c r="AU58" s="158">
        <v>36977543.742613107</v>
      </c>
      <c r="AV58" s="158">
        <v>36809662.132072754</v>
      </c>
      <c r="AW58" s="158">
        <v>36641780.521532409</v>
      </c>
      <c r="AX58" s="158">
        <v>36473898.910992056</v>
      </c>
      <c r="AY58" s="158">
        <v>36306017.300451703</v>
      </c>
      <c r="AZ58" s="158">
        <v>36138135.689911351</v>
      </c>
      <c r="BA58" s="158">
        <v>35970254.079370998</v>
      </c>
      <c r="BB58" s="158">
        <v>35802372.468830645</v>
      </c>
      <c r="BC58" s="158">
        <v>35634490.858290292</v>
      </c>
      <c r="BD58" s="158">
        <v>35466609.24774994</v>
      </c>
      <c r="BE58" s="158">
        <v>35298727.637209587</v>
      </c>
      <c r="BF58" s="158">
        <v>35130846.026669234</v>
      </c>
      <c r="BG58" s="158">
        <v>34962964.416128881</v>
      </c>
      <c r="BH58" s="158">
        <v>34795082.805588529</v>
      </c>
      <c r="BI58" s="158">
        <v>34627201.195048176</v>
      </c>
      <c r="BJ58" s="158">
        <v>34459319.584507823</v>
      </c>
      <c r="BK58" s="158">
        <v>34291437.973967403</v>
      </c>
    </row>
    <row r="59" spans="1:63" x14ac:dyDescent="0.45">
      <c r="A59" s="13" t="s">
        <v>78</v>
      </c>
      <c r="B59" s="14" t="s">
        <v>6</v>
      </c>
      <c r="C59" s="15"/>
      <c r="D59" s="132">
        <v>1934953.9877554516</v>
      </c>
      <c r="E59" s="132">
        <v>1934057.9406330665</v>
      </c>
      <c r="F59" s="132">
        <v>1933207.3297482734</v>
      </c>
      <c r="G59" s="132">
        <v>1932402.155101073</v>
      </c>
      <c r="H59" s="132">
        <v>1931642.4166914644</v>
      </c>
      <c r="I59" s="132">
        <v>1930928.1145194485</v>
      </c>
      <c r="J59" s="132">
        <v>1930259.2485850248</v>
      </c>
      <c r="K59" s="132">
        <v>1929481.956419888</v>
      </c>
      <c r="L59" s="132">
        <v>1928596.2380240378</v>
      </c>
      <c r="M59" s="132">
        <v>1927602.0933974744</v>
      </c>
      <c r="N59" s="132">
        <v>1628024.0215510242</v>
      </c>
      <c r="O59" s="132">
        <v>1626947.9739540643</v>
      </c>
      <c r="P59" s="132">
        <v>1625944.8787365593</v>
      </c>
      <c r="Q59" s="132">
        <v>1624850.5930447355</v>
      </c>
      <c r="R59" s="132">
        <v>1623637.0180305622</v>
      </c>
      <c r="S59" s="132">
        <v>1622204.0843491615</v>
      </c>
      <c r="T59" s="132">
        <v>1620597.3639139298</v>
      </c>
      <c r="U59" s="132">
        <v>1618951.4307027059</v>
      </c>
      <c r="V59" s="132">
        <v>1616802.9871259551</v>
      </c>
      <c r="W59" s="132">
        <v>1614792.0139554352</v>
      </c>
      <c r="X59" s="132">
        <v>1612645.2680236162</v>
      </c>
      <c r="Y59" s="132">
        <v>1610588.688709019</v>
      </c>
      <c r="Z59" s="132">
        <v>1608645.1706001004</v>
      </c>
      <c r="AA59" s="132">
        <v>1674445.8163885903</v>
      </c>
      <c r="AB59" s="132">
        <v>1672727.1167636747</v>
      </c>
      <c r="AC59" s="132">
        <v>1670427.2336049846</v>
      </c>
      <c r="AD59" s="132">
        <v>1668821.2948897996</v>
      </c>
      <c r="AE59" s="132">
        <v>1666393.9175179475</v>
      </c>
      <c r="AF59" s="132">
        <v>1664549.7528207263</v>
      </c>
      <c r="AG59" s="132">
        <v>1662391.4223401325</v>
      </c>
      <c r="AH59" s="133">
        <v>1839883.6608395004</v>
      </c>
      <c r="AI59" s="158">
        <v>1834625.6015366209</v>
      </c>
      <c r="AJ59" s="158">
        <v>1829367.5422337414</v>
      </c>
      <c r="AK59" s="158">
        <v>1824109.4829308616</v>
      </c>
      <c r="AL59" s="158">
        <v>1818851.4236279819</v>
      </c>
      <c r="AM59" s="158">
        <v>1813593.3643251024</v>
      </c>
      <c r="AN59" s="158">
        <v>1808335.3050222229</v>
      </c>
      <c r="AO59" s="158">
        <v>1803077.2457193434</v>
      </c>
      <c r="AP59" s="158">
        <v>1797819.1864164639</v>
      </c>
      <c r="AQ59" s="158">
        <v>1792561.127113584</v>
      </c>
      <c r="AR59" s="158">
        <v>1787303.0678107045</v>
      </c>
      <c r="AS59" s="158">
        <v>1782045.008507825</v>
      </c>
      <c r="AT59" s="158">
        <v>1776786.9492049455</v>
      </c>
      <c r="AU59" s="158">
        <v>1771528.889902066</v>
      </c>
      <c r="AV59" s="158">
        <v>1766270.8305991862</v>
      </c>
      <c r="AW59" s="158">
        <v>1761012.7712963065</v>
      </c>
      <c r="AX59" s="158">
        <v>1755754.711993427</v>
      </c>
      <c r="AY59" s="158">
        <v>1750496.6526905473</v>
      </c>
      <c r="AZ59" s="158">
        <v>1745238.593387668</v>
      </c>
      <c r="BA59" s="158">
        <v>1739980.5340847883</v>
      </c>
      <c r="BB59" s="158">
        <v>1734722.4747819086</v>
      </c>
      <c r="BC59" s="158">
        <v>1729464.4154790291</v>
      </c>
      <c r="BD59" s="158">
        <v>1724206.3561761496</v>
      </c>
      <c r="BE59" s="158">
        <v>1718948.2968732701</v>
      </c>
      <c r="BF59" s="158">
        <v>1713690.2375703906</v>
      </c>
      <c r="BG59" s="158">
        <v>1708432.1782675106</v>
      </c>
      <c r="BH59" s="158">
        <v>1703174.1189646311</v>
      </c>
      <c r="BI59" s="158">
        <v>1697916.0596617516</v>
      </c>
      <c r="BJ59" s="158">
        <v>1692658.0003588719</v>
      </c>
      <c r="BK59" s="158">
        <v>1687399.9410559903</v>
      </c>
    </row>
    <row r="60" spans="1:63" x14ac:dyDescent="0.45">
      <c r="A60" s="13" t="s">
        <v>69</v>
      </c>
      <c r="B60" s="14" t="s">
        <v>6</v>
      </c>
      <c r="C60" s="15"/>
      <c r="D60" s="132">
        <v>460359.81275416852</v>
      </c>
      <c r="E60" s="132">
        <v>459795.27573412645</v>
      </c>
      <c r="F60" s="132">
        <v>459259.36492975027</v>
      </c>
      <c r="G60" s="132">
        <v>458752.08034104021</v>
      </c>
      <c r="H60" s="132">
        <v>458273.42196799594</v>
      </c>
      <c r="I60" s="132">
        <v>457823.3898106179</v>
      </c>
      <c r="J60" s="132">
        <v>457401.98386890569</v>
      </c>
      <c r="K60" s="132">
        <v>456912.26609442034</v>
      </c>
      <c r="L60" s="132">
        <v>456354.23648716178</v>
      </c>
      <c r="M60" s="132">
        <v>455727.89504713006</v>
      </c>
      <c r="N60" s="132">
        <v>1025704.7946729412</v>
      </c>
      <c r="O60" s="132">
        <v>1025026.8518631989</v>
      </c>
      <c r="P60" s="132">
        <v>1024394.871277846</v>
      </c>
      <c r="Q60" s="132">
        <v>1023705.4379120066</v>
      </c>
      <c r="R60" s="132">
        <v>1022940.8486342961</v>
      </c>
      <c r="S60" s="132">
        <v>1022038.0567049356</v>
      </c>
      <c r="T60" s="132">
        <v>1021025.7738194866</v>
      </c>
      <c r="U60" s="132">
        <v>1019988.7856890195</v>
      </c>
      <c r="V60" s="132">
        <v>1018635.2006997401</v>
      </c>
      <c r="W60" s="132">
        <v>1017368.226259771</v>
      </c>
      <c r="X60" s="132">
        <v>1016015.7108385835</v>
      </c>
      <c r="Y60" s="132">
        <v>1014720.0031366802</v>
      </c>
      <c r="Z60" s="132">
        <v>1013495.5274431629</v>
      </c>
      <c r="AA60" s="132">
        <v>1054951.9414667904</v>
      </c>
      <c r="AB60" s="132">
        <v>1053869.1082760373</v>
      </c>
      <c r="AC60" s="132">
        <v>1052420.1117306373</v>
      </c>
      <c r="AD60" s="132">
        <v>1051408.321352663</v>
      </c>
      <c r="AE60" s="132">
        <v>1049878.9995638989</v>
      </c>
      <c r="AF60" s="132">
        <v>1048717.1195504183</v>
      </c>
      <c r="AG60" s="132">
        <v>1047357.3055101287</v>
      </c>
      <c r="AH60" s="133">
        <v>1159182.829971734</v>
      </c>
      <c r="AI60" s="158">
        <v>1155870.0922195599</v>
      </c>
      <c r="AJ60" s="158">
        <v>1152557.3544673859</v>
      </c>
      <c r="AK60" s="158">
        <v>1149244.6167152119</v>
      </c>
      <c r="AL60" s="158">
        <v>1145931.8789630379</v>
      </c>
      <c r="AM60" s="158">
        <v>1142619.1412108638</v>
      </c>
      <c r="AN60" s="158">
        <v>1139306.4034586898</v>
      </c>
      <c r="AO60" s="158">
        <v>1135993.6657065158</v>
      </c>
      <c r="AP60" s="158">
        <v>1132680.9279543418</v>
      </c>
      <c r="AQ60" s="158">
        <v>1129368.1902021677</v>
      </c>
      <c r="AR60" s="158">
        <v>1126055.4524499937</v>
      </c>
      <c r="AS60" s="158">
        <v>1122742.7146978197</v>
      </c>
      <c r="AT60" s="158">
        <v>1119429.9769456456</v>
      </c>
      <c r="AU60" s="158">
        <v>1116117.2391934716</v>
      </c>
      <c r="AV60" s="158">
        <v>1112804.5014412976</v>
      </c>
      <c r="AW60" s="158">
        <v>1109491.7636891236</v>
      </c>
      <c r="AX60" s="158">
        <v>1106179.0259369495</v>
      </c>
      <c r="AY60" s="158">
        <v>1102866.2881847755</v>
      </c>
      <c r="AZ60" s="158">
        <v>1099553.5504326015</v>
      </c>
      <c r="BA60" s="158">
        <v>1096240.8126804275</v>
      </c>
      <c r="BB60" s="158">
        <v>1092928.0749282534</v>
      </c>
      <c r="BC60" s="158">
        <v>1089615.3371760794</v>
      </c>
      <c r="BD60" s="158">
        <v>1086302.5994239054</v>
      </c>
      <c r="BE60" s="158">
        <v>1082989.8616717313</v>
      </c>
      <c r="BF60" s="158">
        <v>1079677.1239195573</v>
      </c>
      <c r="BG60" s="158">
        <v>1076364.3861673833</v>
      </c>
      <c r="BH60" s="158">
        <v>1073051.6484152093</v>
      </c>
      <c r="BI60" s="158">
        <v>1069738.9106630352</v>
      </c>
      <c r="BJ60" s="158">
        <v>1066426.1729108612</v>
      </c>
      <c r="BK60" s="158">
        <v>1063113.4351586858</v>
      </c>
    </row>
    <row r="61" spans="1:63" x14ac:dyDescent="0.45">
      <c r="A61" s="13" t="s">
        <v>70</v>
      </c>
      <c r="B61" s="14" t="s">
        <v>6</v>
      </c>
      <c r="C61" s="15"/>
      <c r="D61" s="132">
        <v>2077719.2856387785</v>
      </c>
      <c r="E61" s="132">
        <v>2076681.3447665528</v>
      </c>
      <c r="F61" s="132">
        <v>2075696.0351978589</v>
      </c>
      <c r="G61" s="132">
        <v>2074763.3569326971</v>
      </c>
      <c r="H61" s="132">
        <v>2073883.3099710671</v>
      </c>
      <c r="I61" s="132">
        <v>2073055.8943129692</v>
      </c>
      <c r="J61" s="132">
        <v>2072281.1099584033</v>
      </c>
      <c r="K61" s="132">
        <v>2071380.7295122175</v>
      </c>
      <c r="L61" s="132">
        <v>2070354.7529744122</v>
      </c>
      <c r="M61" s="132">
        <v>2069203.1803449872</v>
      </c>
      <c r="N61" s="132">
        <v>1885830.1429898576</v>
      </c>
      <c r="O61" s="132">
        <v>1884583.6976261674</v>
      </c>
      <c r="P61" s="132">
        <v>1883421.7570328966</v>
      </c>
      <c r="Q61" s="132">
        <v>1882154.1854766014</v>
      </c>
      <c r="R61" s="132">
        <v>1880748.434509655</v>
      </c>
      <c r="S61" s="132">
        <v>1879088.5882828671</v>
      </c>
      <c r="T61" s="132">
        <v>1877227.435260548</v>
      </c>
      <c r="U61" s="132">
        <v>1875320.859914002</v>
      </c>
      <c r="V61" s="132">
        <v>1872832.1990564736</v>
      </c>
      <c r="W61" s="132">
        <v>1870502.7777632319</v>
      </c>
      <c r="X61" s="132">
        <v>1868016.0833815923</v>
      </c>
      <c r="Y61" s="132">
        <v>1865633.8339727528</v>
      </c>
      <c r="Z61" s="132">
        <v>1863382.5496030333</v>
      </c>
      <c r="AA61" s="132">
        <v>1939603.0719132102</v>
      </c>
      <c r="AB61" s="132">
        <v>1937612.2072106588</v>
      </c>
      <c r="AC61" s="132">
        <v>1934948.1255210778</v>
      </c>
      <c r="AD61" s="132">
        <v>1933087.8780082646</v>
      </c>
      <c r="AE61" s="132">
        <v>1930276.1127298325</v>
      </c>
      <c r="AF61" s="132">
        <v>1928139.9149043583</v>
      </c>
      <c r="AG61" s="132">
        <v>1925639.8015000364</v>
      </c>
      <c r="AH61" s="133">
        <v>2131238.864583862</v>
      </c>
      <c r="AI61" s="158">
        <v>2125148.1640808368</v>
      </c>
      <c r="AJ61" s="158">
        <v>2119057.4635778111</v>
      </c>
      <c r="AK61" s="158">
        <v>2112966.7630747855</v>
      </c>
      <c r="AL61" s="158">
        <v>2106876.0625717598</v>
      </c>
      <c r="AM61" s="158">
        <v>2100785.3620687341</v>
      </c>
      <c r="AN61" s="158">
        <v>2094694.6615657087</v>
      </c>
      <c r="AO61" s="158">
        <v>2088603.9610626833</v>
      </c>
      <c r="AP61" s="158">
        <v>2082513.2605596576</v>
      </c>
      <c r="AQ61" s="158">
        <v>2076422.5600566319</v>
      </c>
      <c r="AR61" s="158">
        <v>2070331.8595536062</v>
      </c>
      <c r="AS61" s="158">
        <v>2064241.1590505808</v>
      </c>
      <c r="AT61" s="158">
        <v>2058150.4585475551</v>
      </c>
      <c r="AU61" s="158">
        <v>2052059.7580445297</v>
      </c>
      <c r="AV61" s="158">
        <v>2045969.057541504</v>
      </c>
      <c r="AW61" s="158">
        <v>2039878.3570384784</v>
      </c>
      <c r="AX61" s="158">
        <v>2033787.6565354529</v>
      </c>
      <c r="AY61" s="158">
        <v>2027696.956032427</v>
      </c>
      <c r="AZ61" s="158">
        <v>2021606.2555294018</v>
      </c>
      <c r="BA61" s="158">
        <v>2015515.5550263762</v>
      </c>
      <c r="BB61" s="158">
        <v>2009424.8545233505</v>
      </c>
      <c r="BC61" s="158">
        <v>2003334.1540203248</v>
      </c>
      <c r="BD61" s="158">
        <v>1997243.4535172991</v>
      </c>
      <c r="BE61" s="158">
        <v>1991152.7530142739</v>
      </c>
      <c r="BF61" s="158">
        <v>1985062.0525112483</v>
      </c>
      <c r="BG61" s="158">
        <v>1978971.3520082226</v>
      </c>
      <c r="BH61" s="158">
        <v>1972880.6515051969</v>
      </c>
      <c r="BI61" s="158">
        <v>1966789.9510021713</v>
      </c>
      <c r="BJ61" s="158">
        <v>1960699.2504991458</v>
      </c>
      <c r="BK61" s="158">
        <v>1954608.5499961176</v>
      </c>
    </row>
    <row r="62" spans="1:63" x14ac:dyDescent="0.45">
      <c r="A62" s="13"/>
      <c r="B62" s="14"/>
      <c r="C62" s="15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3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</row>
    <row r="63" spans="1:63" x14ac:dyDescent="0.45">
      <c r="A63" s="11" t="s">
        <v>83</v>
      </c>
      <c r="B63" s="12" t="s">
        <v>6</v>
      </c>
      <c r="C63" s="35"/>
      <c r="D63" s="130">
        <v>103042581.55358796</v>
      </c>
      <c r="E63" s="130">
        <v>95517724.094465956</v>
      </c>
      <c r="F63" s="130">
        <v>87992866.635343924</v>
      </c>
      <c r="G63" s="130">
        <v>80468009.176221922</v>
      </c>
      <c r="H63" s="130">
        <v>72943151.717099905</v>
      </c>
      <c r="I63" s="130">
        <v>65418294.257977888</v>
      </c>
      <c r="J63" s="130">
        <v>79316312.435063228</v>
      </c>
      <c r="K63" s="130">
        <v>93214330.612148583</v>
      </c>
      <c r="L63" s="130">
        <v>107112348.78923394</v>
      </c>
      <c r="M63" s="130">
        <v>121010366.96631929</v>
      </c>
      <c r="N63" s="130">
        <v>121636276.37878314</v>
      </c>
      <c r="O63" s="130">
        <v>113389749.16666226</v>
      </c>
      <c r="P63" s="130">
        <v>123697908.18181337</v>
      </c>
      <c r="Q63" s="130">
        <v>140806452.42830488</v>
      </c>
      <c r="R63" s="130">
        <v>160878864.11302844</v>
      </c>
      <c r="S63" s="130">
        <v>181061154.78427202</v>
      </c>
      <c r="T63" s="130">
        <v>171963093.68530768</v>
      </c>
      <c r="U63" s="130">
        <v>273229218.7565403</v>
      </c>
      <c r="V63" s="130">
        <v>259083806.66881827</v>
      </c>
      <c r="W63" s="130">
        <v>276576095.65360248</v>
      </c>
      <c r="X63" s="130">
        <v>264959476.01551026</v>
      </c>
      <c r="Y63" s="130">
        <v>250393231.18284222</v>
      </c>
      <c r="Z63" s="130">
        <v>226660173.16019019</v>
      </c>
      <c r="AA63" s="130">
        <v>221428733.04887566</v>
      </c>
      <c r="AB63" s="130">
        <v>296305536.23591721</v>
      </c>
      <c r="AC63" s="130">
        <v>206901176.8562941</v>
      </c>
      <c r="AD63" s="130">
        <v>312731258.14935422</v>
      </c>
      <c r="AE63" s="130">
        <v>237593030.521038</v>
      </c>
      <c r="AF63" s="130">
        <v>278068591.44573098</v>
      </c>
      <c r="AG63" s="130">
        <v>335466942.67590714</v>
      </c>
      <c r="AH63" s="131">
        <v>336396171.51504534</v>
      </c>
      <c r="AI63" s="157">
        <v>330955920.49193609</v>
      </c>
      <c r="AJ63" s="157">
        <v>325515669.46882677</v>
      </c>
      <c r="AK63" s="157">
        <v>320075418.44571745</v>
      </c>
      <c r="AL63" s="157">
        <v>314635167.42260808</v>
      </c>
      <c r="AM63" s="157">
        <v>309194916.39949882</v>
      </c>
      <c r="AN63" s="157">
        <v>303754665.37638944</v>
      </c>
      <c r="AO63" s="157">
        <v>298314414.35328013</v>
      </c>
      <c r="AP63" s="157">
        <v>292874163.33017087</v>
      </c>
      <c r="AQ63" s="157">
        <v>287433912.30706155</v>
      </c>
      <c r="AR63" s="157">
        <v>281993661.2839523</v>
      </c>
      <c r="AS63" s="157">
        <v>276553410.26084292</v>
      </c>
      <c r="AT63" s="157">
        <v>271113159.2377336</v>
      </c>
      <c r="AU63" s="157">
        <v>265672908.21462435</v>
      </c>
      <c r="AV63" s="157">
        <v>260232657.19151506</v>
      </c>
      <c r="AW63" s="157">
        <v>254792406.1684058</v>
      </c>
      <c r="AX63" s="157">
        <v>249352155.14529648</v>
      </c>
      <c r="AY63" s="157">
        <v>243911904.12218711</v>
      </c>
      <c r="AZ63" s="157">
        <v>238471653.09907779</v>
      </c>
      <c r="BA63" s="157">
        <v>233031402.0759685</v>
      </c>
      <c r="BB63" s="157">
        <v>227591151.05285922</v>
      </c>
      <c r="BC63" s="157">
        <v>222150900.02974996</v>
      </c>
      <c r="BD63" s="157">
        <v>216710649.00664058</v>
      </c>
      <c r="BE63" s="157">
        <v>211270397.98353127</v>
      </c>
      <c r="BF63" s="157">
        <v>205830146.96042201</v>
      </c>
      <c r="BG63" s="157">
        <v>200389895.93731266</v>
      </c>
      <c r="BH63" s="157">
        <v>194949644.91420344</v>
      </c>
      <c r="BI63" s="157">
        <v>189509393.89109409</v>
      </c>
      <c r="BJ63" s="157">
        <v>184069142.86798471</v>
      </c>
      <c r="BK63" s="157">
        <v>178628891.84487519</v>
      </c>
    </row>
    <row r="64" spans="1:63" x14ac:dyDescent="0.45">
      <c r="A64" s="13" t="s">
        <v>66</v>
      </c>
      <c r="B64" s="14" t="s">
        <v>6</v>
      </c>
      <c r="C64" s="36"/>
      <c r="D64" s="132">
        <v>66032111.272251889</v>
      </c>
      <c r="E64" s="132">
        <v>60022648.128685296</v>
      </c>
      <c r="F64" s="132">
        <v>54013184.985118717</v>
      </c>
      <c r="G64" s="132">
        <v>48003721.841552123</v>
      </c>
      <c r="H64" s="132">
        <v>41994258.69798553</v>
      </c>
      <c r="I64" s="132">
        <v>35984795.554418921</v>
      </c>
      <c r="J64" s="132">
        <v>45628914.347423293</v>
      </c>
      <c r="K64" s="132">
        <v>55273033.140427671</v>
      </c>
      <c r="L64" s="132">
        <v>64917151.933432057</v>
      </c>
      <c r="M64" s="132">
        <v>74561270.726436436</v>
      </c>
      <c r="N64" s="132">
        <v>76860212.211170763</v>
      </c>
      <c r="O64" s="132">
        <v>71649350.366345629</v>
      </c>
      <c r="P64" s="132">
        <v>78162927.67237705</v>
      </c>
      <c r="Q64" s="132">
        <v>90877008.85768494</v>
      </c>
      <c r="R64" s="132">
        <v>101079421.37347281</v>
      </c>
      <c r="S64" s="132">
        <v>114114603.3762804</v>
      </c>
      <c r="T64" s="132">
        <v>101259125.46598884</v>
      </c>
      <c r="U64" s="132">
        <v>188600175.01667917</v>
      </c>
      <c r="V64" s="132">
        <v>180394163.73891258</v>
      </c>
      <c r="W64" s="132">
        <v>192573646.83305734</v>
      </c>
      <c r="X64" s="132">
        <v>184485258.70864862</v>
      </c>
      <c r="Y64" s="132">
        <v>174343113.62752321</v>
      </c>
      <c r="Z64" s="132">
        <v>157818324.95002738</v>
      </c>
      <c r="AA64" s="132">
        <v>154175792.14890513</v>
      </c>
      <c r="AB64" s="132">
        <v>206310807.71796256</v>
      </c>
      <c r="AC64" s="132">
        <v>144060585.08819991</v>
      </c>
      <c r="AD64" s="132">
        <v>217747664.41109461</v>
      </c>
      <c r="AE64" s="132">
        <v>165430624.9476417</v>
      </c>
      <c r="AF64" s="132">
        <v>193612837.71791658</v>
      </c>
      <c r="AG64" s="132">
        <v>233578004.60075369</v>
      </c>
      <c r="AH64" s="133">
        <v>234359885.65865868</v>
      </c>
      <c r="AI64" s="158">
        <v>230386055.96865708</v>
      </c>
      <c r="AJ64" s="158">
        <v>226412226.27865547</v>
      </c>
      <c r="AK64" s="158">
        <v>222438396.58865389</v>
      </c>
      <c r="AL64" s="158">
        <v>218464566.89865229</v>
      </c>
      <c r="AM64" s="158">
        <v>214490737.20865071</v>
      </c>
      <c r="AN64" s="158">
        <v>210516907.5186491</v>
      </c>
      <c r="AO64" s="158">
        <v>206543077.82864752</v>
      </c>
      <c r="AP64" s="158">
        <v>202569248.13864595</v>
      </c>
      <c r="AQ64" s="158">
        <v>198595418.44864437</v>
      </c>
      <c r="AR64" s="158">
        <v>194621588.75864279</v>
      </c>
      <c r="AS64" s="158">
        <v>190647759.06864122</v>
      </c>
      <c r="AT64" s="158">
        <v>186673929.37863961</v>
      </c>
      <c r="AU64" s="158">
        <v>182700099.68863806</v>
      </c>
      <c r="AV64" s="158">
        <v>178726269.99863645</v>
      </c>
      <c r="AW64" s="158">
        <v>174752440.30863491</v>
      </c>
      <c r="AX64" s="158">
        <v>170778610.6186333</v>
      </c>
      <c r="AY64" s="158">
        <v>166804780.92863172</v>
      </c>
      <c r="AZ64" s="158">
        <v>162830951.23863015</v>
      </c>
      <c r="BA64" s="158">
        <v>158857121.54862857</v>
      </c>
      <c r="BB64" s="158">
        <v>154883291.85862696</v>
      </c>
      <c r="BC64" s="158">
        <v>150909462.16862541</v>
      </c>
      <c r="BD64" s="158">
        <v>146935632.47862381</v>
      </c>
      <c r="BE64" s="158">
        <v>142961802.78862223</v>
      </c>
      <c r="BF64" s="158">
        <v>138987973.09862065</v>
      </c>
      <c r="BG64" s="158">
        <v>135014143.40861905</v>
      </c>
      <c r="BH64" s="158">
        <v>131040313.71861748</v>
      </c>
      <c r="BI64" s="158">
        <v>127066484.02861589</v>
      </c>
      <c r="BJ64" s="158">
        <v>123092654.3386143</v>
      </c>
      <c r="BK64" s="158">
        <v>119118824.6486125</v>
      </c>
    </row>
    <row r="65" spans="1:63" x14ac:dyDescent="0.45">
      <c r="A65" s="13" t="s">
        <v>67</v>
      </c>
      <c r="B65" s="14" t="s">
        <v>6</v>
      </c>
      <c r="C65" s="36"/>
      <c r="D65" s="132">
        <v>26176394.365757633</v>
      </c>
      <c r="E65" s="132">
        <v>25484719.920874979</v>
      </c>
      <c r="F65" s="132">
        <v>24793045.475992329</v>
      </c>
      <c r="G65" s="132">
        <v>24101371.031109679</v>
      </c>
      <c r="H65" s="132">
        <v>23409696.586227026</v>
      </c>
      <c r="I65" s="132">
        <v>22718022.141344372</v>
      </c>
      <c r="J65" s="132">
        <v>25490434.135211729</v>
      </c>
      <c r="K65" s="132">
        <v>28262846.129079089</v>
      </c>
      <c r="L65" s="132">
        <v>31035258.122946441</v>
      </c>
      <c r="M65" s="132">
        <v>33807670.116813809</v>
      </c>
      <c r="N65" s="132">
        <v>32016812.410701692</v>
      </c>
      <c r="O65" s="132">
        <v>29846181.060823616</v>
      </c>
      <c r="P65" s="132">
        <v>32559470.248171218</v>
      </c>
      <c r="Q65" s="132">
        <v>35107132.621971816</v>
      </c>
      <c r="R65" s="132">
        <v>42939601.954587325</v>
      </c>
      <c r="S65" s="132">
        <v>47961916.783466764</v>
      </c>
      <c r="T65" s="132">
        <v>52868468.13084729</v>
      </c>
      <c r="U65" s="132">
        <v>55531007.118523836</v>
      </c>
      <c r="V65" s="132">
        <v>51055344.051099569</v>
      </c>
      <c r="W65" s="132">
        <v>54502394.037905641</v>
      </c>
      <c r="X65" s="132">
        <v>52213210.009157389</v>
      </c>
      <c r="Y65" s="132">
        <v>49342769.54810977</v>
      </c>
      <c r="Z65" s="132">
        <v>44665906.650691777</v>
      </c>
      <c r="AA65" s="132">
        <v>43634993.224646196</v>
      </c>
      <c r="AB65" s="132">
        <v>58390299.614935413</v>
      </c>
      <c r="AC65" s="132">
        <v>40772176.790186256</v>
      </c>
      <c r="AD65" s="132">
        <v>61627170.704490654</v>
      </c>
      <c r="AE65" s="132">
        <v>46820347.722082987</v>
      </c>
      <c r="AF65" s="132">
        <v>54796506.924163111</v>
      </c>
      <c r="AG65" s="132">
        <v>66107490.067808568</v>
      </c>
      <c r="AH65" s="133">
        <v>66138615.259436332</v>
      </c>
      <c r="AI65" s="158">
        <v>65258017.788076155</v>
      </c>
      <c r="AJ65" s="158">
        <v>64377420.316715963</v>
      </c>
      <c r="AK65" s="158">
        <v>63496822.845355764</v>
      </c>
      <c r="AL65" s="158">
        <v>62616225.373995587</v>
      </c>
      <c r="AM65" s="158">
        <v>61735627.902635403</v>
      </c>
      <c r="AN65" s="158">
        <v>60855030.431275226</v>
      </c>
      <c r="AO65" s="158">
        <v>59974432.959915034</v>
      </c>
      <c r="AP65" s="158">
        <v>59093835.48855485</v>
      </c>
      <c r="AQ65" s="158">
        <v>58213238.017194673</v>
      </c>
      <c r="AR65" s="158">
        <v>57332640.545834482</v>
      </c>
      <c r="AS65" s="158">
        <v>56452043.074474297</v>
      </c>
      <c r="AT65" s="158">
        <v>55571445.603114113</v>
      </c>
      <c r="AU65" s="158">
        <v>54690848.131753929</v>
      </c>
      <c r="AV65" s="158">
        <v>53810250.660393745</v>
      </c>
      <c r="AW65" s="158">
        <v>52929653.189033553</v>
      </c>
      <c r="AX65" s="158">
        <v>52049055.717673376</v>
      </c>
      <c r="AY65" s="158">
        <v>51168458.246313177</v>
      </c>
      <c r="AZ65" s="158">
        <v>50287860.774952993</v>
      </c>
      <c r="BA65" s="158">
        <v>49407263.303592816</v>
      </c>
      <c r="BB65" s="158">
        <v>48526665.832232624</v>
      </c>
      <c r="BC65" s="158">
        <v>47646068.36087244</v>
      </c>
      <c r="BD65" s="158">
        <v>46765470.889512256</v>
      </c>
      <c r="BE65" s="158">
        <v>45884873.418152072</v>
      </c>
      <c r="BF65" s="158">
        <v>45004275.946791887</v>
      </c>
      <c r="BG65" s="158">
        <v>44123678.475431696</v>
      </c>
      <c r="BH65" s="158">
        <v>43243081.004071519</v>
      </c>
      <c r="BI65" s="158">
        <v>42362483.532711335</v>
      </c>
      <c r="BJ65" s="158">
        <v>41481886.061351143</v>
      </c>
      <c r="BK65" s="158">
        <v>40601288.589990936</v>
      </c>
    </row>
    <row r="66" spans="1:63" x14ac:dyDescent="0.45">
      <c r="A66" s="13" t="s">
        <v>68</v>
      </c>
      <c r="B66" s="14" t="s">
        <v>6</v>
      </c>
      <c r="C66" s="36"/>
      <c r="D66" s="132">
        <v>6637491.8017714545</v>
      </c>
      <c r="E66" s="132">
        <v>6167890.1507600825</v>
      </c>
      <c r="F66" s="132">
        <v>5698288.4997487115</v>
      </c>
      <c r="G66" s="132">
        <v>5228686.8487373404</v>
      </c>
      <c r="H66" s="132">
        <v>4759085.1977259675</v>
      </c>
      <c r="I66" s="132">
        <v>4289483.5467145946</v>
      </c>
      <c r="J66" s="132">
        <v>5175332.6154642357</v>
      </c>
      <c r="K66" s="132">
        <v>6061181.6842138777</v>
      </c>
      <c r="L66" s="132">
        <v>6947030.7529635187</v>
      </c>
      <c r="M66" s="132">
        <v>7832879.8217131607</v>
      </c>
      <c r="N66" s="132">
        <v>7849042.6125428881</v>
      </c>
      <c r="O66" s="132">
        <v>7316904.130336592</v>
      </c>
      <c r="P66" s="132">
        <v>7982077.2330944641</v>
      </c>
      <c r="Q66" s="132">
        <v>9061844.6247127876</v>
      </c>
      <c r="R66" s="132">
        <v>10388671.336294711</v>
      </c>
      <c r="S66" s="132">
        <v>11687417.464837279</v>
      </c>
      <c r="T66" s="132">
        <v>11190780.480756182</v>
      </c>
      <c r="U66" s="132">
        <v>17428138.86188199</v>
      </c>
      <c r="V66" s="132">
        <v>16506032.308521353</v>
      </c>
      <c r="W66" s="132">
        <v>17620452.738131277</v>
      </c>
      <c r="X66" s="132">
        <v>16880366.734580867</v>
      </c>
      <c r="Y66" s="132">
        <v>15952362.352858976</v>
      </c>
      <c r="Z66" s="132">
        <v>14440347.273496419</v>
      </c>
      <c r="AA66" s="132">
        <v>14107056.202133428</v>
      </c>
      <c r="AB66" s="132">
        <v>18877400.394829161</v>
      </c>
      <c r="AC66" s="132">
        <v>13181516.644251555</v>
      </c>
      <c r="AD66" s="132">
        <v>19923870.647370078</v>
      </c>
      <c r="AE66" s="132">
        <v>15136871.302314959</v>
      </c>
      <c r="AF66" s="132">
        <v>17715538.51011353</v>
      </c>
      <c r="AG66" s="132">
        <v>21372343.819726001</v>
      </c>
      <c r="AH66" s="133">
        <v>21432518.583785683</v>
      </c>
      <c r="AI66" s="158">
        <v>21088197.697669622</v>
      </c>
      <c r="AJ66" s="158">
        <v>20743876.81155356</v>
      </c>
      <c r="AK66" s="158">
        <v>20399555.925437499</v>
      </c>
      <c r="AL66" s="158">
        <v>20055235.039321437</v>
      </c>
      <c r="AM66" s="158">
        <v>19710914.15320538</v>
      </c>
      <c r="AN66" s="158">
        <v>19366593.267089315</v>
      </c>
      <c r="AO66" s="158">
        <v>19022272.380973253</v>
      </c>
      <c r="AP66" s="158">
        <v>18677951.494857196</v>
      </c>
      <c r="AQ66" s="158">
        <v>18333630.608741138</v>
      </c>
      <c r="AR66" s="158">
        <v>17989309.722625077</v>
      </c>
      <c r="AS66" s="158">
        <v>17644988.836509019</v>
      </c>
      <c r="AT66" s="158">
        <v>17300667.950392954</v>
      </c>
      <c r="AU66" s="158">
        <v>16956347.064276896</v>
      </c>
      <c r="AV66" s="158">
        <v>16612026.178160835</v>
      </c>
      <c r="AW66" s="158">
        <v>16267705.292044776</v>
      </c>
      <c r="AX66" s="158">
        <v>15923384.405928718</v>
      </c>
      <c r="AY66" s="158">
        <v>15579063.519812657</v>
      </c>
      <c r="AZ66" s="158">
        <v>15234742.633696597</v>
      </c>
      <c r="BA66" s="158">
        <v>14890421.747580538</v>
      </c>
      <c r="BB66" s="158">
        <v>14546100.861464476</v>
      </c>
      <c r="BC66" s="158">
        <v>14201779.975348419</v>
      </c>
      <c r="BD66" s="158">
        <v>13857459.089232357</v>
      </c>
      <c r="BE66" s="158">
        <v>13513138.203116294</v>
      </c>
      <c r="BF66" s="158">
        <v>13168817.317000234</v>
      </c>
      <c r="BG66" s="158">
        <v>12824496.430884175</v>
      </c>
      <c r="BH66" s="158">
        <v>12480175.544768116</v>
      </c>
      <c r="BI66" s="158">
        <v>12135854.658652054</v>
      </c>
      <c r="BJ66" s="158">
        <v>11791533.772535993</v>
      </c>
      <c r="BK66" s="158">
        <v>11447212.886419917</v>
      </c>
    </row>
    <row r="67" spans="1:63" x14ac:dyDescent="0.45">
      <c r="A67" s="13" t="s">
        <v>58</v>
      </c>
      <c r="B67" s="14" t="s">
        <v>6</v>
      </c>
      <c r="C67" s="36"/>
      <c r="D67" s="132">
        <v>708837.0251890904</v>
      </c>
      <c r="E67" s="132">
        <v>687497.5186446826</v>
      </c>
      <c r="F67" s="132">
        <v>666158.01210027479</v>
      </c>
      <c r="G67" s="132">
        <v>644818.50555586698</v>
      </c>
      <c r="H67" s="132">
        <v>623478.99901145929</v>
      </c>
      <c r="I67" s="132">
        <v>602139.49246705114</v>
      </c>
      <c r="J67" s="132">
        <v>678836.11138583929</v>
      </c>
      <c r="K67" s="132">
        <v>755532.73030462756</v>
      </c>
      <c r="L67" s="132">
        <v>832229.3492234156</v>
      </c>
      <c r="M67" s="132">
        <v>908925.96814220387</v>
      </c>
      <c r="N67" s="132">
        <v>864601.82919071394</v>
      </c>
      <c r="O67" s="132">
        <v>805984.75602524192</v>
      </c>
      <c r="P67" s="132">
        <v>879256.0974820822</v>
      </c>
      <c r="Q67" s="132">
        <v>952092.04145687888</v>
      </c>
      <c r="R67" s="132">
        <v>1158342.446110033</v>
      </c>
      <c r="S67" s="132">
        <v>1294566.8828557073</v>
      </c>
      <c r="T67" s="132">
        <v>1411993.0848944124</v>
      </c>
      <c r="U67" s="132">
        <v>1533425.6802904664</v>
      </c>
      <c r="V67" s="132">
        <v>1414115.2880440329</v>
      </c>
      <c r="W67" s="132">
        <v>1509590.6232041621</v>
      </c>
      <c r="X67" s="132">
        <v>1446185.5048494774</v>
      </c>
      <c r="Y67" s="132">
        <v>1366680.9237947506</v>
      </c>
      <c r="Z67" s="132">
        <v>1237142.6071651469</v>
      </c>
      <c r="AA67" s="132">
        <v>1208588.6827226474</v>
      </c>
      <c r="AB67" s="132">
        <v>1617276.641526686</v>
      </c>
      <c r="AC67" s="132">
        <v>1129295.2696221177</v>
      </c>
      <c r="AD67" s="132">
        <v>1706930.5059406939</v>
      </c>
      <c r="AE67" s="132">
        <v>1296815.656340861</v>
      </c>
      <c r="AF67" s="132">
        <v>1517736.8718799362</v>
      </c>
      <c r="AG67" s="132">
        <v>1831025.0199380219</v>
      </c>
      <c r="AH67" s="133">
        <v>1835744.9150591916</v>
      </c>
      <c r="AI67" s="158">
        <v>1810707.8491667581</v>
      </c>
      <c r="AJ67" s="158">
        <v>1785670.7832743248</v>
      </c>
      <c r="AK67" s="158">
        <v>1760633.7173818913</v>
      </c>
      <c r="AL67" s="158">
        <v>1735596.651489458</v>
      </c>
      <c r="AM67" s="158">
        <v>1710559.5855970243</v>
      </c>
      <c r="AN67" s="158">
        <v>1685522.5197045906</v>
      </c>
      <c r="AO67" s="158">
        <v>1660485.4538121573</v>
      </c>
      <c r="AP67" s="158">
        <v>1635448.387919724</v>
      </c>
      <c r="AQ67" s="158">
        <v>1610411.3220272902</v>
      </c>
      <c r="AR67" s="158">
        <v>1585374.2561348567</v>
      </c>
      <c r="AS67" s="158">
        <v>1560337.1902424232</v>
      </c>
      <c r="AT67" s="158">
        <v>1535300.1243499899</v>
      </c>
      <c r="AU67" s="158">
        <v>1510263.0584575564</v>
      </c>
      <c r="AV67" s="158">
        <v>1485225.9925651229</v>
      </c>
      <c r="AW67" s="158">
        <v>1460188.9266726896</v>
      </c>
      <c r="AX67" s="158">
        <v>1435151.8607802559</v>
      </c>
      <c r="AY67" s="158">
        <v>1410114.7948878226</v>
      </c>
      <c r="AZ67" s="158">
        <v>1385077.7289953891</v>
      </c>
      <c r="BA67" s="158">
        <v>1360040.6631029556</v>
      </c>
      <c r="BB67" s="158">
        <v>1335003.597210522</v>
      </c>
      <c r="BC67" s="158">
        <v>1309966.5313180885</v>
      </c>
      <c r="BD67" s="158">
        <v>1284929.465425655</v>
      </c>
      <c r="BE67" s="158">
        <v>1259892.3995332215</v>
      </c>
      <c r="BF67" s="158">
        <v>1234855.333640788</v>
      </c>
      <c r="BG67" s="158">
        <v>1209818.2677483545</v>
      </c>
      <c r="BH67" s="158">
        <v>1184781.201855921</v>
      </c>
      <c r="BI67" s="158">
        <v>1159744.1359634877</v>
      </c>
      <c r="BJ67" s="158">
        <v>1134707.0700710539</v>
      </c>
      <c r="BK67" s="158">
        <v>1109670.0041786192</v>
      </c>
    </row>
    <row r="68" spans="1:63" x14ac:dyDescent="0.45">
      <c r="A68" s="13" t="s">
        <v>71</v>
      </c>
      <c r="B68" s="14" t="s">
        <v>6</v>
      </c>
      <c r="C68" s="36"/>
      <c r="D68" s="132">
        <v>3180552.8467249344</v>
      </c>
      <c r="E68" s="132">
        <v>2870633.1810118356</v>
      </c>
      <c r="F68" s="132">
        <v>2560713.5152987372</v>
      </c>
      <c r="G68" s="132">
        <v>2250793.8495856384</v>
      </c>
      <c r="H68" s="132">
        <v>1940874.18387254</v>
      </c>
      <c r="I68" s="132">
        <v>1630954.5181594403</v>
      </c>
      <c r="J68" s="132">
        <v>2108198.3951734155</v>
      </c>
      <c r="K68" s="132">
        <v>2585442.2721873908</v>
      </c>
      <c r="L68" s="132">
        <v>3062686.1492013661</v>
      </c>
      <c r="M68" s="132">
        <v>3539930.0262153419</v>
      </c>
      <c r="N68" s="132">
        <v>3683370.6400122857</v>
      </c>
      <c r="O68" s="132">
        <v>3433650.5966216223</v>
      </c>
      <c r="P68" s="132">
        <v>3745800.650859951</v>
      </c>
      <c r="Q68" s="132">
        <v>4388365.8270418979</v>
      </c>
      <c r="R68" s="132">
        <v>4833931.7389651816</v>
      </c>
      <c r="S68" s="132">
        <v>5463550.3142066076</v>
      </c>
      <c r="T68" s="132">
        <v>4723268.5977677684</v>
      </c>
      <c r="U68" s="132">
        <v>9317068.4904234447</v>
      </c>
      <c r="V68" s="132">
        <v>8936610.6556910072</v>
      </c>
      <c r="W68" s="132">
        <v>9539974.4017458558</v>
      </c>
      <c r="X68" s="132">
        <v>9139280.864871949</v>
      </c>
      <c r="Y68" s="132">
        <v>8636845.5314610042</v>
      </c>
      <c r="Z68" s="132">
        <v>7818218.1461976711</v>
      </c>
      <c r="AA68" s="132">
        <v>7637769.4178711483</v>
      </c>
      <c r="AB68" s="132">
        <v>10220504.502047012</v>
      </c>
      <c r="AC68" s="132">
        <v>7136668.5766374487</v>
      </c>
      <c r="AD68" s="132">
        <v>10787079.014620382</v>
      </c>
      <c r="AE68" s="132">
        <v>8195326.5839820262</v>
      </c>
      <c r="AF68" s="132">
        <v>9591455.2487003673</v>
      </c>
      <c r="AG68" s="132">
        <v>11571303.869183151</v>
      </c>
      <c r="AH68" s="133">
        <v>11617899.825526316</v>
      </c>
      <c r="AI68" s="158">
        <v>11417892.731090166</v>
      </c>
      <c r="AJ68" s="158">
        <v>11217885.636654016</v>
      </c>
      <c r="AK68" s="158">
        <v>11017878.542217862</v>
      </c>
      <c r="AL68" s="158">
        <v>10817871.447781714</v>
      </c>
      <c r="AM68" s="158">
        <v>10617864.353345562</v>
      </c>
      <c r="AN68" s="158">
        <v>10417857.25890941</v>
      </c>
      <c r="AO68" s="158">
        <v>10217850.16447326</v>
      </c>
      <c r="AP68" s="158">
        <v>10017843.07003711</v>
      </c>
      <c r="AQ68" s="158">
        <v>9817835.9756009579</v>
      </c>
      <c r="AR68" s="158">
        <v>9617828.8811648078</v>
      </c>
      <c r="AS68" s="158">
        <v>9417821.7867286596</v>
      </c>
      <c r="AT68" s="158">
        <v>9217814.6922925096</v>
      </c>
      <c r="AU68" s="158">
        <v>9017807.5978563577</v>
      </c>
      <c r="AV68" s="158">
        <v>8817800.5034202095</v>
      </c>
      <c r="AW68" s="158">
        <v>8617793.4089840595</v>
      </c>
      <c r="AX68" s="158">
        <v>8417786.3145479076</v>
      </c>
      <c r="AY68" s="158">
        <v>8217779.2201117584</v>
      </c>
      <c r="AZ68" s="158">
        <v>8017772.1256756084</v>
      </c>
      <c r="BA68" s="158">
        <v>7817765.0312394584</v>
      </c>
      <c r="BB68" s="158">
        <v>7617757.9368033083</v>
      </c>
      <c r="BC68" s="158">
        <v>7417750.8423671583</v>
      </c>
      <c r="BD68" s="158">
        <v>7217743.7479310082</v>
      </c>
      <c r="BE68" s="158">
        <v>7017736.6534948573</v>
      </c>
      <c r="BF68" s="158">
        <v>6817729.5590587081</v>
      </c>
      <c r="BG68" s="158">
        <v>6617722.4646225581</v>
      </c>
      <c r="BH68" s="158">
        <v>6417715.3701864071</v>
      </c>
      <c r="BI68" s="158">
        <v>6217708.2757502571</v>
      </c>
      <c r="BJ68" s="158">
        <v>6017701.1813141061</v>
      </c>
      <c r="BK68" s="158">
        <v>5817694.0868779477</v>
      </c>
    </row>
    <row r="69" spans="1:63" x14ac:dyDescent="0.45">
      <c r="A69" s="13" t="s">
        <v>78</v>
      </c>
      <c r="B69" s="14" t="s">
        <v>6</v>
      </c>
      <c r="C69" s="36"/>
      <c r="D69" s="132">
        <v>181277.17220934917</v>
      </c>
      <c r="E69" s="132">
        <v>169007.50624350898</v>
      </c>
      <c r="F69" s="132">
        <v>156737.84027766879</v>
      </c>
      <c r="G69" s="132">
        <v>144468.17431182854</v>
      </c>
      <c r="H69" s="132">
        <v>132198.50834598832</v>
      </c>
      <c r="I69" s="132">
        <v>119928.84238014808</v>
      </c>
      <c r="J69" s="132">
        <v>143777.00267777083</v>
      </c>
      <c r="K69" s="132">
        <v>167625.16297539361</v>
      </c>
      <c r="L69" s="132">
        <v>191473.32327301637</v>
      </c>
      <c r="M69" s="132">
        <v>215321.48357063916</v>
      </c>
      <c r="N69" s="132">
        <v>214874.7380096541</v>
      </c>
      <c r="O69" s="132">
        <v>200306.95916154201</v>
      </c>
      <c r="P69" s="132">
        <v>218516.68272168218</v>
      </c>
      <c r="Q69" s="132">
        <v>247187.08828624961</v>
      </c>
      <c r="R69" s="132">
        <v>284669.24442926241</v>
      </c>
      <c r="S69" s="132">
        <v>320091.73816067999</v>
      </c>
      <c r="T69" s="132">
        <v>309815.76286076033</v>
      </c>
      <c r="U69" s="132">
        <v>469659.76012899348</v>
      </c>
      <c r="V69" s="132">
        <v>444074.1575497837</v>
      </c>
      <c r="W69" s="132">
        <v>474056.24556374014</v>
      </c>
      <c r="X69" s="132">
        <v>454145.15715690563</v>
      </c>
      <c r="Y69" s="132">
        <v>429178.35978774593</v>
      </c>
      <c r="Z69" s="132">
        <v>388499.48493640695</v>
      </c>
      <c r="AA69" s="132">
        <v>379532.70546039834</v>
      </c>
      <c r="AB69" s="132">
        <v>507872.85038427752</v>
      </c>
      <c r="AC69" s="132">
        <v>354632.2210942551</v>
      </c>
      <c r="AD69" s="132">
        <v>536026.82385966601</v>
      </c>
      <c r="AE69" s="132">
        <v>407238.59288975154</v>
      </c>
      <c r="AF69" s="132">
        <v>476614.40934887889</v>
      </c>
      <c r="AG69" s="132">
        <v>574996.18316567852</v>
      </c>
      <c r="AH69" s="133">
        <v>576693.21310694108</v>
      </c>
      <c r="AI69" s="158">
        <v>567512.76228856563</v>
      </c>
      <c r="AJ69" s="158">
        <v>558332.31147019018</v>
      </c>
      <c r="AK69" s="158">
        <v>549151.86065181473</v>
      </c>
      <c r="AL69" s="158">
        <v>539971.40983343951</v>
      </c>
      <c r="AM69" s="158">
        <v>530790.95901506394</v>
      </c>
      <c r="AN69" s="158">
        <v>521610.50819668861</v>
      </c>
      <c r="AO69" s="158">
        <v>512430.05737831321</v>
      </c>
      <c r="AP69" s="158">
        <v>503249.60655993782</v>
      </c>
      <c r="AQ69" s="158">
        <v>494069.15574156243</v>
      </c>
      <c r="AR69" s="158">
        <v>484888.70492318692</v>
      </c>
      <c r="AS69" s="158">
        <v>475708.25410481164</v>
      </c>
      <c r="AT69" s="158">
        <v>466527.80328643619</v>
      </c>
      <c r="AU69" s="158">
        <v>457347.35246806085</v>
      </c>
      <c r="AV69" s="158">
        <v>448166.90164968546</v>
      </c>
      <c r="AW69" s="158">
        <v>438986.45083131007</v>
      </c>
      <c r="AX69" s="158">
        <v>429806.00001293467</v>
      </c>
      <c r="AY69" s="158">
        <v>420625.54919455928</v>
      </c>
      <c r="AZ69" s="158">
        <v>411445.09837618395</v>
      </c>
      <c r="BA69" s="158">
        <v>402264.64755780855</v>
      </c>
      <c r="BB69" s="158">
        <v>393084.19673943316</v>
      </c>
      <c r="BC69" s="158">
        <v>383903.74592105777</v>
      </c>
      <c r="BD69" s="158">
        <v>374723.29510268237</v>
      </c>
      <c r="BE69" s="158">
        <v>365542.84428430698</v>
      </c>
      <c r="BF69" s="158">
        <v>356362.39346593159</v>
      </c>
      <c r="BG69" s="158">
        <v>347181.94264755619</v>
      </c>
      <c r="BH69" s="158">
        <v>338001.4918291808</v>
      </c>
      <c r="BI69" s="158">
        <v>328821.04101080541</v>
      </c>
      <c r="BJ69" s="158">
        <v>319640.59019243001</v>
      </c>
      <c r="BK69" s="158">
        <v>310460.13937405415</v>
      </c>
    </row>
    <row r="70" spans="1:63" x14ac:dyDescent="0.45">
      <c r="A70" s="13" t="s">
        <v>69</v>
      </c>
      <c r="B70" s="14" t="s">
        <v>6</v>
      </c>
      <c r="C70" s="36"/>
      <c r="D70" s="132">
        <v>32216.729606608082</v>
      </c>
      <c r="E70" s="132">
        <v>30558.768703424423</v>
      </c>
      <c r="F70" s="132">
        <v>28900.807800240767</v>
      </c>
      <c r="G70" s="132">
        <v>27242.846897057108</v>
      </c>
      <c r="H70" s="132">
        <v>25584.885993873449</v>
      </c>
      <c r="I70" s="132">
        <v>23926.925090689783</v>
      </c>
      <c r="J70" s="132">
        <v>27840.435563337305</v>
      </c>
      <c r="K70" s="132">
        <v>31753.946035984827</v>
      </c>
      <c r="L70" s="132">
        <v>35667.456508632342</v>
      </c>
      <c r="M70" s="132">
        <v>39580.966981279867</v>
      </c>
      <c r="N70" s="132">
        <v>38666.236603332996</v>
      </c>
      <c r="O70" s="132">
        <v>36044.796833615503</v>
      </c>
      <c r="P70" s="132">
        <v>39321.596545762368</v>
      </c>
      <c r="Q70" s="132">
        <v>43646.433485333444</v>
      </c>
      <c r="R70" s="132">
        <v>51478.793121568764</v>
      </c>
      <c r="S70" s="132">
        <v>57729.259058105876</v>
      </c>
      <c r="T70" s="132">
        <v>58995.151408413818</v>
      </c>
      <c r="U70" s="132">
        <v>77522.585108200103</v>
      </c>
      <c r="V70" s="132">
        <v>72597.533767282701</v>
      </c>
      <c r="W70" s="132">
        <v>77499.025128582725</v>
      </c>
      <c r="X70" s="132">
        <v>74243.947370997892</v>
      </c>
      <c r="Y70" s="132">
        <v>70162.359005060876</v>
      </c>
      <c r="Z70" s="132">
        <v>63512.149934284054</v>
      </c>
      <c r="AA70" s="132">
        <v>62046.254959928716</v>
      </c>
      <c r="AB70" s="132">
        <v>83027.385805771162</v>
      </c>
      <c r="AC70" s="132">
        <v>57975.507487103474</v>
      </c>
      <c r="AD70" s="132">
        <v>87630.015806445226</v>
      </c>
      <c r="AE70" s="132">
        <v>66575.631560681504</v>
      </c>
      <c r="AF70" s="132">
        <v>77917.235417599673</v>
      </c>
      <c r="AG70" s="132">
        <v>94000.752157592753</v>
      </c>
      <c r="AH70" s="133">
        <v>95069.932786634221</v>
      </c>
      <c r="AI70" s="158">
        <v>93623.689609792578</v>
      </c>
      <c r="AJ70" s="158">
        <v>92177.446432950921</v>
      </c>
      <c r="AK70" s="158">
        <v>90731.203256109264</v>
      </c>
      <c r="AL70" s="158">
        <v>89284.960079267621</v>
      </c>
      <c r="AM70" s="158">
        <v>87838.716902425964</v>
      </c>
      <c r="AN70" s="158">
        <v>86392.473725584321</v>
      </c>
      <c r="AO70" s="158">
        <v>84946.230548742664</v>
      </c>
      <c r="AP70" s="158">
        <v>83499.987371901036</v>
      </c>
      <c r="AQ70" s="158">
        <v>82053.744195059378</v>
      </c>
      <c r="AR70" s="158">
        <v>80607.501018217736</v>
      </c>
      <c r="AS70" s="158">
        <v>79161.257841376093</v>
      </c>
      <c r="AT70" s="158">
        <v>77715.01466453445</v>
      </c>
      <c r="AU70" s="158">
        <v>76268.771487692793</v>
      </c>
      <c r="AV70" s="158">
        <v>74822.52831085115</v>
      </c>
      <c r="AW70" s="158">
        <v>73376.285134009508</v>
      </c>
      <c r="AX70" s="158">
        <v>71930.04195716785</v>
      </c>
      <c r="AY70" s="158">
        <v>70483.798780326222</v>
      </c>
      <c r="AZ70" s="158">
        <v>69037.555603484565</v>
      </c>
      <c r="BA70" s="158">
        <v>67591.312426642922</v>
      </c>
      <c r="BB70" s="158">
        <v>66145.069249801265</v>
      </c>
      <c r="BC70" s="158">
        <v>64698.826072959622</v>
      </c>
      <c r="BD70" s="158">
        <v>63252.58289611798</v>
      </c>
      <c r="BE70" s="158">
        <v>61806.339719276344</v>
      </c>
      <c r="BF70" s="158">
        <v>60360.096542434687</v>
      </c>
      <c r="BG70" s="158">
        <v>58913.853365593037</v>
      </c>
      <c r="BH70" s="158">
        <v>57467.610188751387</v>
      </c>
      <c r="BI70" s="158">
        <v>56021.367011909744</v>
      </c>
      <c r="BJ70" s="158">
        <v>54575.123835068094</v>
      </c>
      <c r="BK70" s="158">
        <v>53128.880658226386</v>
      </c>
    </row>
    <row r="71" spans="1:63" x14ac:dyDescent="0.45">
      <c r="A71" s="13" t="s">
        <v>70</v>
      </c>
      <c r="B71" s="14" t="s">
        <v>6</v>
      </c>
      <c r="C71" s="36"/>
      <c r="D71" s="132">
        <v>93700.340076993452</v>
      </c>
      <c r="E71" s="132">
        <v>84768.919542127827</v>
      </c>
      <c r="F71" s="132">
        <v>75837.499007262231</v>
      </c>
      <c r="G71" s="132">
        <v>66906.078472396621</v>
      </c>
      <c r="H71" s="132">
        <v>57974.657937531003</v>
      </c>
      <c r="I71" s="132">
        <v>49043.237402665371</v>
      </c>
      <c r="J71" s="132">
        <v>62979.392163608412</v>
      </c>
      <c r="K71" s="132">
        <v>76915.546924551454</v>
      </c>
      <c r="L71" s="132">
        <v>90851.701685494496</v>
      </c>
      <c r="M71" s="132">
        <v>104787.85644643754</v>
      </c>
      <c r="N71" s="132">
        <v>108695.70055180756</v>
      </c>
      <c r="O71" s="132">
        <v>101326.5005143969</v>
      </c>
      <c r="P71" s="132">
        <v>110538.00056116024</v>
      </c>
      <c r="Q71" s="132">
        <v>129174.93366498937</v>
      </c>
      <c r="R71" s="132">
        <v>142747.2260475044</v>
      </c>
      <c r="S71" s="132">
        <v>161278.96540648455</v>
      </c>
      <c r="T71" s="132">
        <v>140647.01078398339</v>
      </c>
      <c r="U71" s="132">
        <v>272221.24350414274</v>
      </c>
      <c r="V71" s="132">
        <v>260868.93523263442</v>
      </c>
      <c r="W71" s="132">
        <v>278481.74886585091</v>
      </c>
      <c r="X71" s="132">
        <v>266785.0888740308</v>
      </c>
      <c r="Y71" s="132">
        <v>252118.48030171939</v>
      </c>
      <c r="Z71" s="132">
        <v>228221.89774108992</v>
      </c>
      <c r="AA71" s="132">
        <v>222954.41217678983</v>
      </c>
      <c r="AB71" s="132">
        <v>298347.12842630723</v>
      </c>
      <c r="AC71" s="132">
        <v>208326.75881543782</v>
      </c>
      <c r="AD71" s="132">
        <v>314886.02617171151</v>
      </c>
      <c r="AE71" s="132">
        <v>239230.08422501149</v>
      </c>
      <c r="AF71" s="132">
        <v>279984.52819095727</v>
      </c>
      <c r="AG71" s="132">
        <v>337778.36317449645</v>
      </c>
      <c r="AH71" s="133">
        <v>339744.12668561481</v>
      </c>
      <c r="AI71" s="158">
        <v>333912.00537793792</v>
      </c>
      <c r="AJ71" s="158">
        <v>328079.88407026109</v>
      </c>
      <c r="AK71" s="158">
        <v>322247.76276258426</v>
      </c>
      <c r="AL71" s="158">
        <v>316415.64145490737</v>
      </c>
      <c r="AM71" s="158">
        <v>310583.52014723048</v>
      </c>
      <c r="AN71" s="158">
        <v>304751.39883955359</v>
      </c>
      <c r="AO71" s="158">
        <v>298919.27753187669</v>
      </c>
      <c r="AP71" s="158">
        <v>293087.15622419986</v>
      </c>
      <c r="AQ71" s="158">
        <v>287255.03491652303</v>
      </c>
      <c r="AR71" s="158">
        <v>281422.9136088462</v>
      </c>
      <c r="AS71" s="158">
        <v>275590.79230116936</v>
      </c>
      <c r="AT71" s="158">
        <v>269758.67099349253</v>
      </c>
      <c r="AU71" s="158">
        <v>263926.54968581564</v>
      </c>
      <c r="AV71" s="158">
        <v>258094.42837813881</v>
      </c>
      <c r="AW71" s="158">
        <v>252262.30707046192</v>
      </c>
      <c r="AX71" s="158">
        <v>246430.18576278511</v>
      </c>
      <c r="AY71" s="158">
        <v>240598.06445510825</v>
      </c>
      <c r="AZ71" s="158">
        <v>234765.94314743139</v>
      </c>
      <c r="BA71" s="158">
        <v>228933.82183975459</v>
      </c>
      <c r="BB71" s="158">
        <v>223101.70053207772</v>
      </c>
      <c r="BC71" s="158">
        <v>217269.57922440086</v>
      </c>
      <c r="BD71" s="158">
        <v>211437.45791672403</v>
      </c>
      <c r="BE71" s="158">
        <v>205605.33660904717</v>
      </c>
      <c r="BF71" s="158">
        <v>199773.21530137034</v>
      </c>
      <c r="BG71" s="158">
        <v>193941.09399369347</v>
      </c>
      <c r="BH71" s="158">
        <v>188108.97268601661</v>
      </c>
      <c r="BI71" s="158">
        <v>182276.85137833978</v>
      </c>
      <c r="BJ71" s="158">
        <v>176444.73007066292</v>
      </c>
      <c r="BK71" s="158">
        <v>170612.60876298582</v>
      </c>
    </row>
    <row r="72" spans="1:63" x14ac:dyDescent="0.45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32"/>
      <c r="AB72" s="132"/>
      <c r="AC72" s="132"/>
      <c r="AD72" s="132"/>
      <c r="AE72" s="132"/>
      <c r="AF72" s="132"/>
      <c r="AG72" s="132"/>
      <c r="AH72" s="133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  <c r="BI72" s="158"/>
      <c r="BJ72" s="158"/>
      <c r="BK72" s="158"/>
    </row>
    <row r="73" spans="1:63" x14ac:dyDescent="0.45">
      <c r="AA73" s="9"/>
      <c r="AB73" s="9"/>
      <c r="AC73" s="9"/>
      <c r="AD73" s="9"/>
      <c r="AE73" s="9"/>
      <c r="AF73" s="9"/>
      <c r="AG73" s="9"/>
    </row>
    <row r="74" spans="1:63" x14ac:dyDescent="0.45">
      <c r="AA74" s="9"/>
      <c r="AB74" s="9"/>
      <c r="AC74" s="9"/>
      <c r="AD74" s="9"/>
      <c r="AE74" s="9"/>
      <c r="AF74" s="9"/>
      <c r="AG74" s="9"/>
    </row>
    <row r="75" spans="1:63" x14ac:dyDescent="0.45">
      <c r="AA75" s="9"/>
      <c r="AB75" s="9"/>
      <c r="AC75" s="9"/>
      <c r="AD75" s="9"/>
      <c r="AE75" s="9"/>
      <c r="AF75" s="9"/>
      <c r="AG75" s="9"/>
    </row>
    <row r="76" spans="1:63" x14ac:dyDescent="0.45">
      <c r="AA76" s="9"/>
      <c r="AB76" s="9"/>
      <c r="AC76" s="9"/>
      <c r="AD76" s="9"/>
      <c r="AE76" s="9"/>
      <c r="AF76" s="9"/>
      <c r="AG76" s="9"/>
    </row>
    <row r="77" spans="1:63" x14ac:dyDescent="0.45">
      <c r="AA77" s="9"/>
      <c r="AB77" s="9"/>
      <c r="AC77" s="9"/>
      <c r="AD77" s="9"/>
      <c r="AE77" s="9"/>
      <c r="AF77" s="9"/>
      <c r="AG77" s="9"/>
    </row>
    <row r="78" spans="1:63" x14ac:dyDescent="0.45">
      <c r="AA78" s="9"/>
      <c r="AB78" s="9"/>
      <c r="AC78" s="9"/>
      <c r="AD78" s="9"/>
      <c r="AE78" s="9"/>
      <c r="AF78" s="9"/>
      <c r="AG78" s="9"/>
    </row>
    <row r="79" spans="1:63" x14ac:dyDescent="0.45">
      <c r="AA79" s="9"/>
      <c r="AB79" s="9"/>
      <c r="AC79" s="9"/>
      <c r="AD79" s="9"/>
      <c r="AE79" s="9"/>
      <c r="AF79" s="9"/>
      <c r="AG79" s="9"/>
    </row>
    <row r="80" spans="1:63" x14ac:dyDescent="0.45">
      <c r="AA80" s="9"/>
      <c r="AB80" s="9"/>
      <c r="AC80" s="9"/>
      <c r="AD80" s="9"/>
      <c r="AE80" s="9"/>
      <c r="AF80" s="9"/>
      <c r="AG80" s="9"/>
    </row>
    <row r="81" spans="27:33" x14ac:dyDescent="0.45">
      <c r="AA81" s="9"/>
      <c r="AB81" s="9"/>
      <c r="AC81" s="9"/>
      <c r="AD81" s="9"/>
      <c r="AE81" s="9"/>
      <c r="AF81" s="9"/>
      <c r="AG81" s="9"/>
    </row>
    <row r="82" spans="27:33" x14ac:dyDescent="0.45">
      <c r="AA82" s="9"/>
      <c r="AB82" s="9"/>
      <c r="AC82" s="9"/>
      <c r="AD82" s="9"/>
      <c r="AE82" s="9"/>
      <c r="AF82" s="9"/>
      <c r="AG82" s="9"/>
    </row>
    <row r="83" spans="27:33" x14ac:dyDescent="0.45">
      <c r="AA83" s="9"/>
      <c r="AB83" s="9"/>
      <c r="AC83" s="9"/>
      <c r="AD83" s="9"/>
      <c r="AE83" s="9"/>
      <c r="AF83" s="9"/>
      <c r="AG83" s="9"/>
    </row>
    <row r="84" spans="27:33" x14ac:dyDescent="0.45">
      <c r="AA84" s="9"/>
      <c r="AB84" s="9"/>
      <c r="AC84" s="9"/>
      <c r="AD84" s="9"/>
      <c r="AE84" s="9"/>
      <c r="AF84" s="9"/>
      <c r="AG84" s="9"/>
    </row>
    <row r="85" spans="27:33" x14ac:dyDescent="0.45">
      <c r="AA85" s="9"/>
      <c r="AB85" s="9"/>
      <c r="AC85" s="9"/>
      <c r="AD85" s="9"/>
      <c r="AE85" s="9"/>
      <c r="AF85" s="9"/>
      <c r="AG85" s="9"/>
    </row>
    <row r="86" spans="27:33" x14ac:dyDescent="0.45">
      <c r="AA86" s="9"/>
      <c r="AB86" s="9"/>
      <c r="AC86" s="9"/>
      <c r="AD86" s="9"/>
      <c r="AE86" s="9"/>
      <c r="AF86" s="9"/>
      <c r="AG86" s="9"/>
    </row>
    <row r="87" spans="27:33" x14ac:dyDescent="0.45">
      <c r="AA87" s="9"/>
      <c r="AB87" s="9"/>
      <c r="AC87" s="9"/>
      <c r="AD87" s="9"/>
      <c r="AE87" s="9"/>
      <c r="AF87" s="9"/>
      <c r="AG87" s="9"/>
    </row>
    <row r="88" spans="27:33" x14ac:dyDescent="0.45">
      <c r="AA88" s="9"/>
      <c r="AB88" s="9"/>
      <c r="AC88" s="9"/>
      <c r="AD88" s="9"/>
      <c r="AE88" s="9"/>
      <c r="AF88" s="9"/>
      <c r="AG88" s="9"/>
    </row>
    <row r="89" spans="27:33" x14ac:dyDescent="0.45">
      <c r="AA89" s="9"/>
      <c r="AB89" s="9"/>
      <c r="AC89" s="9"/>
      <c r="AD89" s="9"/>
      <c r="AE89" s="9"/>
      <c r="AF89" s="9"/>
      <c r="AG89" s="9"/>
    </row>
    <row r="90" spans="27:33" x14ac:dyDescent="0.45">
      <c r="AA90" s="9"/>
      <c r="AB90" s="9"/>
      <c r="AC90" s="9"/>
      <c r="AD90" s="9"/>
      <c r="AE90" s="9"/>
      <c r="AF90" s="9"/>
      <c r="AG90" s="9"/>
    </row>
    <row r="91" spans="27:33" x14ac:dyDescent="0.45">
      <c r="AA91" s="9"/>
      <c r="AB91" s="9"/>
      <c r="AC91" s="9"/>
      <c r="AD91" s="9"/>
      <c r="AE91" s="9"/>
      <c r="AF91" s="9"/>
      <c r="AG91" s="9"/>
    </row>
    <row r="92" spans="27:33" x14ac:dyDescent="0.45">
      <c r="AA92" s="9"/>
      <c r="AB92" s="9"/>
      <c r="AC92" s="9"/>
      <c r="AD92" s="9"/>
      <c r="AE92" s="9"/>
      <c r="AF92" s="9"/>
      <c r="AG92" s="9"/>
    </row>
    <row r="93" spans="27:33" x14ac:dyDescent="0.45">
      <c r="AA93" s="9"/>
      <c r="AB93" s="9"/>
      <c r="AC93" s="9"/>
      <c r="AD93" s="9"/>
      <c r="AE93" s="9"/>
      <c r="AF93" s="9"/>
      <c r="AG93" s="9"/>
    </row>
    <row r="94" spans="27:33" x14ac:dyDescent="0.45">
      <c r="AA94" s="9"/>
      <c r="AB94" s="9"/>
      <c r="AC94" s="9"/>
      <c r="AD94" s="9"/>
      <c r="AE94" s="9"/>
      <c r="AF94" s="9"/>
      <c r="AG94" s="9"/>
    </row>
    <row r="95" spans="27:33" x14ac:dyDescent="0.45">
      <c r="AA95" s="9"/>
      <c r="AB95" s="9"/>
      <c r="AC95" s="9"/>
      <c r="AD95" s="9"/>
      <c r="AE95" s="9"/>
      <c r="AF95" s="9"/>
      <c r="AG95" s="9"/>
    </row>
    <row r="96" spans="27:33" x14ac:dyDescent="0.45">
      <c r="AA96" s="9"/>
      <c r="AB96" s="9"/>
      <c r="AC96" s="9"/>
      <c r="AD96" s="9"/>
      <c r="AE96" s="9"/>
      <c r="AF96" s="9"/>
      <c r="AG96" s="9"/>
    </row>
    <row r="97" spans="27:33" x14ac:dyDescent="0.45">
      <c r="AA97" s="9"/>
      <c r="AB97" s="9"/>
      <c r="AC97" s="9"/>
      <c r="AD97" s="9"/>
      <c r="AE97" s="9"/>
      <c r="AF97" s="9"/>
      <c r="AG97" s="9"/>
    </row>
    <row r="98" spans="27:33" x14ac:dyDescent="0.45">
      <c r="AA98" s="9"/>
      <c r="AB98" s="9"/>
      <c r="AC98" s="9"/>
      <c r="AD98" s="9"/>
      <c r="AE98" s="9"/>
      <c r="AF98" s="9"/>
      <c r="AG98" s="9"/>
    </row>
    <row r="99" spans="27:33" x14ac:dyDescent="0.45">
      <c r="AA99" s="9"/>
      <c r="AB99" s="9"/>
      <c r="AC99" s="9"/>
      <c r="AD99" s="9"/>
      <c r="AE99" s="9"/>
      <c r="AF99" s="9"/>
      <c r="AG99" s="9"/>
    </row>
    <row r="100" spans="27:33" x14ac:dyDescent="0.45">
      <c r="AA100" s="9"/>
      <c r="AB100" s="9"/>
      <c r="AC100" s="9"/>
      <c r="AD100" s="9"/>
      <c r="AE100" s="9"/>
      <c r="AF100" s="9"/>
      <c r="AG100" s="9"/>
    </row>
    <row r="101" spans="27:33" x14ac:dyDescent="0.45">
      <c r="AA101" s="9"/>
      <c r="AB101" s="9"/>
      <c r="AC101" s="9"/>
      <c r="AD101" s="9"/>
      <c r="AE101" s="9"/>
      <c r="AF101" s="9"/>
      <c r="AG101" s="9"/>
    </row>
    <row r="102" spans="27:33" x14ac:dyDescent="0.45">
      <c r="AA102" s="9"/>
      <c r="AB102" s="9"/>
      <c r="AC102" s="9"/>
      <c r="AD102" s="9"/>
      <c r="AE102" s="9"/>
      <c r="AF102" s="9"/>
      <c r="AG102" s="9"/>
    </row>
    <row r="103" spans="27:33" x14ac:dyDescent="0.45">
      <c r="AA103" s="9"/>
      <c r="AB103" s="9"/>
      <c r="AC103" s="9"/>
      <c r="AD103" s="9"/>
      <c r="AE103" s="9"/>
      <c r="AF103" s="9"/>
      <c r="AG103" s="9"/>
    </row>
    <row r="104" spans="27:33" x14ac:dyDescent="0.45">
      <c r="AA104" s="9"/>
      <c r="AB104" s="9"/>
      <c r="AC104" s="9"/>
      <c r="AD104" s="9"/>
      <c r="AE104" s="9"/>
      <c r="AF104" s="9"/>
      <c r="AG104" s="9"/>
    </row>
    <row r="105" spans="27:33" x14ac:dyDescent="0.45">
      <c r="AA105" s="9"/>
      <c r="AB105" s="9"/>
      <c r="AC105" s="9"/>
      <c r="AD105" s="9"/>
      <c r="AE105" s="9"/>
      <c r="AF105" s="9"/>
      <c r="AG105" s="9"/>
    </row>
    <row r="106" spans="27:33" x14ac:dyDescent="0.45">
      <c r="AA106" s="9"/>
      <c r="AB106" s="9"/>
      <c r="AC106" s="9"/>
      <c r="AD106" s="9"/>
      <c r="AE106" s="9"/>
      <c r="AF106" s="9"/>
      <c r="AG106" s="9"/>
    </row>
    <row r="107" spans="27:33" x14ac:dyDescent="0.45">
      <c r="AA107" s="9"/>
      <c r="AB107" s="9"/>
      <c r="AC107" s="9"/>
      <c r="AD107" s="9"/>
      <c r="AE107" s="9"/>
      <c r="AF107" s="9"/>
      <c r="AG107" s="9"/>
    </row>
    <row r="108" spans="27:33" x14ac:dyDescent="0.45">
      <c r="AA108" s="9"/>
      <c r="AB108" s="9"/>
      <c r="AC108" s="9"/>
      <c r="AD108" s="9"/>
      <c r="AE108" s="9"/>
      <c r="AF108" s="9"/>
      <c r="AG108" s="9"/>
    </row>
    <row r="109" spans="27:33" x14ac:dyDescent="0.45">
      <c r="AA109" s="9"/>
      <c r="AB109" s="9"/>
      <c r="AC109" s="9"/>
      <c r="AD109" s="9"/>
      <c r="AE109" s="9"/>
      <c r="AF109" s="9"/>
      <c r="AG109" s="9"/>
    </row>
    <row r="110" spans="27:33" x14ac:dyDescent="0.45">
      <c r="AA110" s="9"/>
      <c r="AB110" s="9"/>
      <c r="AC110" s="9"/>
      <c r="AD110" s="9"/>
      <c r="AE110" s="9"/>
      <c r="AF110" s="9"/>
      <c r="AG110" s="9"/>
    </row>
    <row r="111" spans="27:33" x14ac:dyDescent="0.45">
      <c r="AA111" s="9"/>
      <c r="AB111" s="9"/>
      <c r="AC111" s="9"/>
      <c r="AD111" s="9"/>
      <c r="AE111" s="9"/>
      <c r="AF111" s="9"/>
      <c r="AG111" s="9"/>
    </row>
    <row r="112" spans="27:33" x14ac:dyDescent="0.45">
      <c r="AA112" s="9"/>
      <c r="AB112" s="9"/>
      <c r="AC112" s="9"/>
      <c r="AD112" s="9"/>
      <c r="AE112" s="9"/>
      <c r="AF112" s="9"/>
      <c r="AG112" s="9"/>
    </row>
    <row r="113" spans="27:33" x14ac:dyDescent="0.45">
      <c r="AA113" s="9"/>
      <c r="AB113" s="9"/>
      <c r="AC113" s="9"/>
      <c r="AD113" s="9"/>
      <c r="AE113" s="9"/>
      <c r="AF113" s="9"/>
      <c r="AG113" s="9"/>
    </row>
    <row r="114" spans="27:33" x14ac:dyDescent="0.45">
      <c r="AA114" s="9"/>
      <c r="AB114" s="9"/>
      <c r="AC114" s="9"/>
      <c r="AD114" s="9"/>
      <c r="AE114" s="9"/>
      <c r="AF114" s="9"/>
      <c r="AG114" s="9"/>
    </row>
    <row r="115" spans="27:33" x14ac:dyDescent="0.45">
      <c r="AA115" s="9"/>
      <c r="AB115" s="9"/>
      <c r="AC115" s="9"/>
      <c r="AD115" s="9"/>
      <c r="AE115" s="9"/>
      <c r="AF115" s="9"/>
      <c r="AG115" s="9"/>
    </row>
    <row r="116" spans="27:33" x14ac:dyDescent="0.45">
      <c r="AA116" s="9"/>
      <c r="AB116" s="9"/>
      <c r="AC116" s="9"/>
      <c r="AD116" s="9"/>
      <c r="AE116" s="9"/>
      <c r="AF116" s="9"/>
      <c r="AG116" s="9"/>
    </row>
    <row r="117" spans="27:33" x14ac:dyDescent="0.45">
      <c r="AA117" s="9"/>
      <c r="AB117" s="9"/>
      <c r="AC117" s="9"/>
      <c r="AD117" s="9"/>
      <c r="AE117" s="9"/>
      <c r="AF117" s="9"/>
      <c r="AG117" s="9"/>
    </row>
    <row r="118" spans="27:33" x14ac:dyDescent="0.45">
      <c r="AA118" s="9"/>
      <c r="AB118" s="9"/>
      <c r="AC118" s="9"/>
      <c r="AD118" s="9"/>
      <c r="AE118" s="9"/>
      <c r="AF118" s="9"/>
      <c r="AG118" s="9"/>
    </row>
    <row r="119" spans="27:33" x14ac:dyDescent="0.45">
      <c r="AA119" s="9"/>
      <c r="AB119" s="9"/>
      <c r="AC119" s="9"/>
      <c r="AD119" s="9"/>
      <c r="AE119" s="9"/>
      <c r="AF119" s="9"/>
      <c r="AG119" s="9"/>
    </row>
    <row r="120" spans="27:33" x14ac:dyDescent="0.45">
      <c r="AA120" s="9"/>
      <c r="AB120" s="9"/>
      <c r="AC120" s="9"/>
      <c r="AD120" s="9"/>
      <c r="AE120" s="9"/>
      <c r="AF120" s="9"/>
      <c r="AG120" s="9"/>
    </row>
    <row r="121" spans="27:33" x14ac:dyDescent="0.45">
      <c r="AA121" s="9"/>
      <c r="AB121" s="9"/>
      <c r="AC121" s="9"/>
      <c r="AD121" s="9"/>
      <c r="AE121" s="9"/>
      <c r="AF121" s="9"/>
      <c r="AG121" s="9"/>
    </row>
    <row r="122" spans="27:33" x14ac:dyDescent="0.45">
      <c r="AA122" s="9"/>
      <c r="AB122" s="9"/>
      <c r="AC122" s="9"/>
      <c r="AD122" s="9"/>
      <c r="AE122" s="9"/>
      <c r="AF122" s="9"/>
      <c r="AG122" s="9"/>
    </row>
    <row r="123" spans="27:33" x14ac:dyDescent="0.45">
      <c r="AA123" s="9"/>
      <c r="AB123" s="9"/>
      <c r="AC123" s="9"/>
      <c r="AD123" s="9"/>
      <c r="AE123" s="9"/>
      <c r="AF123" s="9"/>
      <c r="AG123" s="9"/>
    </row>
    <row r="124" spans="27:33" x14ac:dyDescent="0.45">
      <c r="AA124" s="9"/>
      <c r="AB124" s="9"/>
      <c r="AC124" s="9"/>
      <c r="AD124" s="9"/>
      <c r="AE124" s="9"/>
      <c r="AF124" s="9"/>
      <c r="AG124" s="9"/>
    </row>
    <row r="125" spans="27:33" x14ac:dyDescent="0.45">
      <c r="AA125" s="9"/>
      <c r="AB125" s="9"/>
      <c r="AC125" s="9"/>
      <c r="AD125" s="9"/>
      <c r="AE125" s="9"/>
      <c r="AF125" s="9"/>
      <c r="AG125" s="9"/>
    </row>
    <row r="126" spans="27:33" x14ac:dyDescent="0.45">
      <c r="AA126" s="9"/>
      <c r="AB126" s="9"/>
      <c r="AC126" s="9"/>
      <c r="AD126" s="9"/>
      <c r="AE126" s="9"/>
      <c r="AF126" s="9"/>
      <c r="AG126" s="9"/>
    </row>
    <row r="127" spans="27:33" x14ac:dyDescent="0.45">
      <c r="AA127" s="9"/>
      <c r="AB127" s="9"/>
      <c r="AC127" s="9"/>
      <c r="AD127" s="9"/>
      <c r="AE127" s="9"/>
      <c r="AF127" s="9"/>
      <c r="AG127" s="9"/>
    </row>
    <row r="128" spans="27:33" x14ac:dyDescent="0.45">
      <c r="AA128" s="9"/>
      <c r="AB128" s="9"/>
      <c r="AC128" s="9"/>
      <c r="AD128" s="9"/>
      <c r="AE128" s="9"/>
      <c r="AF128" s="9"/>
      <c r="AG128" s="9"/>
    </row>
    <row r="129" spans="27:33" x14ac:dyDescent="0.45">
      <c r="AA129" s="9"/>
      <c r="AB129" s="9"/>
      <c r="AC129" s="9"/>
      <c r="AD129" s="9"/>
      <c r="AE129" s="9"/>
      <c r="AF129" s="9"/>
      <c r="AG129" s="9"/>
    </row>
    <row r="130" spans="27:33" x14ac:dyDescent="0.45">
      <c r="AA130" s="9"/>
      <c r="AB130" s="9"/>
      <c r="AC130" s="9"/>
      <c r="AD130" s="9"/>
      <c r="AE130" s="9"/>
      <c r="AF130" s="9"/>
      <c r="AG130" s="9"/>
    </row>
    <row r="131" spans="27:33" x14ac:dyDescent="0.45">
      <c r="AA131" s="9"/>
      <c r="AB131" s="9"/>
      <c r="AC131" s="9"/>
      <c r="AD131" s="9"/>
      <c r="AE131" s="9"/>
      <c r="AF131" s="9"/>
      <c r="AG131" s="9"/>
    </row>
    <row r="132" spans="27:33" x14ac:dyDescent="0.45">
      <c r="AA132" s="9"/>
      <c r="AB132" s="9"/>
      <c r="AC132" s="9"/>
      <c r="AD132" s="9"/>
      <c r="AE132" s="9"/>
      <c r="AF132" s="9"/>
      <c r="AG132" s="9"/>
    </row>
    <row r="133" spans="27:33" x14ac:dyDescent="0.45">
      <c r="AA133" s="9"/>
      <c r="AB133" s="9"/>
      <c r="AC133" s="9"/>
      <c r="AD133" s="9"/>
      <c r="AE133" s="9"/>
      <c r="AF133" s="9"/>
      <c r="AG133" s="9"/>
    </row>
    <row r="134" spans="27:33" x14ac:dyDescent="0.45">
      <c r="AA134" s="9"/>
      <c r="AB134" s="9"/>
      <c r="AC134" s="9"/>
      <c r="AD134" s="9"/>
      <c r="AE134" s="9"/>
      <c r="AF134" s="9"/>
      <c r="AG134" s="9"/>
    </row>
    <row r="135" spans="27:33" x14ac:dyDescent="0.45">
      <c r="AA135" s="9"/>
      <c r="AB135" s="9"/>
      <c r="AC135" s="9"/>
      <c r="AD135" s="9"/>
      <c r="AE135" s="9"/>
      <c r="AF135" s="9"/>
      <c r="AG135" s="9"/>
    </row>
    <row r="136" spans="27:33" x14ac:dyDescent="0.45">
      <c r="AA136" s="9"/>
      <c r="AB136" s="9"/>
      <c r="AC136" s="9"/>
      <c r="AD136" s="9"/>
      <c r="AE136" s="9"/>
      <c r="AF136" s="9"/>
      <c r="AG136" s="9"/>
    </row>
    <row r="137" spans="27:33" x14ac:dyDescent="0.45">
      <c r="AA137" s="9"/>
      <c r="AB137" s="9"/>
      <c r="AC137" s="9"/>
      <c r="AD137" s="9"/>
      <c r="AE137" s="9"/>
      <c r="AF137" s="9"/>
      <c r="AG137" s="9"/>
    </row>
    <row r="138" spans="27:33" x14ac:dyDescent="0.45">
      <c r="AA138" s="9"/>
      <c r="AB138" s="9"/>
      <c r="AC138" s="9"/>
      <c r="AD138" s="9"/>
      <c r="AE138" s="9"/>
      <c r="AF138" s="9"/>
      <c r="AG138" s="9"/>
    </row>
    <row r="139" spans="27:33" x14ac:dyDescent="0.45">
      <c r="AA139" s="9"/>
      <c r="AB139" s="9"/>
      <c r="AC139" s="9"/>
      <c r="AD139" s="9"/>
      <c r="AE139" s="9"/>
      <c r="AF139" s="9"/>
      <c r="AG139" s="9"/>
    </row>
    <row r="140" spans="27:33" x14ac:dyDescent="0.45">
      <c r="AA140" s="9"/>
      <c r="AB140" s="9"/>
      <c r="AC140" s="9"/>
      <c r="AD140" s="9"/>
      <c r="AE140" s="9"/>
      <c r="AF140" s="9"/>
      <c r="AG140" s="9"/>
    </row>
    <row r="141" spans="27:33" x14ac:dyDescent="0.45">
      <c r="AA141" s="9"/>
      <c r="AB141" s="9"/>
      <c r="AC141" s="9"/>
      <c r="AD141" s="9"/>
      <c r="AE141" s="9"/>
      <c r="AF141" s="9"/>
      <c r="AG141" s="9"/>
    </row>
    <row r="142" spans="27:33" x14ac:dyDescent="0.45">
      <c r="AA142" s="9"/>
      <c r="AB142" s="9"/>
      <c r="AC142" s="9"/>
      <c r="AD142" s="9"/>
      <c r="AE142" s="9"/>
      <c r="AF142" s="9"/>
      <c r="AG142" s="9"/>
    </row>
    <row r="143" spans="27:33" x14ac:dyDescent="0.45">
      <c r="AA143" s="9"/>
      <c r="AB143" s="9"/>
      <c r="AC143" s="9"/>
      <c r="AD143" s="9"/>
      <c r="AE143" s="9"/>
      <c r="AF143" s="9"/>
      <c r="AG143" s="9"/>
    </row>
    <row r="144" spans="27:33" x14ac:dyDescent="0.45">
      <c r="AA144" s="9"/>
      <c r="AB144" s="9"/>
      <c r="AC144" s="9"/>
      <c r="AD144" s="9"/>
      <c r="AE144" s="9"/>
      <c r="AF144" s="9"/>
      <c r="AG144" s="9"/>
    </row>
    <row r="145" spans="27:33" x14ac:dyDescent="0.45">
      <c r="AA145" s="9"/>
      <c r="AB145" s="9"/>
      <c r="AC145" s="9"/>
      <c r="AD145" s="9"/>
      <c r="AE145" s="9"/>
      <c r="AF145" s="9"/>
      <c r="AG145" s="9"/>
    </row>
    <row r="146" spans="27:33" x14ac:dyDescent="0.45">
      <c r="AA146" s="9"/>
      <c r="AB146" s="9"/>
      <c r="AC146" s="9"/>
      <c r="AD146" s="9"/>
      <c r="AE146" s="9"/>
      <c r="AF146" s="9"/>
      <c r="AG146" s="9"/>
    </row>
    <row r="147" spans="27:33" x14ac:dyDescent="0.45">
      <c r="AA147" s="9"/>
      <c r="AB147" s="9"/>
      <c r="AC147" s="9"/>
      <c r="AD147" s="9"/>
      <c r="AE147" s="9"/>
      <c r="AF147" s="9"/>
      <c r="AG147" s="9"/>
    </row>
    <row r="148" spans="27:33" x14ac:dyDescent="0.45">
      <c r="AA148" s="9"/>
      <c r="AB148" s="9"/>
      <c r="AC148" s="9"/>
      <c r="AD148" s="9"/>
      <c r="AE148" s="9"/>
      <c r="AF148" s="9"/>
      <c r="AG148" s="9"/>
    </row>
    <row r="149" spans="27:33" x14ac:dyDescent="0.45">
      <c r="AA149" s="9"/>
      <c r="AB149" s="9"/>
      <c r="AC149" s="9"/>
      <c r="AD149" s="9"/>
      <c r="AE149" s="9"/>
      <c r="AF149" s="9"/>
      <c r="AG149" s="9"/>
    </row>
    <row r="150" spans="27:33" x14ac:dyDescent="0.45">
      <c r="AA150" s="9"/>
      <c r="AB150" s="9"/>
      <c r="AC150" s="9"/>
      <c r="AD150" s="9"/>
      <c r="AE150" s="9"/>
      <c r="AF150" s="9"/>
      <c r="AG150" s="9"/>
    </row>
    <row r="151" spans="27:33" x14ac:dyDescent="0.45">
      <c r="AA151" s="9"/>
      <c r="AB151" s="9"/>
      <c r="AC151" s="9"/>
      <c r="AD151" s="9"/>
      <c r="AE151" s="9"/>
      <c r="AF151" s="9"/>
      <c r="AG151" s="9"/>
    </row>
    <row r="152" spans="27:33" x14ac:dyDescent="0.45">
      <c r="AA152" s="9"/>
      <c r="AB152" s="9"/>
      <c r="AC152" s="9"/>
      <c r="AD152" s="9"/>
      <c r="AE152" s="9"/>
      <c r="AF152" s="9"/>
      <c r="AG152" s="9"/>
    </row>
    <row r="153" spans="27:33" x14ac:dyDescent="0.45">
      <c r="AA153" s="9"/>
      <c r="AB153" s="9"/>
      <c r="AC153" s="9"/>
      <c r="AD153" s="9"/>
      <c r="AE153" s="9"/>
      <c r="AF153" s="9"/>
      <c r="AG153" s="9"/>
    </row>
    <row r="154" spans="27:33" x14ac:dyDescent="0.45">
      <c r="AA154" s="9"/>
      <c r="AB154" s="9"/>
      <c r="AC154" s="9"/>
      <c r="AD154" s="9"/>
      <c r="AE154" s="9"/>
      <c r="AF154" s="9"/>
      <c r="AG154" s="9"/>
    </row>
    <row r="155" spans="27:33" x14ac:dyDescent="0.45">
      <c r="AA155" s="9"/>
      <c r="AB155" s="9"/>
      <c r="AC155" s="9"/>
      <c r="AD155" s="9"/>
      <c r="AE155" s="9"/>
      <c r="AF155" s="9"/>
      <c r="AG155" s="9"/>
    </row>
    <row r="156" spans="27:33" x14ac:dyDescent="0.45">
      <c r="AA156" s="9"/>
      <c r="AB156" s="9"/>
      <c r="AC156" s="9"/>
      <c r="AD156" s="9"/>
      <c r="AE156" s="9"/>
      <c r="AF156" s="9"/>
      <c r="AG156" s="9"/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BL115"/>
  <sheetViews>
    <sheetView zoomScale="50" zoomScaleNormal="50" workbookViewId="0">
      <pane xSplit="2" ySplit="3" topLeftCell="C28" activePane="bottomRight" state="frozen"/>
      <selection pane="topRight" activeCell="C1" sqref="C1"/>
      <selection pane="bottomLeft" activeCell="A3" sqref="A3"/>
      <selection pane="bottomRight" activeCell="BM1" sqref="BM1:CZ1048576"/>
    </sheetView>
  </sheetViews>
  <sheetFormatPr baseColWidth="10" defaultColWidth="11.3984375" defaultRowHeight="14.25" x14ac:dyDescent="0.45"/>
  <cols>
    <col min="1" max="1" width="30.86328125" style="4" customWidth="1"/>
    <col min="2" max="2" width="22.73046875" style="21" customWidth="1"/>
    <col min="3" max="33" width="14.1328125" style="4" customWidth="1"/>
    <col min="34" max="63" width="14.1328125" style="9" customWidth="1"/>
    <col min="64" max="16384" width="11.3984375" style="4"/>
  </cols>
  <sheetData>
    <row r="1" spans="1:63" x14ac:dyDescent="0.45">
      <c r="A1" s="4" t="s">
        <v>44</v>
      </c>
      <c r="B1" s="47" t="s">
        <v>80</v>
      </c>
    </row>
    <row r="3" spans="1:63" x14ac:dyDescent="0.45">
      <c r="A3" s="24" t="s">
        <v>15</v>
      </c>
      <c r="B3" s="24"/>
      <c r="C3" s="188">
        <v>1990</v>
      </c>
      <c r="D3" s="188">
        <v>1991</v>
      </c>
      <c r="E3" s="188">
        <v>1992</v>
      </c>
      <c r="F3" s="188">
        <v>1993</v>
      </c>
      <c r="G3" s="188">
        <v>1994</v>
      </c>
      <c r="H3" s="188">
        <v>1995</v>
      </c>
      <c r="I3" s="188">
        <v>1996</v>
      </c>
      <c r="J3" s="188">
        <v>1997</v>
      </c>
      <c r="K3" s="188">
        <v>1998</v>
      </c>
      <c r="L3" s="188">
        <v>1999</v>
      </c>
      <c r="M3" s="188">
        <v>2000</v>
      </c>
      <c r="N3" s="188">
        <v>2001</v>
      </c>
      <c r="O3" s="188">
        <v>2002</v>
      </c>
      <c r="P3" s="188">
        <v>2003</v>
      </c>
      <c r="Q3" s="188">
        <v>2004</v>
      </c>
      <c r="R3" s="188">
        <v>2005</v>
      </c>
      <c r="S3" s="188">
        <v>2006</v>
      </c>
      <c r="T3" s="188">
        <v>2007</v>
      </c>
      <c r="U3" s="188">
        <v>2008</v>
      </c>
      <c r="V3" s="188">
        <v>2009</v>
      </c>
      <c r="W3" s="188">
        <v>2010</v>
      </c>
      <c r="X3" s="188">
        <v>2011</v>
      </c>
      <c r="Y3" s="188">
        <v>2012</v>
      </c>
      <c r="Z3" s="188">
        <v>2013</v>
      </c>
      <c r="AA3" s="188">
        <v>2014</v>
      </c>
      <c r="AB3" s="188">
        <v>2015</v>
      </c>
      <c r="AC3" s="188">
        <v>2016</v>
      </c>
      <c r="AD3" s="188">
        <v>2017</v>
      </c>
      <c r="AE3" s="188">
        <v>2018</v>
      </c>
      <c r="AF3" s="188">
        <v>2019</v>
      </c>
      <c r="AG3" s="188">
        <v>2020</v>
      </c>
      <c r="AH3" s="189">
        <v>2021</v>
      </c>
      <c r="AI3" s="189">
        <v>2022</v>
      </c>
      <c r="AJ3" s="189">
        <v>2023</v>
      </c>
      <c r="AK3" s="189">
        <v>2024</v>
      </c>
      <c r="AL3" s="189">
        <v>2025</v>
      </c>
      <c r="AM3" s="189">
        <v>2026</v>
      </c>
      <c r="AN3" s="189">
        <v>2027</v>
      </c>
      <c r="AO3" s="189">
        <v>2028</v>
      </c>
      <c r="AP3" s="189">
        <v>2029</v>
      </c>
      <c r="AQ3" s="189">
        <v>2030</v>
      </c>
      <c r="AR3" s="189">
        <v>2031</v>
      </c>
      <c r="AS3" s="189">
        <v>2032</v>
      </c>
      <c r="AT3" s="189">
        <v>2033</v>
      </c>
      <c r="AU3" s="189">
        <v>2034</v>
      </c>
      <c r="AV3" s="189">
        <v>2035</v>
      </c>
      <c r="AW3" s="189">
        <v>2036</v>
      </c>
      <c r="AX3" s="189">
        <v>2037</v>
      </c>
      <c r="AY3" s="189">
        <v>2038</v>
      </c>
      <c r="AZ3" s="189">
        <v>2039</v>
      </c>
      <c r="BA3" s="189">
        <v>2040</v>
      </c>
      <c r="BB3" s="189">
        <v>2041</v>
      </c>
      <c r="BC3" s="189">
        <v>2042</v>
      </c>
      <c r="BD3" s="189">
        <v>2043</v>
      </c>
      <c r="BE3" s="189">
        <v>2044</v>
      </c>
      <c r="BF3" s="189">
        <v>2045</v>
      </c>
      <c r="BG3" s="189">
        <v>2046</v>
      </c>
      <c r="BH3" s="189">
        <v>2047</v>
      </c>
      <c r="BI3" s="189">
        <v>2048</v>
      </c>
      <c r="BJ3" s="189">
        <v>2049</v>
      </c>
      <c r="BK3" s="189">
        <v>2050</v>
      </c>
    </row>
    <row r="4" spans="1:63" x14ac:dyDescent="0.45">
      <c r="A4" s="24" t="s">
        <v>14</v>
      </c>
      <c r="B4" s="24"/>
      <c r="C4" s="112">
        <v>1502772</v>
      </c>
      <c r="D4" s="112">
        <v>1522449</v>
      </c>
      <c r="E4" s="112">
        <v>1537523</v>
      </c>
      <c r="F4" s="112">
        <v>1549436</v>
      </c>
      <c r="G4" s="112">
        <v>1542667</v>
      </c>
      <c r="H4" s="112">
        <v>1539002</v>
      </c>
      <c r="I4" s="112">
        <v>1542191</v>
      </c>
      <c r="J4" s="112">
        <v>1540875</v>
      </c>
      <c r="K4" s="112">
        <v>1542252</v>
      </c>
      <c r="L4" s="112">
        <v>1548537</v>
      </c>
      <c r="M4" s="112">
        <v>1571123</v>
      </c>
      <c r="N4" s="112">
        <v>1553956</v>
      </c>
      <c r="O4" s="112">
        <v>1592846</v>
      </c>
      <c r="P4" s="112">
        <v>1610410</v>
      </c>
      <c r="Q4" s="112">
        <v>1632569</v>
      </c>
      <c r="R4" s="112">
        <v>1652449</v>
      </c>
      <c r="S4" s="112">
        <v>1661246</v>
      </c>
      <c r="T4" s="112">
        <v>1671221</v>
      </c>
      <c r="U4" s="112">
        <v>1680135</v>
      </c>
      <c r="V4" s="112">
        <v>1689995</v>
      </c>
      <c r="W4" s="112">
        <v>1702855</v>
      </c>
      <c r="X4" s="112">
        <v>1717084</v>
      </c>
      <c r="Y4" s="112">
        <v>1741246</v>
      </c>
      <c r="Z4" s="112">
        <v>1766746</v>
      </c>
      <c r="AA4" s="112">
        <v>1797337</v>
      </c>
      <c r="AB4" s="112">
        <v>1840226</v>
      </c>
      <c r="AC4" s="112">
        <v>1855254.0541504999</v>
      </c>
      <c r="AD4" s="112">
        <v>1870282.1083009997</v>
      </c>
      <c r="AE4" s="112">
        <v>1885310.1624514996</v>
      </c>
      <c r="AF4" s="112">
        <v>1900338.2166019995</v>
      </c>
      <c r="AG4" s="112">
        <v>1915366.2707524993</v>
      </c>
      <c r="AH4" s="112">
        <v>1930394.3249029992</v>
      </c>
      <c r="AI4" s="112">
        <v>1945422.3790534991</v>
      </c>
      <c r="AJ4" s="112">
        <v>1960450.433203999</v>
      </c>
      <c r="AK4" s="112">
        <v>1975478.4873544988</v>
      </c>
      <c r="AL4" s="112">
        <v>1990506.5415049987</v>
      </c>
      <c r="AM4" s="112">
        <v>2005534.5956554986</v>
      </c>
      <c r="AN4" s="112">
        <v>2020562.6498059984</v>
      </c>
      <c r="AO4" s="112">
        <v>2035590.7039564983</v>
      </c>
      <c r="AP4" s="112">
        <v>2050618.7581069982</v>
      </c>
      <c r="AQ4" s="112">
        <v>2065646.812257498</v>
      </c>
      <c r="AR4" s="112">
        <v>2080674.8664079979</v>
      </c>
      <c r="AS4" s="112">
        <v>2095702.9205584978</v>
      </c>
      <c r="AT4" s="112">
        <v>2110730.9747089976</v>
      </c>
      <c r="AU4" s="112">
        <v>2125759.0288594975</v>
      </c>
      <c r="AV4" s="112">
        <v>2140787.0830099997</v>
      </c>
      <c r="AW4" s="112">
        <v>2151641.9336099997</v>
      </c>
      <c r="AX4" s="112">
        <v>2162496.7842099997</v>
      </c>
      <c r="AY4" s="112">
        <v>2173351.6348099997</v>
      </c>
      <c r="AZ4" s="112">
        <v>2184206.4854099997</v>
      </c>
      <c r="BA4" s="112">
        <v>2195061.3360100007</v>
      </c>
      <c r="BB4" s="112">
        <v>2204777.6664160006</v>
      </c>
      <c r="BC4" s="112">
        <v>2214493.9968220005</v>
      </c>
      <c r="BD4" s="112">
        <v>2224210.3272280004</v>
      </c>
      <c r="BE4" s="112">
        <v>2233926.6576340003</v>
      </c>
      <c r="BF4" s="112">
        <v>2243642.9880400002</v>
      </c>
      <c r="BG4" s="112">
        <v>2252133.2515040003</v>
      </c>
      <c r="BH4" s="112">
        <v>2260623.5149680004</v>
      </c>
      <c r="BI4" s="112">
        <v>2269113.7784320004</v>
      </c>
      <c r="BJ4" s="112">
        <v>2277604.0418960005</v>
      </c>
      <c r="BK4" s="112">
        <v>2286094.3053600001</v>
      </c>
    </row>
    <row r="5" spans="1:63" x14ac:dyDescent="0.45">
      <c r="A5" s="5"/>
      <c r="B5" s="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</row>
    <row r="6" spans="1:63" ht="18" x14ac:dyDescent="0.55000000000000004">
      <c r="A6" s="44" t="s">
        <v>25</v>
      </c>
      <c r="B6" s="45" t="s">
        <v>0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</row>
    <row r="7" spans="1:63" x14ac:dyDescent="0.45">
      <c r="A7" s="16" t="s">
        <v>73</v>
      </c>
      <c r="B7" s="16"/>
      <c r="C7" s="124">
        <v>56621893.536325045</v>
      </c>
      <c r="D7" s="124">
        <v>57116339.753785834</v>
      </c>
      <c r="E7" s="124">
        <v>57734624.358128496</v>
      </c>
      <c r="F7" s="124">
        <v>58574135.349353038</v>
      </c>
      <c r="G7" s="124">
        <v>59513325.72745946</v>
      </c>
      <c r="H7" s="124">
        <v>60481743.492447779</v>
      </c>
      <c r="I7" s="124">
        <v>61490942.64431797</v>
      </c>
      <c r="J7" s="124">
        <v>62018072.693564661</v>
      </c>
      <c r="K7" s="124">
        <v>62458309.64018786</v>
      </c>
      <c r="L7" s="124">
        <v>63032237.484187558</v>
      </c>
      <c r="M7" s="124">
        <v>63422410.225563757</v>
      </c>
      <c r="N7" s="124">
        <v>64022198.409149565</v>
      </c>
      <c r="O7" s="124">
        <v>64544350.034944966</v>
      </c>
      <c r="P7" s="124">
        <v>65182407.539886713</v>
      </c>
      <c r="Q7" s="124">
        <v>65835809.05010131</v>
      </c>
      <c r="R7" s="124">
        <v>66522492.735437006</v>
      </c>
      <c r="S7" s="124">
        <v>67267616.902468398</v>
      </c>
      <c r="T7" s="124">
        <v>67873484.213884369</v>
      </c>
      <c r="U7" s="124">
        <v>68715886.115387052</v>
      </c>
      <c r="V7" s="124">
        <v>69507997.683075219</v>
      </c>
      <c r="W7" s="124">
        <v>70115919.340305448</v>
      </c>
      <c r="X7" s="124">
        <v>70790138.308273152</v>
      </c>
      <c r="Y7" s="124">
        <v>71335356.353528261</v>
      </c>
      <c r="Z7" s="124">
        <v>72080841.153409392</v>
      </c>
      <c r="AA7" s="124">
        <v>72788665.215743124</v>
      </c>
      <c r="AB7" s="137">
        <v>73580651.962885678</v>
      </c>
      <c r="AC7" s="125">
        <v>74306733.883137003</v>
      </c>
      <c r="AD7" s="125">
        <v>75135167.694663316</v>
      </c>
      <c r="AE7" s="125">
        <v>76206616.203569576</v>
      </c>
      <c r="AF7" s="125">
        <v>77347717.278909177</v>
      </c>
      <c r="AG7" s="125">
        <v>78391205.31784609</v>
      </c>
      <c r="AH7" s="126">
        <v>78915718.636481553</v>
      </c>
      <c r="AI7" s="166">
        <v>79440231.955117002</v>
      </c>
      <c r="AJ7" s="166">
        <v>79964745.273752481</v>
      </c>
      <c r="AK7" s="166">
        <v>80489258.59238793</v>
      </c>
      <c r="AL7" s="166">
        <v>81013771.911023393</v>
      </c>
      <c r="AM7" s="166">
        <v>81538285.229658842</v>
      </c>
      <c r="AN7" s="166">
        <v>82062798.548294306</v>
      </c>
      <c r="AO7" s="166">
        <v>82587311.86692977</v>
      </c>
      <c r="AP7" s="166">
        <v>83111825.185565233</v>
      </c>
      <c r="AQ7" s="166">
        <v>83636338.504200682</v>
      </c>
      <c r="AR7" s="166">
        <v>84160851.822836146</v>
      </c>
      <c r="AS7" s="166">
        <v>84685365.141471609</v>
      </c>
      <c r="AT7" s="166">
        <v>85209878.460107088</v>
      </c>
      <c r="AU7" s="166">
        <v>85734391.778742522</v>
      </c>
      <c r="AV7" s="166">
        <v>86258905.097377986</v>
      </c>
      <c r="AW7" s="166">
        <v>86783418.416013449</v>
      </c>
      <c r="AX7" s="166">
        <v>87307931.734648898</v>
      </c>
      <c r="AY7" s="166">
        <v>87832445.053284347</v>
      </c>
      <c r="AZ7" s="166">
        <v>88356958.371919826</v>
      </c>
      <c r="BA7" s="166">
        <v>88881471.690555274</v>
      </c>
      <c r="BB7" s="166">
        <v>89405985.009190738</v>
      </c>
      <c r="BC7" s="166">
        <v>89930498.327826202</v>
      </c>
      <c r="BD7" s="166">
        <v>90455011.646461651</v>
      </c>
      <c r="BE7" s="166">
        <v>90979524.9650971</v>
      </c>
      <c r="BF7" s="166">
        <v>91504038.283732563</v>
      </c>
      <c r="BG7" s="166">
        <v>92028551.602368027</v>
      </c>
      <c r="BH7" s="166">
        <v>92553064.921003491</v>
      </c>
      <c r="BI7" s="166">
        <v>93077578.239638939</v>
      </c>
      <c r="BJ7" s="166">
        <v>93602091.558274403</v>
      </c>
      <c r="BK7" s="166">
        <v>94126604.876909867</v>
      </c>
    </row>
    <row r="8" spans="1:63" x14ac:dyDescent="0.45">
      <c r="A8" s="17" t="s">
        <v>8</v>
      </c>
      <c r="B8" s="18" t="s">
        <v>5</v>
      </c>
      <c r="C8" s="122">
        <v>21260445.598819222</v>
      </c>
      <c r="D8" s="122">
        <v>21341807.22816148</v>
      </c>
      <c r="E8" s="122">
        <v>21425113.206462502</v>
      </c>
      <c r="F8" s="122">
        <v>21510363.533722296</v>
      </c>
      <c r="G8" s="122">
        <v>21597558.209940854</v>
      </c>
      <c r="H8" s="122">
        <v>21686697.235118188</v>
      </c>
      <c r="I8" s="122">
        <v>21777780.609254286</v>
      </c>
      <c r="J8" s="122">
        <v>21863537.202781994</v>
      </c>
      <c r="K8" s="122">
        <v>21943967.015701305</v>
      </c>
      <c r="L8" s="122">
        <v>22019070.048012227</v>
      </c>
      <c r="M8" s="122">
        <v>22088846.299714752</v>
      </c>
      <c r="N8" s="122">
        <v>22173670.533084702</v>
      </c>
      <c r="O8" s="122">
        <v>22257830.74812207</v>
      </c>
      <c r="P8" s="122">
        <v>22329784.045446269</v>
      </c>
      <c r="Q8" s="122">
        <v>22412616.223818481</v>
      </c>
      <c r="R8" s="122">
        <v>22477152.812784255</v>
      </c>
      <c r="S8" s="122">
        <v>22531067.523521185</v>
      </c>
      <c r="T8" s="122">
        <v>22584699.44611261</v>
      </c>
      <c r="U8" s="122">
        <v>22631422.593945131</v>
      </c>
      <c r="V8" s="122">
        <v>22688604.411903508</v>
      </c>
      <c r="W8" s="122">
        <v>22739038.808695883</v>
      </c>
      <c r="X8" s="122">
        <v>22793954.164229084</v>
      </c>
      <c r="Y8" s="122">
        <v>22854488.257754702</v>
      </c>
      <c r="Z8" s="122">
        <v>22924177.067291208</v>
      </c>
      <c r="AA8" s="122">
        <v>22995883.836270668</v>
      </c>
      <c r="AB8" s="138">
        <v>23038707.859995551</v>
      </c>
      <c r="AC8" s="122">
        <v>23194578.443331689</v>
      </c>
      <c r="AD8" s="122">
        <v>23348906.460156504</v>
      </c>
      <c r="AE8" s="122">
        <v>23571498.06328705</v>
      </c>
      <c r="AF8" s="122">
        <v>23817756.749393031</v>
      </c>
      <c r="AG8" s="122">
        <v>23959826.731416125</v>
      </c>
      <c r="AH8" s="123">
        <v>23963850.660528444</v>
      </c>
      <c r="AI8" s="158">
        <v>23969177.325994611</v>
      </c>
      <c r="AJ8" s="158">
        <v>23975806.727814637</v>
      </c>
      <c r="AK8" s="158">
        <v>23983738.865988515</v>
      </c>
      <c r="AL8" s="158">
        <v>23992973.740516249</v>
      </c>
      <c r="AM8" s="158">
        <v>24003511.351397835</v>
      </c>
      <c r="AN8" s="158">
        <v>24015351.698633268</v>
      </c>
      <c r="AO8" s="158">
        <v>24028494.782222562</v>
      </c>
      <c r="AP8" s="158">
        <v>24042940.602165706</v>
      </c>
      <c r="AQ8" s="158">
        <v>24058689.158462703</v>
      </c>
      <c r="AR8" s="158">
        <v>24075740.451113556</v>
      </c>
      <c r="AS8" s="158">
        <v>24094094.480118264</v>
      </c>
      <c r="AT8" s="158">
        <v>24113751.245476823</v>
      </c>
      <c r="AU8" s="158">
        <v>24134710.747189231</v>
      </c>
      <c r="AV8" s="158">
        <v>24156972.985255495</v>
      </c>
      <c r="AW8" s="158">
        <v>24180537.959675614</v>
      </c>
      <c r="AX8" s="158">
        <v>24205405.670449588</v>
      </c>
      <c r="AY8" s="158">
        <v>24231576.117577411</v>
      </c>
      <c r="AZ8" s="158">
        <v>24259049.30105909</v>
      </c>
      <c r="BA8" s="158">
        <v>24287825.220894624</v>
      </c>
      <c r="BB8" s="158">
        <v>24317903.877084009</v>
      </c>
      <c r="BC8" s="158">
        <v>24349285.269627251</v>
      </c>
      <c r="BD8" s="158">
        <v>24381969.39852434</v>
      </c>
      <c r="BE8" s="158">
        <v>24415956.263775285</v>
      </c>
      <c r="BF8" s="158">
        <v>24451245.865380086</v>
      </c>
      <c r="BG8" s="158">
        <v>24487838.203338742</v>
      </c>
      <c r="BH8" s="158">
        <v>24525733.27765125</v>
      </c>
      <c r="BI8" s="158">
        <v>24564931.08831761</v>
      </c>
      <c r="BJ8" s="158">
        <v>24605431.635337822</v>
      </c>
      <c r="BK8" s="158">
        <v>24647234.918711893</v>
      </c>
    </row>
    <row r="9" spans="1:63" x14ac:dyDescent="0.45">
      <c r="A9" s="17" t="s">
        <v>1</v>
      </c>
      <c r="B9" s="18" t="s">
        <v>5</v>
      </c>
      <c r="C9" s="122">
        <v>5854541.2756797438</v>
      </c>
      <c r="D9" s="122">
        <v>5869401.5065811826</v>
      </c>
      <c r="E9" s="122">
        <v>5884925.2771682618</v>
      </c>
      <c r="F9" s="122">
        <v>5901112.5874409825</v>
      </c>
      <c r="G9" s="122">
        <v>5917963.4373993436</v>
      </c>
      <c r="H9" s="122">
        <v>5935477.8270433461</v>
      </c>
      <c r="I9" s="122">
        <v>5953655.7563729892</v>
      </c>
      <c r="J9" s="122">
        <v>5970015.8379781116</v>
      </c>
      <c r="K9" s="122">
        <v>5984558.0718587143</v>
      </c>
      <c r="L9" s="122">
        <v>5997282.4580147965</v>
      </c>
      <c r="M9" s="122">
        <v>6008188.996446358</v>
      </c>
      <c r="N9" s="122">
        <v>6022796.9281704808</v>
      </c>
      <c r="O9" s="122">
        <v>6037178.2531871628</v>
      </c>
      <c r="P9" s="122">
        <v>6047393.7754010558</v>
      </c>
      <c r="Q9" s="122">
        <v>6061321.8870028602</v>
      </c>
      <c r="R9" s="122">
        <v>6069006.3407527069</v>
      </c>
      <c r="S9" s="122">
        <v>6073065.911371829</v>
      </c>
      <c r="T9" s="122">
        <v>6077028.9760852978</v>
      </c>
      <c r="U9" s="122">
        <v>6078634.3126702756</v>
      </c>
      <c r="V9" s="122">
        <v>6083808.8350519901</v>
      </c>
      <c r="W9" s="122">
        <v>6086680.6937584486</v>
      </c>
      <c r="X9" s="122">
        <v>6091081.7501641428</v>
      </c>
      <c r="Y9" s="122">
        <v>6097400.2893469762</v>
      </c>
      <c r="Z9" s="122">
        <v>6106843.0194609687</v>
      </c>
      <c r="AA9" s="122">
        <v>6116974.409996938</v>
      </c>
      <c r="AB9" s="138">
        <v>6117249.1091091596</v>
      </c>
      <c r="AC9" s="122">
        <v>6148932.8894966785</v>
      </c>
      <c r="AD9" s="122">
        <v>6176505.3265274297</v>
      </c>
      <c r="AE9" s="122">
        <v>6223788.8685778435</v>
      </c>
      <c r="AF9" s="122">
        <v>6275564.2569510601</v>
      </c>
      <c r="AG9" s="122">
        <v>6290323.7960862368</v>
      </c>
      <c r="AH9" s="123">
        <v>6297912.1619718168</v>
      </c>
      <c r="AI9" s="158">
        <v>6306034.2707842365</v>
      </c>
      <c r="AJ9" s="158">
        <v>6314690.1225234978</v>
      </c>
      <c r="AK9" s="158">
        <v>6323879.7171895998</v>
      </c>
      <c r="AL9" s="158">
        <v>6333603.0547825415</v>
      </c>
      <c r="AM9" s="158">
        <v>6343860.1353023238</v>
      </c>
      <c r="AN9" s="158">
        <v>6354650.958748946</v>
      </c>
      <c r="AO9" s="158">
        <v>6365975.5251224097</v>
      </c>
      <c r="AP9" s="158">
        <v>6377833.8344227141</v>
      </c>
      <c r="AQ9" s="158">
        <v>6390225.8866498582</v>
      </c>
      <c r="AR9" s="158">
        <v>6403151.6818038421</v>
      </c>
      <c r="AS9" s="158">
        <v>6416611.2198846675</v>
      </c>
      <c r="AT9" s="158">
        <v>6430604.5008923337</v>
      </c>
      <c r="AU9" s="158">
        <v>6445131.5248268396</v>
      </c>
      <c r="AV9" s="158">
        <v>6460192.2916881861</v>
      </c>
      <c r="AW9" s="158">
        <v>6475786.8014763724</v>
      </c>
      <c r="AX9" s="158">
        <v>6491915.0541913994</v>
      </c>
      <c r="AY9" s="158">
        <v>6508577.0498332679</v>
      </c>
      <c r="AZ9" s="158">
        <v>6525772.7884019762</v>
      </c>
      <c r="BA9" s="158">
        <v>6543502.2698975252</v>
      </c>
      <c r="BB9" s="158">
        <v>6561765.4943199139</v>
      </c>
      <c r="BC9" s="158">
        <v>6580562.4616691433</v>
      </c>
      <c r="BD9" s="158">
        <v>6599893.1719452143</v>
      </c>
      <c r="BE9" s="158">
        <v>6619757.625148125</v>
      </c>
      <c r="BF9" s="158">
        <v>6640155.8212778755</v>
      </c>
      <c r="BG9" s="158">
        <v>6661087.7603344675</v>
      </c>
      <c r="BH9" s="158">
        <v>6682553.4423178993</v>
      </c>
      <c r="BI9" s="158">
        <v>6704552.8672281718</v>
      </c>
      <c r="BJ9" s="158">
        <v>6727086.0350652849</v>
      </c>
      <c r="BK9" s="158">
        <v>6750152.9458292387</v>
      </c>
    </row>
    <row r="10" spans="1:63" x14ac:dyDescent="0.45">
      <c r="A10" s="17" t="s">
        <v>9</v>
      </c>
      <c r="B10" s="18" t="s">
        <v>5</v>
      </c>
      <c r="C10" s="122">
        <v>23809273.504817236</v>
      </c>
      <c r="D10" s="122">
        <v>23805119.862034328</v>
      </c>
      <c r="E10" s="122">
        <v>23801100.717488889</v>
      </c>
      <c r="F10" s="122">
        <v>23797216.071180917</v>
      </c>
      <c r="G10" s="122">
        <v>23793465.923110425</v>
      </c>
      <c r="H10" s="122">
        <v>23789850.273277402</v>
      </c>
      <c r="I10" s="122">
        <v>23786369.12168185</v>
      </c>
      <c r="J10" s="122">
        <v>23782519.495795712</v>
      </c>
      <c r="K10" s="122">
        <v>23778301.395618998</v>
      </c>
      <c r="L10" s="122">
        <v>23773714.821151696</v>
      </c>
      <c r="M10" s="122">
        <v>23768759.772393808</v>
      </c>
      <c r="N10" s="122">
        <v>23763758.790885542</v>
      </c>
      <c r="O10" s="122">
        <v>23758711.87662689</v>
      </c>
      <c r="P10" s="122">
        <v>23752820.562030543</v>
      </c>
      <c r="Q10" s="122">
        <v>23747681.782271124</v>
      </c>
      <c r="R10" s="122">
        <v>23741277.4248912</v>
      </c>
      <c r="S10" s="122">
        <v>23734138.310566548</v>
      </c>
      <c r="T10" s="122">
        <v>23726979.634677615</v>
      </c>
      <c r="U10" s="122">
        <v>23719343.051762797</v>
      </c>
      <c r="V10" s="122">
        <v>23712429.936048605</v>
      </c>
      <c r="W10" s="122">
        <v>23705050.074768901</v>
      </c>
      <c r="X10" s="122">
        <v>23697980.178966384</v>
      </c>
      <c r="Y10" s="122">
        <v>23691298.953290898</v>
      </c>
      <c r="Z10" s="122">
        <v>23685250.995199643</v>
      </c>
      <c r="AA10" s="122">
        <v>23679342.627271533</v>
      </c>
      <c r="AB10" s="138">
        <v>23671436.326661345</v>
      </c>
      <c r="AC10" s="122">
        <v>23665915.596533895</v>
      </c>
      <c r="AD10" s="122">
        <v>23657571.009495322</v>
      </c>
      <c r="AE10" s="122">
        <v>23651231.330709539</v>
      </c>
      <c r="AF10" s="122">
        <v>23643811.645265415</v>
      </c>
      <c r="AG10" s="122">
        <v>23634860.403492246</v>
      </c>
      <c r="AH10" s="123">
        <v>23625909.161719076</v>
      </c>
      <c r="AI10" s="158">
        <v>23617066.108626217</v>
      </c>
      <c r="AJ10" s="158">
        <v>23608331.244213663</v>
      </c>
      <c r="AK10" s="158">
        <v>23599704.568481423</v>
      </c>
      <c r="AL10" s="158">
        <v>23591186.081429496</v>
      </c>
      <c r="AM10" s="158">
        <v>23582775.783057876</v>
      </c>
      <c r="AN10" s="158">
        <v>23574473.673366569</v>
      </c>
      <c r="AO10" s="158">
        <v>23566279.752355576</v>
      </c>
      <c r="AP10" s="158">
        <v>23558194.020024888</v>
      </c>
      <c r="AQ10" s="158">
        <v>23550216.476374511</v>
      </c>
      <c r="AR10" s="158">
        <v>23542347.121404447</v>
      </c>
      <c r="AS10" s="158">
        <v>23534585.955114689</v>
      </c>
      <c r="AT10" s="158">
        <v>23526932.977505244</v>
      </c>
      <c r="AU10" s="158">
        <v>23519388.18857611</v>
      </c>
      <c r="AV10" s="158">
        <v>23511951.588327289</v>
      </c>
      <c r="AW10" s="158">
        <v>23504623.176758774</v>
      </c>
      <c r="AX10" s="158">
        <v>23497402.953870572</v>
      </c>
      <c r="AY10" s="158">
        <v>23490290.919662677</v>
      </c>
      <c r="AZ10" s="158">
        <v>23483287.074135095</v>
      </c>
      <c r="BA10" s="158">
        <v>23476391.417287827</v>
      </c>
      <c r="BB10" s="158">
        <v>23469603.949120864</v>
      </c>
      <c r="BC10" s="158">
        <v>23462924.669634216</v>
      </c>
      <c r="BD10" s="158">
        <v>23456353.578827873</v>
      </c>
      <c r="BE10" s="158">
        <v>23449890.676701847</v>
      </c>
      <c r="BF10" s="158">
        <v>23443535.963256128</v>
      </c>
      <c r="BG10" s="158">
        <v>23437289.438490719</v>
      </c>
      <c r="BH10" s="158">
        <v>23431151.102405623</v>
      </c>
      <c r="BI10" s="158">
        <v>23425120.955000836</v>
      </c>
      <c r="BJ10" s="158">
        <v>23419198.99627636</v>
      </c>
      <c r="BK10" s="158">
        <v>23413385.226232193</v>
      </c>
    </row>
    <row r="11" spans="1:63" x14ac:dyDescent="0.45">
      <c r="A11" s="17" t="s">
        <v>7</v>
      </c>
      <c r="B11" s="18" t="s">
        <v>5</v>
      </c>
      <c r="C11" s="122">
        <v>5697633.1570088416</v>
      </c>
      <c r="D11" s="122">
        <v>6100011.1570088416</v>
      </c>
      <c r="E11" s="122">
        <v>6623485.1570088416</v>
      </c>
      <c r="F11" s="122">
        <v>7365443.1570088416</v>
      </c>
      <c r="G11" s="122">
        <v>8204338.1570088416</v>
      </c>
      <c r="H11" s="122">
        <v>9069718.1570088416</v>
      </c>
      <c r="I11" s="122">
        <v>9973137.1570088416</v>
      </c>
      <c r="J11" s="122">
        <v>10402000.157008842</v>
      </c>
      <c r="K11" s="122">
        <v>10751483.157008842</v>
      </c>
      <c r="L11" s="122">
        <v>11242170.157008842</v>
      </c>
      <c r="M11" s="122">
        <v>11556615.157008842</v>
      </c>
      <c r="N11" s="122">
        <v>11556615.157008842</v>
      </c>
      <c r="O11" s="122">
        <v>11556615.157008842</v>
      </c>
      <c r="P11" s="122">
        <v>11556615.157008842</v>
      </c>
      <c r="Q11" s="122">
        <v>11556615.157008842</v>
      </c>
      <c r="R11" s="122">
        <v>11556615.157008842</v>
      </c>
      <c r="S11" s="122">
        <v>11556615.157008842</v>
      </c>
      <c r="T11" s="122">
        <v>11556615.157008842</v>
      </c>
      <c r="U11" s="122">
        <v>11556615.157008842</v>
      </c>
      <c r="V11" s="122">
        <v>11555473.500071114</v>
      </c>
      <c r="W11" s="122">
        <v>11554254.763082214</v>
      </c>
      <c r="X11" s="122">
        <v>11553087.214913538</v>
      </c>
      <c r="Y11" s="122">
        <v>11551983.853135683</v>
      </c>
      <c r="Z11" s="122">
        <v>11550985.071457576</v>
      </c>
      <c r="AA11" s="122">
        <v>11550009.34220399</v>
      </c>
      <c r="AB11" s="138">
        <v>11548703.667119622</v>
      </c>
      <c r="AC11" s="122">
        <v>11547791.953774745</v>
      </c>
      <c r="AD11" s="122">
        <v>11546413.898484062</v>
      </c>
      <c r="AE11" s="122">
        <v>11545366.940995142</v>
      </c>
      <c r="AF11" s="122">
        <v>11544141.627299663</v>
      </c>
      <c r="AG11" s="122">
        <v>11542663.386851491</v>
      </c>
      <c r="AH11" s="123">
        <v>11541185.14640332</v>
      </c>
      <c r="AI11" s="158">
        <v>11539717.788470151</v>
      </c>
      <c r="AJ11" s="158">
        <v>11538261.313051984</v>
      </c>
      <c r="AK11" s="158">
        <v>11536815.720148819</v>
      </c>
      <c r="AL11" s="158">
        <v>11535381.009760655</v>
      </c>
      <c r="AM11" s="158">
        <v>11533957.181887494</v>
      </c>
      <c r="AN11" s="158">
        <v>11532544.236529335</v>
      </c>
      <c r="AO11" s="158">
        <v>11531142.173686178</v>
      </c>
      <c r="AP11" s="158">
        <v>11529750.993358023</v>
      </c>
      <c r="AQ11" s="158">
        <v>11528370.695544871</v>
      </c>
      <c r="AR11" s="158">
        <v>11527001.28024672</v>
      </c>
      <c r="AS11" s="158">
        <v>11525642.747463571</v>
      </c>
      <c r="AT11" s="158">
        <v>11524295.097195424</v>
      </c>
      <c r="AU11" s="158">
        <v>11522958.329442279</v>
      </c>
      <c r="AV11" s="158">
        <v>11521632.444204137</v>
      </c>
      <c r="AW11" s="158">
        <v>11520317.441480996</v>
      </c>
      <c r="AX11" s="158">
        <v>11519013.321272857</v>
      </c>
      <c r="AY11" s="158">
        <v>11517720.083579721</v>
      </c>
      <c r="AZ11" s="158">
        <v>11516437.728401586</v>
      </c>
      <c r="BA11" s="158">
        <v>11515166.255738454</v>
      </c>
      <c r="BB11" s="158">
        <v>11513905.665590324</v>
      </c>
      <c r="BC11" s="158">
        <v>11512655.957957195</v>
      </c>
      <c r="BD11" s="158">
        <v>11511417.132839069</v>
      </c>
      <c r="BE11" s="158">
        <v>11510189.190235944</v>
      </c>
      <c r="BF11" s="158">
        <v>11508972.130147822</v>
      </c>
      <c r="BG11" s="158">
        <v>11507765.952574702</v>
      </c>
      <c r="BH11" s="158">
        <v>11506570.657516584</v>
      </c>
      <c r="BI11" s="158">
        <v>11505386.244973468</v>
      </c>
      <c r="BJ11" s="158">
        <v>11504212.714945354</v>
      </c>
      <c r="BK11" s="158">
        <v>11503050.067432242</v>
      </c>
    </row>
    <row r="12" spans="1:63" x14ac:dyDescent="0.45">
      <c r="A12" s="17" t="s">
        <v>102</v>
      </c>
      <c r="B12" s="18" t="s">
        <v>5</v>
      </c>
      <c r="C12" s="122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505357</v>
      </c>
      <c r="O12" s="122">
        <v>934014</v>
      </c>
      <c r="P12" s="122">
        <v>1495794</v>
      </c>
      <c r="Q12" s="122">
        <v>2057574</v>
      </c>
      <c r="R12" s="122">
        <v>2678441</v>
      </c>
      <c r="S12" s="122">
        <v>3372730</v>
      </c>
      <c r="T12" s="122">
        <v>3928161</v>
      </c>
      <c r="U12" s="122">
        <v>4729871</v>
      </c>
      <c r="V12" s="122">
        <v>5467681</v>
      </c>
      <c r="W12" s="122">
        <v>6030895</v>
      </c>
      <c r="X12" s="122">
        <v>6654035</v>
      </c>
      <c r="Y12" s="122">
        <v>7140185</v>
      </c>
      <c r="Z12" s="122">
        <v>7813585</v>
      </c>
      <c r="AA12" s="122">
        <v>8446455</v>
      </c>
      <c r="AB12" s="138">
        <v>9204555</v>
      </c>
      <c r="AC12" s="122">
        <v>9749515</v>
      </c>
      <c r="AD12" s="122">
        <v>10405771</v>
      </c>
      <c r="AE12" s="122">
        <v>11214731</v>
      </c>
      <c r="AF12" s="122">
        <v>12066443</v>
      </c>
      <c r="AG12" s="122">
        <v>12963531</v>
      </c>
      <c r="AH12" s="123">
        <v>12963021</v>
      </c>
      <c r="AI12" s="158">
        <v>12962511</v>
      </c>
      <c r="AJ12" s="158">
        <v>12962001</v>
      </c>
      <c r="AK12" s="158">
        <v>12961491</v>
      </c>
      <c r="AL12" s="158">
        <v>12960981</v>
      </c>
      <c r="AM12" s="158">
        <v>12960471</v>
      </c>
      <c r="AN12" s="158">
        <v>12959961</v>
      </c>
      <c r="AO12" s="158">
        <v>12959451</v>
      </c>
      <c r="AP12" s="158">
        <v>12958941</v>
      </c>
      <c r="AQ12" s="158">
        <v>12958431</v>
      </c>
      <c r="AR12" s="158">
        <v>12957921</v>
      </c>
      <c r="AS12" s="158">
        <v>12957411</v>
      </c>
      <c r="AT12" s="158">
        <v>12956901</v>
      </c>
      <c r="AU12" s="158">
        <v>12956391</v>
      </c>
      <c r="AV12" s="158">
        <v>12955881</v>
      </c>
      <c r="AW12" s="158">
        <v>12955371</v>
      </c>
      <c r="AX12" s="158">
        <v>12954861</v>
      </c>
      <c r="AY12" s="158">
        <v>12954351</v>
      </c>
      <c r="AZ12" s="158">
        <v>12953841</v>
      </c>
      <c r="BA12" s="158">
        <v>12953331</v>
      </c>
      <c r="BB12" s="158">
        <v>12952821</v>
      </c>
      <c r="BC12" s="158">
        <v>12952311</v>
      </c>
      <c r="BD12" s="158">
        <v>12951801</v>
      </c>
      <c r="BE12" s="158">
        <v>12951291</v>
      </c>
      <c r="BF12" s="158">
        <v>12950781</v>
      </c>
      <c r="BG12" s="158">
        <v>12950271</v>
      </c>
      <c r="BH12" s="158">
        <v>12949761</v>
      </c>
      <c r="BI12" s="158">
        <v>12949251</v>
      </c>
      <c r="BJ12" s="158">
        <v>12948741</v>
      </c>
      <c r="BK12" s="158">
        <v>12948231</v>
      </c>
    </row>
    <row r="13" spans="1:63" x14ac:dyDescent="0.45">
      <c r="A13" s="10" t="s">
        <v>101</v>
      </c>
      <c r="B13" s="18" t="s">
        <v>5</v>
      </c>
      <c r="C13" s="121">
        <v>0</v>
      </c>
      <c r="D13" s="121">
        <v>0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  <c r="Q13" s="121">
        <v>0</v>
      </c>
      <c r="R13" s="121">
        <v>0</v>
      </c>
      <c r="S13" s="121">
        <v>0</v>
      </c>
      <c r="T13" s="121">
        <v>0</v>
      </c>
      <c r="U13" s="121">
        <v>0</v>
      </c>
      <c r="V13" s="121">
        <v>0</v>
      </c>
      <c r="W13" s="121">
        <v>0</v>
      </c>
      <c r="X13" s="121">
        <v>0</v>
      </c>
      <c r="Y13" s="121">
        <v>0</v>
      </c>
      <c r="Z13" s="121">
        <v>0</v>
      </c>
      <c r="AA13" s="121">
        <v>0</v>
      </c>
      <c r="AB13" s="121">
        <v>0</v>
      </c>
      <c r="AC13" s="122">
        <v>0</v>
      </c>
      <c r="AD13" s="122">
        <v>0</v>
      </c>
      <c r="AE13" s="122">
        <v>0</v>
      </c>
      <c r="AF13" s="122">
        <v>0</v>
      </c>
      <c r="AG13" s="122">
        <v>0</v>
      </c>
      <c r="AH13" s="123">
        <v>523840.50585890387</v>
      </c>
      <c r="AI13" s="158">
        <v>1045725.4612418013</v>
      </c>
      <c r="AJ13" s="158">
        <v>1565654.8661486921</v>
      </c>
      <c r="AK13" s="158">
        <v>2083628.7205795767</v>
      </c>
      <c r="AL13" s="158">
        <v>2599647.0245344546</v>
      </c>
      <c r="AM13" s="158">
        <v>3113709.7780133262</v>
      </c>
      <c r="AN13" s="158">
        <v>3625816.9810161912</v>
      </c>
      <c r="AO13" s="158">
        <v>4135968.6335430499</v>
      </c>
      <c r="AP13" s="158">
        <v>4644164.7355939019</v>
      </c>
      <c r="AQ13" s="158">
        <v>5150405.2871687477</v>
      </c>
      <c r="AR13" s="158">
        <v>5654690.2882675873</v>
      </c>
      <c r="AS13" s="158">
        <v>6157019.7388904197</v>
      </c>
      <c r="AT13" s="158">
        <v>6657393.6390372459</v>
      </c>
      <c r="AU13" s="158">
        <v>7155811.9887080658</v>
      </c>
      <c r="AV13" s="158">
        <v>7652274.7879028795</v>
      </c>
      <c r="AW13" s="158">
        <v>8146782.0366216861</v>
      </c>
      <c r="AX13" s="158">
        <v>8639333.7348644864</v>
      </c>
      <c r="AY13" s="158">
        <v>9129929.8826312795</v>
      </c>
      <c r="AZ13" s="158">
        <v>9618570.4799220674</v>
      </c>
      <c r="BA13" s="158">
        <v>10105255.526736848</v>
      </c>
      <c r="BB13" s="158">
        <v>10589985.023075623</v>
      </c>
      <c r="BC13" s="158">
        <v>11072758.968938392</v>
      </c>
      <c r="BD13" s="158">
        <v>11553577.364325153</v>
      </c>
      <c r="BE13" s="158">
        <v>12032440.209235908</v>
      </c>
      <c r="BF13" s="158">
        <v>12509347.503670657</v>
      </c>
      <c r="BG13" s="158">
        <v>12984299.247629398</v>
      </c>
      <c r="BH13" s="158">
        <v>13457295.441112135</v>
      </c>
      <c r="BI13" s="158">
        <v>13928336.084118864</v>
      </c>
      <c r="BJ13" s="158">
        <v>14397421.176649587</v>
      </c>
      <c r="BK13" s="158">
        <v>14864550.718704304</v>
      </c>
    </row>
    <row r="14" spans="1:63" x14ac:dyDescent="0.45">
      <c r="A14" s="20" t="s">
        <v>74</v>
      </c>
      <c r="B14" s="19"/>
      <c r="C14" s="124">
        <v>56621893.536325045</v>
      </c>
      <c r="D14" s="124">
        <v>57116339.753785834</v>
      </c>
      <c r="E14" s="124">
        <v>57734624.358128503</v>
      </c>
      <c r="F14" s="124">
        <v>58574135.349353038</v>
      </c>
      <c r="G14" s="124">
        <v>59513325.727459468</v>
      </c>
      <c r="H14" s="124">
        <v>60481743.492447779</v>
      </c>
      <c r="I14" s="124">
        <v>61490942.64431797</v>
      </c>
      <c r="J14" s="124">
        <v>62018072.693564661</v>
      </c>
      <c r="K14" s="124">
        <v>62458309.64018786</v>
      </c>
      <c r="L14" s="124">
        <v>63032237.484187566</v>
      </c>
      <c r="M14" s="124">
        <v>63422410.225563765</v>
      </c>
      <c r="N14" s="124">
        <v>64022198.409149572</v>
      </c>
      <c r="O14" s="124">
        <v>64544350.034944966</v>
      </c>
      <c r="P14" s="124">
        <v>65182407.539886713</v>
      </c>
      <c r="Q14" s="124">
        <v>65835809.050101303</v>
      </c>
      <c r="R14" s="124">
        <v>66522492.735437006</v>
      </c>
      <c r="S14" s="124">
        <v>67267616.902468413</v>
      </c>
      <c r="T14" s="124">
        <v>67873484.213884369</v>
      </c>
      <c r="U14" s="124">
        <v>68715886.115387052</v>
      </c>
      <c r="V14" s="124">
        <v>69507997.683075219</v>
      </c>
      <c r="W14" s="124">
        <v>70115919.340305448</v>
      </c>
      <c r="X14" s="124">
        <v>70790138.308273137</v>
      </c>
      <c r="Y14" s="124">
        <v>71335356.353528261</v>
      </c>
      <c r="Z14" s="124">
        <v>72080841.153409392</v>
      </c>
      <c r="AA14" s="124">
        <v>72788665.215743124</v>
      </c>
      <c r="AB14" s="124">
        <v>73580651.962885678</v>
      </c>
      <c r="AC14" s="125">
        <v>74306733.883137017</v>
      </c>
      <c r="AD14" s="125">
        <v>75135167.694663316</v>
      </c>
      <c r="AE14" s="125">
        <v>76206616.203569561</v>
      </c>
      <c r="AF14" s="125">
        <v>77347717.278909177</v>
      </c>
      <c r="AG14" s="125">
        <v>78391205.31784609</v>
      </c>
      <c r="AH14" s="126">
        <v>78915718.636481553</v>
      </c>
      <c r="AI14" s="166">
        <v>79440231.955117002</v>
      </c>
      <c r="AJ14" s="166">
        <v>79964745.273752481</v>
      </c>
      <c r="AK14" s="166">
        <v>80489258.59238793</v>
      </c>
      <c r="AL14" s="166">
        <v>81013771.911023393</v>
      </c>
      <c r="AM14" s="166">
        <v>81538285.229658842</v>
      </c>
      <c r="AN14" s="166">
        <v>82062798.548294306</v>
      </c>
      <c r="AO14" s="166">
        <v>82587311.86692977</v>
      </c>
      <c r="AP14" s="166">
        <v>83111825.185565218</v>
      </c>
      <c r="AQ14" s="166">
        <v>83636338.504200682</v>
      </c>
      <c r="AR14" s="166">
        <v>84160851.822836146</v>
      </c>
      <c r="AS14" s="166">
        <v>84685365.141471609</v>
      </c>
      <c r="AT14" s="166">
        <v>85209878.460107088</v>
      </c>
      <c r="AU14" s="166">
        <v>85734391.778742522</v>
      </c>
      <c r="AV14" s="166">
        <v>86258905.097377971</v>
      </c>
      <c r="AW14" s="166">
        <v>86783418.416013449</v>
      </c>
      <c r="AX14" s="166">
        <v>87307931.734648898</v>
      </c>
      <c r="AY14" s="166">
        <v>87832445.053284347</v>
      </c>
      <c r="AZ14" s="166">
        <v>88356958.371919826</v>
      </c>
      <c r="BA14" s="166">
        <v>88881471.690555274</v>
      </c>
      <c r="BB14" s="166">
        <v>89405985.009190723</v>
      </c>
      <c r="BC14" s="166">
        <v>89930498.327826202</v>
      </c>
      <c r="BD14" s="166">
        <v>90455011.646461651</v>
      </c>
      <c r="BE14" s="166">
        <v>90979524.9650971</v>
      </c>
      <c r="BF14" s="166">
        <v>91504038.283732563</v>
      </c>
      <c r="BG14" s="166">
        <v>92028551.602368027</v>
      </c>
      <c r="BH14" s="166">
        <v>92553064.921003491</v>
      </c>
      <c r="BI14" s="166">
        <v>93077578.239638939</v>
      </c>
      <c r="BJ14" s="166">
        <v>93602091.558274403</v>
      </c>
      <c r="BK14" s="166">
        <v>94126604.876909867</v>
      </c>
    </row>
    <row r="15" spans="1:63" x14ac:dyDescent="0.45">
      <c r="A15" s="17" t="s">
        <v>48</v>
      </c>
      <c r="B15" s="18" t="s">
        <v>5</v>
      </c>
      <c r="C15" s="122">
        <v>21260445.598819222</v>
      </c>
      <c r="D15" s="122">
        <v>20902594.973235931</v>
      </c>
      <c r="E15" s="122">
        <v>20546688.696611408</v>
      </c>
      <c r="F15" s="122">
        <v>20192726.768945653</v>
      </c>
      <c r="G15" s="122">
        <v>19840709.190238666</v>
      </c>
      <c r="H15" s="122">
        <v>19490635.96049045</v>
      </c>
      <c r="I15" s="122">
        <v>19142507.079701003</v>
      </c>
      <c r="J15" s="122">
        <v>18789051.418303162</v>
      </c>
      <c r="K15" s="122">
        <v>18430268.976296928</v>
      </c>
      <c r="L15" s="122">
        <v>18066159.7536823</v>
      </c>
      <c r="M15" s="122">
        <v>17791109.405384827</v>
      </c>
      <c r="N15" s="122">
        <v>17524756.038754776</v>
      </c>
      <c r="O15" s="122">
        <v>17299089.853792146</v>
      </c>
      <c r="P15" s="122">
        <v>17074484.951116346</v>
      </c>
      <c r="Q15" s="122">
        <v>16861084.529488556</v>
      </c>
      <c r="R15" s="122">
        <v>16634923.718454331</v>
      </c>
      <c r="S15" s="122">
        <v>16376488.629191261</v>
      </c>
      <c r="T15" s="122">
        <v>16079838.351782687</v>
      </c>
      <c r="U15" s="122">
        <v>15843515.699615205</v>
      </c>
      <c r="V15" s="122">
        <v>15613093.317573583</v>
      </c>
      <c r="W15" s="122">
        <v>15377795.714365955</v>
      </c>
      <c r="X15" s="122">
        <v>15164642.869899157</v>
      </c>
      <c r="Y15" s="122">
        <v>14972574.763424776</v>
      </c>
      <c r="Z15" s="122">
        <v>14821651.57296128</v>
      </c>
      <c r="AA15" s="122">
        <v>14685526.141940741</v>
      </c>
      <c r="AB15" s="122">
        <v>14516285.165665625</v>
      </c>
      <c r="AC15" s="122">
        <v>14369971.949001765</v>
      </c>
      <c r="AD15" s="122">
        <v>14192604.165826578</v>
      </c>
      <c r="AE15" s="122">
        <v>14067744.568957126</v>
      </c>
      <c r="AF15" s="122">
        <v>13909608.255063107</v>
      </c>
      <c r="AG15" s="122">
        <v>13777903.0370862</v>
      </c>
      <c r="AH15" s="123">
        <v>13624059.853911014</v>
      </c>
      <c r="AI15" s="158">
        <v>13466920.984452521</v>
      </c>
      <c r="AJ15" s="158">
        <v>13306486.428710721</v>
      </c>
      <c r="AK15" s="158">
        <v>13142756.186685614</v>
      </c>
      <c r="AL15" s="158">
        <v>12975730.2583772</v>
      </c>
      <c r="AM15" s="158">
        <v>12805408.643785479</v>
      </c>
      <c r="AN15" s="158">
        <v>12631791.342910448</v>
      </c>
      <c r="AO15" s="158">
        <v>12454878.35575211</v>
      </c>
      <c r="AP15" s="158">
        <v>12274669.682310466</v>
      </c>
      <c r="AQ15" s="158">
        <v>12091165.322585514</v>
      </c>
      <c r="AR15" s="158">
        <v>11904365.276577255</v>
      </c>
      <c r="AS15" s="158">
        <v>11714269.544285689</v>
      </c>
      <c r="AT15" s="158">
        <v>11520878.125710815</v>
      </c>
      <c r="AU15" s="158">
        <v>11324191.020852633</v>
      </c>
      <c r="AV15" s="158">
        <v>11124208.229711143</v>
      </c>
      <c r="AW15" s="158">
        <v>10920929.752286347</v>
      </c>
      <c r="AX15" s="158">
        <v>10714355.588578243</v>
      </c>
      <c r="AY15" s="158">
        <v>10504485.738586832</v>
      </c>
      <c r="AZ15" s="158">
        <v>10291320.202312114</v>
      </c>
      <c r="BA15" s="158">
        <v>10074858.979754088</v>
      </c>
      <c r="BB15" s="158">
        <v>9855102.0709127542</v>
      </c>
      <c r="BC15" s="158">
        <v>9632049.4757881127</v>
      </c>
      <c r="BD15" s="158">
        <v>9405701.1943801641</v>
      </c>
      <c r="BE15" s="158">
        <v>9176057.2266889084</v>
      </c>
      <c r="BF15" s="158">
        <v>8943117.5727143455</v>
      </c>
      <c r="BG15" s="158">
        <v>8706882.2324564755</v>
      </c>
      <c r="BH15" s="158">
        <v>8467351.2059152983</v>
      </c>
      <c r="BI15" s="158">
        <v>8224524.493090813</v>
      </c>
      <c r="BJ15" s="158">
        <v>7978402.0939830206</v>
      </c>
      <c r="BK15" s="158">
        <v>7728984.0085919201</v>
      </c>
    </row>
    <row r="16" spans="1:63" x14ac:dyDescent="0.45">
      <c r="A16" s="17" t="s">
        <v>53</v>
      </c>
      <c r="B16" s="18" t="s">
        <v>5</v>
      </c>
      <c r="C16" s="122">
        <v>0</v>
      </c>
      <c r="D16" s="122">
        <v>297804.25492554728</v>
      </c>
      <c r="E16" s="122">
        <v>595608.50985109457</v>
      </c>
      <c r="F16" s="122">
        <v>893412.76477664185</v>
      </c>
      <c r="G16" s="122">
        <v>1191217.0197021891</v>
      </c>
      <c r="H16" s="122">
        <v>1489021.2746277363</v>
      </c>
      <c r="I16" s="122">
        <v>1786825.5295532835</v>
      </c>
      <c r="J16" s="122">
        <v>2084629.7844788306</v>
      </c>
      <c r="K16" s="122">
        <v>2382434.0394043778</v>
      </c>
      <c r="L16" s="122">
        <v>2680238.294329925</v>
      </c>
      <c r="M16" s="122">
        <v>2883656.8943299251</v>
      </c>
      <c r="N16" s="122">
        <v>3077714.4943299252</v>
      </c>
      <c r="O16" s="122">
        <v>3230420.8943299251</v>
      </c>
      <c r="P16" s="122">
        <v>3369859.0943299253</v>
      </c>
      <c r="Q16" s="122">
        <v>3508971.6943299253</v>
      </c>
      <c r="R16" s="122">
        <v>3642549.0943299253</v>
      </c>
      <c r="S16" s="122">
        <v>3797778.8943299251</v>
      </c>
      <c r="T16" s="122">
        <v>3990941.0943299253</v>
      </c>
      <c r="U16" s="122">
        <v>4116866.8943299251</v>
      </c>
      <c r="V16" s="122">
        <v>4247351.0943299253</v>
      </c>
      <c r="W16" s="122">
        <v>4375963.0943299253</v>
      </c>
      <c r="X16" s="122">
        <v>4486911.2943299254</v>
      </c>
      <c r="Y16" s="122">
        <v>4582393.4943299256</v>
      </c>
      <c r="Z16" s="122">
        <v>4645885.4943299256</v>
      </c>
      <c r="AA16" s="122">
        <v>4696597.6943299258</v>
      </c>
      <c r="AB16" s="122">
        <v>4751542.6943299258</v>
      </c>
      <c r="AC16" s="122">
        <v>4818046.4943299256</v>
      </c>
      <c r="AD16" s="122">
        <v>4874782.2943299254</v>
      </c>
      <c r="AE16" s="122">
        <v>4907993.4943299256</v>
      </c>
      <c r="AF16" s="122">
        <v>4958868.4943299256</v>
      </c>
      <c r="AG16" s="122">
        <v>4996963.6943299258</v>
      </c>
      <c r="AH16" s="123">
        <v>5030174.894329926</v>
      </c>
      <c r="AI16" s="158">
        <v>5067984.5169670871</v>
      </c>
      <c r="AJ16" s="158">
        <v>5110392.562241409</v>
      </c>
      <c r="AK16" s="158">
        <v>5157399.0301528918</v>
      </c>
      <c r="AL16" s="158">
        <v>5209003.9207015354</v>
      </c>
      <c r="AM16" s="158">
        <v>5265207.2338873399</v>
      </c>
      <c r="AN16" s="158">
        <v>5326008.9697103053</v>
      </c>
      <c r="AO16" s="158">
        <v>5391409.1281704316</v>
      </c>
      <c r="AP16" s="158">
        <v>5461407.7092677187</v>
      </c>
      <c r="AQ16" s="158">
        <v>5536004.7130021667</v>
      </c>
      <c r="AR16" s="158">
        <v>5615200.1393737746</v>
      </c>
      <c r="AS16" s="158">
        <v>5698993.9883825434</v>
      </c>
      <c r="AT16" s="158">
        <v>5787386.2600284731</v>
      </c>
      <c r="AU16" s="158">
        <v>5880376.9543115636</v>
      </c>
      <c r="AV16" s="158">
        <v>5977966.071231815</v>
      </c>
      <c r="AW16" s="158">
        <v>6080153.6107892273</v>
      </c>
      <c r="AX16" s="158">
        <v>6186939.5729838004</v>
      </c>
      <c r="AY16" s="158">
        <v>6298323.9578155344</v>
      </c>
      <c r="AZ16" s="158">
        <v>6414306.7652844293</v>
      </c>
      <c r="BA16" s="158">
        <v>6534887.995390485</v>
      </c>
      <c r="BB16" s="158">
        <v>6660067.6481337016</v>
      </c>
      <c r="BC16" s="158">
        <v>6789845.7235140791</v>
      </c>
      <c r="BD16" s="158">
        <v>6924222.2215316175</v>
      </c>
      <c r="BE16" s="158">
        <v>7063197.1421863167</v>
      </c>
      <c r="BF16" s="158">
        <v>7206770.4854781767</v>
      </c>
      <c r="BG16" s="158">
        <v>7354942.2514071977</v>
      </c>
      <c r="BH16" s="158">
        <v>7507712.4399733795</v>
      </c>
      <c r="BI16" s="158">
        <v>7665081.0511767222</v>
      </c>
      <c r="BJ16" s="158">
        <v>7827048.0850172257</v>
      </c>
      <c r="BK16" s="158">
        <v>7993613.5414948901</v>
      </c>
    </row>
    <row r="17" spans="1:64" x14ac:dyDescent="0.45">
      <c r="A17" s="17" t="s">
        <v>51</v>
      </c>
      <c r="B17" s="18" t="s">
        <v>5</v>
      </c>
      <c r="C17" s="122">
        <v>0</v>
      </c>
      <c r="D17" s="122">
        <v>141408</v>
      </c>
      <c r="E17" s="122">
        <v>282816</v>
      </c>
      <c r="F17" s="122">
        <v>424224</v>
      </c>
      <c r="G17" s="122">
        <v>565632</v>
      </c>
      <c r="H17" s="122">
        <v>707040</v>
      </c>
      <c r="I17" s="122">
        <v>848448</v>
      </c>
      <c r="J17" s="122">
        <v>989856</v>
      </c>
      <c r="K17" s="122">
        <v>1131264</v>
      </c>
      <c r="L17" s="122">
        <v>1272672</v>
      </c>
      <c r="M17" s="122">
        <v>1414080</v>
      </c>
      <c r="N17" s="122">
        <v>1571200</v>
      </c>
      <c r="O17" s="122">
        <v>1728320</v>
      </c>
      <c r="P17" s="122">
        <v>1885440</v>
      </c>
      <c r="Q17" s="122">
        <v>2042560</v>
      </c>
      <c r="R17" s="122">
        <v>2199680</v>
      </c>
      <c r="S17" s="122">
        <v>2356800</v>
      </c>
      <c r="T17" s="122">
        <v>2513920</v>
      </c>
      <c r="U17" s="122">
        <v>2671040</v>
      </c>
      <c r="V17" s="122">
        <v>2828160</v>
      </c>
      <c r="W17" s="122">
        <v>2985280</v>
      </c>
      <c r="X17" s="122">
        <v>3142400</v>
      </c>
      <c r="Y17" s="122">
        <v>3299520</v>
      </c>
      <c r="Z17" s="122">
        <v>3456640</v>
      </c>
      <c r="AA17" s="122">
        <v>3613760</v>
      </c>
      <c r="AB17" s="122">
        <v>3770880</v>
      </c>
      <c r="AC17" s="122">
        <v>4006560</v>
      </c>
      <c r="AD17" s="122">
        <v>4281520</v>
      </c>
      <c r="AE17" s="122">
        <v>4595760</v>
      </c>
      <c r="AF17" s="122">
        <v>4949280</v>
      </c>
      <c r="AG17" s="122">
        <v>5184960</v>
      </c>
      <c r="AH17" s="123">
        <v>5309615.9122875025</v>
      </c>
      <c r="AI17" s="158">
        <v>5434271.8245750051</v>
      </c>
      <c r="AJ17" s="158">
        <v>5558927.7368625076</v>
      </c>
      <c r="AK17" s="158">
        <v>5683583.6491500102</v>
      </c>
      <c r="AL17" s="158">
        <v>5808239.5614375127</v>
      </c>
      <c r="AM17" s="158">
        <v>5932895.4737250153</v>
      </c>
      <c r="AN17" s="158">
        <v>6057551.3860125178</v>
      </c>
      <c r="AO17" s="158">
        <v>6182207.2983000204</v>
      </c>
      <c r="AP17" s="158">
        <v>6306863.2105875229</v>
      </c>
      <c r="AQ17" s="158">
        <v>6431519.1228750255</v>
      </c>
      <c r="AR17" s="158">
        <v>6556175.035162528</v>
      </c>
      <c r="AS17" s="158">
        <v>6680830.9474500306</v>
      </c>
      <c r="AT17" s="158">
        <v>6805486.8597375331</v>
      </c>
      <c r="AU17" s="158">
        <v>6930142.7720250357</v>
      </c>
      <c r="AV17" s="158">
        <v>7054798.6843125382</v>
      </c>
      <c r="AW17" s="158">
        <v>7179454.5966000408</v>
      </c>
      <c r="AX17" s="158">
        <v>7304110.5088875433</v>
      </c>
      <c r="AY17" s="158">
        <v>7428766.4211750459</v>
      </c>
      <c r="AZ17" s="158">
        <v>7553422.3334625484</v>
      </c>
      <c r="BA17" s="158">
        <v>7678078.245750051</v>
      </c>
      <c r="BB17" s="158">
        <v>7802734.1580375535</v>
      </c>
      <c r="BC17" s="158">
        <v>7927390.0703250561</v>
      </c>
      <c r="BD17" s="158">
        <v>8052045.9826125586</v>
      </c>
      <c r="BE17" s="158">
        <v>8176701.8949000612</v>
      </c>
      <c r="BF17" s="158">
        <v>8301357.8071875637</v>
      </c>
      <c r="BG17" s="158">
        <v>8426013.7194750663</v>
      </c>
      <c r="BH17" s="158">
        <v>8550669.6317625698</v>
      </c>
      <c r="BI17" s="158">
        <v>8675325.5440500733</v>
      </c>
      <c r="BJ17" s="158">
        <v>8799981.4563375767</v>
      </c>
      <c r="BK17" s="158">
        <v>8924637.3686250802</v>
      </c>
    </row>
    <row r="18" spans="1:64" x14ac:dyDescent="0.45">
      <c r="A18" s="17" t="s">
        <v>49</v>
      </c>
      <c r="B18" s="18" t="s">
        <v>5</v>
      </c>
      <c r="C18" s="122">
        <v>5854541.2756797438</v>
      </c>
      <c r="D18" s="122">
        <v>5767167.1836017547</v>
      </c>
      <c r="E18" s="122">
        <v>5680456.6312094061</v>
      </c>
      <c r="F18" s="122">
        <v>5594409.6185026988</v>
      </c>
      <c r="G18" s="122">
        <v>5509026.1454816321</v>
      </c>
      <c r="H18" s="122">
        <v>5424306.2121462068</v>
      </c>
      <c r="I18" s="122">
        <v>5340249.8184964219</v>
      </c>
      <c r="J18" s="122">
        <v>5254375.5771221165</v>
      </c>
      <c r="K18" s="122">
        <v>5166683.4880232913</v>
      </c>
      <c r="L18" s="122">
        <v>5077173.5511999456</v>
      </c>
      <c r="M18" s="122">
        <v>4946256.889631507</v>
      </c>
      <c r="N18" s="122">
        <v>4816578.8213556297</v>
      </c>
      <c r="O18" s="122">
        <v>4726478.7463723123</v>
      </c>
      <c r="P18" s="122">
        <v>4531195.4685862046</v>
      </c>
      <c r="Q18" s="122">
        <v>4340275.9801880093</v>
      </c>
      <c r="R18" s="122">
        <v>4162241.8339378559</v>
      </c>
      <c r="S18" s="122">
        <v>4105450.4045569776</v>
      </c>
      <c r="T18" s="122">
        <v>3903344.8692704462</v>
      </c>
      <c r="U18" s="122">
        <v>3596887.4058554247</v>
      </c>
      <c r="V18" s="122">
        <v>3483742.5282371389</v>
      </c>
      <c r="W18" s="122">
        <v>3310338.1869435976</v>
      </c>
      <c r="X18" s="122">
        <v>3206920.443349292</v>
      </c>
      <c r="Y18" s="122">
        <v>3134886.982532125</v>
      </c>
      <c r="Z18" s="122">
        <v>2983193.9126461176</v>
      </c>
      <c r="AA18" s="122">
        <v>2913426.7031820868</v>
      </c>
      <c r="AB18" s="122">
        <v>2859118.2022943082</v>
      </c>
      <c r="AC18" s="122">
        <v>2738109.1826818278</v>
      </c>
      <c r="AD18" s="122">
        <v>2642973.4197125789</v>
      </c>
      <c r="AE18" s="122">
        <v>2573764.5617629928</v>
      </c>
      <c r="AF18" s="122">
        <v>2492227.1501362096</v>
      </c>
      <c r="AG18" s="122">
        <v>2270533.2892713859</v>
      </c>
      <c r="AH18" s="123">
        <v>2211069.6284065619</v>
      </c>
      <c r="AI18" s="158">
        <v>2149536.8891963772</v>
      </c>
      <c r="AJ18" s="158">
        <v>2085935.0716408323</v>
      </c>
      <c r="AK18" s="158">
        <v>2020264.1757399268</v>
      </c>
      <c r="AL18" s="158">
        <v>1952524.2014936609</v>
      </c>
      <c r="AM18" s="158">
        <v>1882715.1489020344</v>
      </c>
      <c r="AN18" s="158">
        <v>1810837.0179650474</v>
      </c>
      <c r="AO18" s="158">
        <v>1736889.8086826999</v>
      </c>
      <c r="AP18" s="158">
        <v>1660873.5210549918</v>
      </c>
      <c r="AQ18" s="158">
        <v>1582788.1550819231</v>
      </c>
      <c r="AR18" s="158">
        <v>1502633.7107634943</v>
      </c>
      <c r="AS18" s="158">
        <v>1420410.1880997047</v>
      </c>
      <c r="AT18" s="158">
        <v>1336117.5870905546</v>
      </c>
      <c r="AU18" s="158">
        <v>1249755.9077360441</v>
      </c>
      <c r="AV18" s="158">
        <v>1161325.1500361729</v>
      </c>
      <c r="AW18" s="158">
        <v>1070825.3139909413</v>
      </c>
      <c r="AX18" s="158">
        <v>978256.39960034925</v>
      </c>
      <c r="AY18" s="158">
        <v>883618.40686439665</v>
      </c>
      <c r="AZ18" s="158">
        <v>786911.33578308357</v>
      </c>
      <c r="BA18" s="158">
        <v>688135.18635641003</v>
      </c>
      <c r="BB18" s="158">
        <v>587289.95858437591</v>
      </c>
      <c r="BC18" s="158">
        <v>484375.65246698138</v>
      </c>
      <c r="BD18" s="158">
        <v>379392.26800422632</v>
      </c>
      <c r="BE18" s="158">
        <v>272339.80519611074</v>
      </c>
      <c r="BF18" s="158">
        <v>163218.26404263463</v>
      </c>
      <c r="BG18" s="158">
        <v>52027.644543798029</v>
      </c>
      <c r="BH18" s="158">
        <v>-61232.053300399071</v>
      </c>
      <c r="BI18" s="158">
        <v>-176560.82948995667</v>
      </c>
      <c r="BJ18" s="158">
        <v>-293958.68402487476</v>
      </c>
      <c r="BK18" s="158">
        <v>-413425.61690515338</v>
      </c>
    </row>
    <row r="19" spans="1:64" x14ac:dyDescent="0.45">
      <c r="A19" s="17" t="s">
        <v>54</v>
      </c>
      <c r="B19" s="18" t="s">
        <v>5</v>
      </c>
      <c r="C19" s="122">
        <v>0</v>
      </c>
      <c r="D19" s="122">
        <v>66882.32297942786</v>
      </c>
      <c r="E19" s="122">
        <v>133764.64595885572</v>
      </c>
      <c r="F19" s="122">
        <v>200646.96893828356</v>
      </c>
      <c r="G19" s="122">
        <v>267529.29191771144</v>
      </c>
      <c r="H19" s="122">
        <v>334411.61489713931</v>
      </c>
      <c r="I19" s="122">
        <v>401293.93787656719</v>
      </c>
      <c r="J19" s="122">
        <v>468176.26085599506</v>
      </c>
      <c r="K19" s="122">
        <v>535058.58383542288</v>
      </c>
      <c r="L19" s="122">
        <v>601940.90681485075</v>
      </c>
      <c r="M19" s="122">
        <v>708412.10681485082</v>
      </c>
      <c r="N19" s="122">
        <v>813418.10681485082</v>
      </c>
      <c r="O19" s="122">
        <v>878619.50681485084</v>
      </c>
      <c r="P19" s="122">
        <v>1044838.3068148509</v>
      </c>
      <c r="Q19" s="122">
        <v>1210405.9068148509</v>
      </c>
      <c r="R19" s="122">
        <v>1356844.506814851</v>
      </c>
      <c r="S19" s="122">
        <v>1378415.506814851</v>
      </c>
      <c r="T19" s="122">
        <v>1545204.1068148511</v>
      </c>
      <c r="U19" s="122">
        <v>1813986.9068148511</v>
      </c>
      <c r="V19" s="122">
        <v>1893026.306814851</v>
      </c>
      <c r="W19" s="122">
        <v>2030022.506814851</v>
      </c>
      <c r="X19" s="122">
        <v>2098561.3068148508</v>
      </c>
      <c r="Y19" s="122">
        <v>2137633.3068148508</v>
      </c>
      <c r="Z19" s="122">
        <v>2259489.1068148506</v>
      </c>
      <c r="AA19" s="122">
        <v>2300107.7068148507</v>
      </c>
      <c r="AB19" s="122">
        <v>2315410.9068148509</v>
      </c>
      <c r="AC19" s="122">
        <v>2409183.7068148507</v>
      </c>
      <c r="AD19" s="122">
        <v>2463151.9068148509</v>
      </c>
      <c r="AE19" s="122">
        <v>2501084.3068148508</v>
      </c>
      <c r="AF19" s="122">
        <v>2546017.1068148506</v>
      </c>
      <c r="AG19" s="122">
        <v>2723550.5068148505</v>
      </c>
      <c r="AH19" s="123">
        <v>2738853.7068148507</v>
      </c>
      <c r="AI19" s="158">
        <v>2756759.7280870518</v>
      </c>
      <c r="AJ19" s="158">
        <v>2777268.5706314538</v>
      </c>
      <c r="AK19" s="158">
        <v>2800380.2344480567</v>
      </c>
      <c r="AL19" s="158">
        <v>2826094.7195368605</v>
      </c>
      <c r="AM19" s="158">
        <v>2854412.0258978652</v>
      </c>
      <c r="AN19" s="158">
        <v>2885332.1535310713</v>
      </c>
      <c r="AO19" s="158">
        <v>2918855.1024364782</v>
      </c>
      <c r="AP19" s="158">
        <v>2954980.8726140861</v>
      </c>
      <c r="AQ19" s="158">
        <v>2993709.4640638949</v>
      </c>
      <c r="AR19" s="158">
        <v>3035040.8767859046</v>
      </c>
      <c r="AS19" s="158">
        <v>3078975.1107801152</v>
      </c>
      <c r="AT19" s="158">
        <v>3125512.1660465267</v>
      </c>
      <c r="AU19" s="158">
        <v>3174652.0425851396</v>
      </c>
      <c r="AV19" s="158">
        <v>3226394.7403959534</v>
      </c>
      <c r="AW19" s="158">
        <v>3280740.2594789681</v>
      </c>
      <c r="AX19" s="158">
        <v>3337688.5998341837</v>
      </c>
      <c r="AY19" s="158">
        <v>3397239.7614616002</v>
      </c>
      <c r="AZ19" s="158">
        <v>3459393.7443612176</v>
      </c>
      <c r="BA19" s="158">
        <v>3524150.5485330364</v>
      </c>
      <c r="BB19" s="158">
        <v>3591510.1739770561</v>
      </c>
      <c r="BC19" s="158">
        <v>3661472.6206932766</v>
      </c>
      <c r="BD19" s="158">
        <v>3734037.8886816981</v>
      </c>
      <c r="BE19" s="158">
        <v>3809205.9779423205</v>
      </c>
      <c r="BF19" s="158">
        <v>3886976.8884751438</v>
      </c>
      <c r="BG19" s="158">
        <v>3967350.620280168</v>
      </c>
      <c r="BH19" s="158">
        <v>4050327.1733573936</v>
      </c>
      <c r="BI19" s="158">
        <v>4135906.5477068201</v>
      </c>
      <c r="BJ19" s="158">
        <v>4224088.7433284475</v>
      </c>
      <c r="BK19" s="158">
        <v>4314873.7602222757</v>
      </c>
    </row>
    <row r="20" spans="1:64" x14ac:dyDescent="0.45">
      <c r="A20" s="17" t="s">
        <v>52</v>
      </c>
      <c r="B20" s="18" t="s">
        <v>5</v>
      </c>
      <c r="C20" s="122">
        <v>0</v>
      </c>
      <c r="D20" s="122">
        <v>35352</v>
      </c>
      <c r="E20" s="122">
        <v>70704</v>
      </c>
      <c r="F20" s="122">
        <v>106056</v>
      </c>
      <c r="G20" s="122">
        <v>141408</v>
      </c>
      <c r="H20" s="122">
        <v>176760</v>
      </c>
      <c r="I20" s="122">
        <v>212112</v>
      </c>
      <c r="J20" s="122">
        <v>247464</v>
      </c>
      <c r="K20" s="122">
        <v>282816</v>
      </c>
      <c r="L20" s="122">
        <v>318168</v>
      </c>
      <c r="M20" s="122">
        <v>353520</v>
      </c>
      <c r="N20" s="122">
        <v>392800</v>
      </c>
      <c r="O20" s="122">
        <v>432080</v>
      </c>
      <c r="P20" s="122">
        <v>471360</v>
      </c>
      <c r="Q20" s="122">
        <v>510640</v>
      </c>
      <c r="R20" s="122">
        <v>549920</v>
      </c>
      <c r="S20" s="122">
        <v>589200</v>
      </c>
      <c r="T20" s="122">
        <v>628480</v>
      </c>
      <c r="U20" s="122">
        <v>667760</v>
      </c>
      <c r="V20" s="122">
        <v>707040</v>
      </c>
      <c r="W20" s="122">
        <v>746320</v>
      </c>
      <c r="X20" s="122">
        <v>785600</v>
      </c>
      <c r="Y20" s="122">
        <v>824880</v>
      </c>
      <c r="Z20" s="122">
        <v>864160</v>
      </c>
      <c r="AA20" s="122">
        <v>903440</v>
      </c>
      <c r="AB20" s="122">
        <v>942720</v>
      </c>
      <c r="AC20" s="122">
        <v>1001640</v>
      </c>
      <c r="AD20" s="122">
        <v>1070380</v>
      </c>
      <c r="AE20" s="122">
        <v>1148940</v>
      </c>
      <c r="AF20" s="122">
        <v>1237320</v>
      </c>
      <c r="AG20" s="122">
        <v>1296240</v>
      </c>
      <c r="AH20" s="123">
        <v>1347988.826750404</v>
      </c>
      <c r="AI20" s="158">
        <v>1399737.6535008079</v>
      </c>
      <c r="AJ20" s="158">
        <v>1451486.4802512119</v>
      </c>
      <c r="AK20" s="158">
        <v>1503235.3070016159</v>
      </c>
      <c r="AL20" s="158">
        <v>1554984.1337520198</v>
      </c>
      <c r="AM20" s="158">
        <v>1606732.9605024238</v>
      </c>
      <c r="AN20" s="158">
        <v>1658481.7872528278</v>
      </c>
      <c r="AO20" s="158">
        <v>1710230.6140032317</v>
      </c>
      <c r="AP20" s="158">
        <v>1761979.4407536357</v>
      </c>
      <c r="AQ20" s="158">
        <v>1813728.2675040397</v>
      </c>
      <c r="AR20" s="158">
        <v>1865477.0942544437</v>
      </c>
      <c r="AS20" s="158">
        <v>1917225.9210048476</v>
      </c>
      <c r="AT20" s="158">
        <v>1968974.7477552516</v>
      </c>
      <c r="AU20" s="158">
        <v>2020723.5745056556</v>
      </c>
      <c r="AV20" s="158">
        <v>2072472.4012560595</v>
      </c>
      <c r="AW20" s="158">
        <v>2124221.2280064635</v>
      </c>
      <c r="AX20" s="158">
        <v>2175970.0547568672</v>
      </c>
      <c r="AY20" s="158">
        <v>2227718.881507271</v>
      </c>
      <c r="AZ20" s="158">
        <v>2279467.7082576747</v>
      </c>
      <c r="BA20" s="158">
        <v>2331216.5350080784</v>
      </c>
      <c r="BB20" s="158">
        <v>2382965.3617584822</v>
      </c>
      <c r="BC20" s="158">
        <v>2434714.1885088859</v>
      </c>
      <c r="BD20" s="158">
        <v>2486463.0152592896</v>
      </c>
      <c r="BE20" s="158">
        <v>2538211.8420096934</v>
      </c>
      <c r="BF20" s="158">
        <v>2589960.6687600971</v>
      </c>
      <c r="BG20" s="158">
        <v>2641709.4955105009</v>
      </c>
      <c r="BH20" s="158">
        <v>2693458.3222609046</v>
      </c>
      <c r="BI20" s="158">
        <v>2745207.1490113083</v>
      </c>
      <c r="BJ20" s="158">
        <v>2796955.9757617121</v>
      </c>
      <c r="BK20" s="158">
        <v>2848704.8025121158</v>
      </c>
    </row>
    <row r="21" spans="1:64" x14ac:dyDescent="0.45">
      <c r="A21" s="17" t="s">
        <v>50</v>
      </c>
      <c r="B21" s="18" t="s">
        <v>5</v>
      </c>
      <c r="C21" s="122">
        <v>23809273.504817236</v>
      </c>
      <c r="D21" s="122">
        <v>23667411.808130473</v>
      </c>
      <c r="E21" s="122">
        <v>23525684.609681182</v>
      </c>
      <c r="F21" s="122">
        <v>23384091.909469359</v>
      </c>
      <c r="G21" s="122">
        <v>23242633.707495011</v>
      </c>
      <c r="H21" s="122">
        <v>23101310.003758132</v>
      </c>
      <c r="I21" s="122">
        <v>22960120.798258729</v>
      </c>
      <c r="J21" s="122">
        <v>22818563.118468739</v>
      </c>
      <c r="K21" s="122">
        <v>22676636.964388169</v>
      </c>
      <c r="L21" s="122">
        <v>22534342.336017013</v>
      </c>
      <c r="M21" s="122">
        <v>22283640.687259126</v>
      </c>
      <c r="N21" s="122">
        <v>21799193.70575086</v>
      </c>
      <c r="O21" s="122">
        <v>21330573.791492209</v>
      </c>
      <c r="P21" s="122">
        <v>20843445.676895861</v>
      </c>
      <c r="Q21" s="122">
        <v>20373187.297136441</v>
      </c>
      <c r="R21" s="122">
        <v>20008215.939756516</v>
      </c>
      <c r="S21" s="122">
        <v>19067907.225431867</v>
      </c>
      <c r="T21" s="122">
        <v>18432584.749542933</v>
      </c>
      <c r="U21" s="122">
        <v>17827553.566628117</v>
      </c>
      <c r="V21" s="122">
        <v>17265248.250913922</v>
      </c>
      <c r="W21" s="122">
        <v>16768572.989634218</v>
      </c>
      <c r="X21" s="122">
        <v>16228007.493831702</v>
      </c>
      <c r="Y21" s="122">
        <v>15577045.268156216</v>
      </c>
      <c r="Z21" s="122">
        <v>15017314.51006496</v>
      </c>
      <c r="AA21" s="122">
        <v>14749867.94213685</v>
      </c>
      <c r="AB21" s="122">
        <v>14397151.241526661</v>
      </c>
      <c r="AC21" s="122">
        <v>14182432.511399211</v>
      </c>
      <c r="AD21" s="122">
        <v>13966924.924360638</v>
      </c>
      <c r="AE21" s="122">
        <v>13834252.445574854</v>
      </c>
      <c r="AF21" s="122">
        <v>13662567.560130734</v>
      </c>
      <c r="AG21" s="122">
        <v>13476245.718357563</v>
      </c>
      <c r="AH21" s="123">
        <v>13340961.676584391</v>
      </c>
      <c r="AI21" s="158">
        <v>13198465.558336204</v>
      </c>
      <c r="AJ21" s="158">
        <v>13048757.363613</v>
      </c>
      <c r="AK21" s="158">
        <v>12891837.092414778</v>
      </c>
      <c r="AL21" s="158">
        <v>12727704.74474154</v>
      </c>
      <c r="AM21" s="158">
        <v>12556360.320593286</v>
      </c>
      <c r="AN21" s="158">
        <v>12377803.819970015</v>
      </c>
      <c r="AO21" s="158">
        <v>12192035.242871728</v>
      </c>
      <c r="AP21" s="158">
        <v>11999054.589298423</v>
      </c>
      <c r="AQ21" s="158">
        <v>11798861.859250102</v>
      </c>
      <c r="AR21" s="158">
        <v>11591457.052726764</v>
      </c>
      <c r="AS21" s="158">
        <v>11376840.169728409</v>
      </c>
      <c r="AT21" s="158">
        <v>11155011.210255038</v>
      </c>
      <c r="AU21" s="158">
        <v>10925970.17430665</v>
      </c>
      <c r="AV21" s="158">
        <v>10689717.061883247</v>
      </c>
      <c r="AW21" s="158">
        <v>10446251.872984825</v>
      </c>
      <c r="AX21" s="158">
        <v>10195574.607611386</v>
      </c>
      <c r="AY21" s="158">
        <v>9937685.2657629326</v>
      </c>
      <c r="AZ21" s="158">
        <v>9672583.8474394605</v>
      </c>
      <c r="BA21" s="158">
        <v>9400270.3526409715</v>
      </c>
      <c r="BB21" s="158">
        <v>9120744.7813674659</v>
      </c>
      <c r="BC21" s="158">
        <v>8834007.1336189434</v>
      </c>
      <c r="BD21" s="158">
        <v>8540057.409395406</v>
      </c>
      <c r="BE21" s="158">
        <v>8238895.6086968509</v>
      </c>
      <c r="BF21" s="158">
        <v>7930521.7315232791</v>
      </c>
      <c r="BG21" s="158">
        <v>7614935.7778746905</v>
      </c>
      <c r="BH21" s="158">
        <v>7292137.7477510851</v>
      </c>
      <c r="BI21" s="158">
        <v>6962127.6411524629</v>
      </c>
      <c r="BJ21" s="158">
        <v>6624905.458078824</v>
      </c>
      <c r="BK21" s="158">
        <v>6280471.1985301683</v>
      </c>
    </row>
    <row r="22" spans="1:64" x14ac:dyDescent="0.45">
      <c r="A22" s="17" t="s">
        <v>55</v>
      </c>
      <c r="B22" s="18" t="s">
        <v>5</v>
      </c>
      <c r="C22" s="122">
        <v>0</v>
      </c>
      <c r="D22" s="122">
        <v>137708.05390385352</v>
      </c>
      <c r="E22" s="122">
        <v>275416.10780770704</v>
      </c>
      <c r="F22" s="122">
        <v>413124.16171156056</v>
      </c>
      <c r="G22" s="122">
        <v>550832.21561541408</v>
      </c>
      <c r="H22" s="122">
        <v>688540.2695192676</v>
      </c>
      <c r="I22" s="122">
        <v>826248.32342312112</v>
      </c>
      <c r="J22" s="122">
        <v>963956.37732697465</v>
      </c>
      <c r="K22" s="122">
        <v>1101664.4312308282</v>
      </c>
      <c r="L22" s="122">
        <v>1239372.4851346817</v>
      </c>
      <c r="M22" s="122">
        <v>1485119.0851346818</v>
      </c>
      <c r="N22" s="122">
        <v>1964565.0851346818</v>
      </c>
      <c r="O22" s="122">
        <v>2428138.0851346818</v>
      </c>
      <c r="P22" s="122">
        <v>2909374.8851346821</v>
      </c>
      <c r="Q22" s="122">
        <v>3374494.4851346822</v>
      </c>
      <c r="R22" s="122">
        <v>3733061.4851346822</v>
      </c>
      <c r="S22" s="122">
        <v>4666231.0851346822</v>
      </c>
      <c r="T22" s="122">
        <v>5294394.8851346821</v>
      </c>
      <c r="U22" s="122">
        <v>5891789.4851346817</v>
      </c>
      <c r="V22" s="122">
        <v>6447181.6851346819</v>
      </c>
      <c r="W22" s="122">
        <v>6936477.0851346822</v>
      </c>
      <c r="X22" s="122">
        <v>7469972.6851346828</v>
      </c>
      <c r="Y22" s="122">
        <v>8114253.6851346828</v>
      </c>
      <c r="Z22" s="122">
        <v>8667936.4851346835</v>
      </c>
      <c r="AA22" s="122">
        <v>8929474.6851346828</v>
      </c>
      <c r="AB22" s="122">
        <v>9274285.0851346832</v>
      </c>
      <c r="AC22" s="122">
        <v>9483483.0851346832</v>
      </c>
      <c r="AD22" s="122">
        <v>9690646.0851346832</v>
      </c>
      <c r="AE22" s="122">
        <v>9816978.8851346839</v>
      </c>
      <c r="AF22" s="122">
        <v>9981244.0851346832</v>
      </c>
      <c r="AG22" s="122">
        <v>10158614.685134683</v>
      </c>
      <c r="AH22" s="123">
        <v>10284947.485134684</v>
      </c>
      <c r="AI22" s="158">
        <v>10418600.550290011</v>
      </c>
      <c r="AJ22" s="158">
        <v>10559573.880600665</v>
      </c>
      <c r="AK22" s="158">
        <v>10707867.476066647</v>
      </c>
      <c r="AL22" s="158">
        <v>10863481.336687956</v>
      </c>
      <c r="AM22" s="158">
        <v>11026415.462464591</v>
      </c>
      <c r="AN22" s="158">
        <v>11196669.853396555</v>
      </c>
      <c r="AO22" s="158">
        <v>11374244.509483846</v>
      </c>
      <c r="AP22" s="158">
        <v>11559139.430726463</v>
      </c>
      <c r="AQ22" s="158">
        <v>11751354.617124408</v>
      </c>
      <c r="AR22" s="158">
        <v>11950890.068677681</v>
      </c>
      <c r="AS22" s="158">
        <v>12157745.785386279</v>
      </c>
      <c r="AT22" s="158">
        <v>12371921.767250206</v>
      </c>
      <c r="AU22" s="158">
        <v>12593418.01426946</v>
      </c>
      <c r="AV22" s="158">
        <v>12822234.52644404</v>
      </c>
      <c r="AW22" s="158">
        <v>13058371.303773949</v>
      </c>
      <c r="AX22" s="158">
        <v>13301828.346259184</v>
      </c>
      <c r="AY22" s="158">
        <v>13552605.653899746</v>
      </c>
      <c r="AZ22" s="158">
        <v>13810703.226695636</v>
      </c>
      <c r="BA22" s="158">
        <v>14076121.064646853</v>
      </c>
      <c r="BB22" s="158">
        <v>14348859.167753398</v>
      </c>
      <c r="BC22" s="158">
        <v>14628917.53601527</v>
      </c>
      <c r="BD22" s="158">
        <v>14916296.169432469</v>
      </c>
      <c r="BE22" s="158">
        <v>15210995.068004996</v>
      </c>
      <c r="BF22" s="158">
        <v>15513014.231732849</v>
      </c>
      <c r="BG22" s="158">
        <v>15822353.660616029</v>
      </c>
      <c r="BH22" s="158">
        <v>16139013.354654538</v>
      </c>
      <c r="BI22" s="158">
        <v>16462993.313848373</v>
      </c>
      <c r="BJ22" s="158">
        <v>16794293.538197536</v>
      </c>
      <c r="BK22" s="158">
        <v>17132914.027702026</v>
      </c>
    </row>
    <row r="23" spans="1:64" x14ac:dyDescent="0.45">
      <c r="A23" s="17" t="s">
        <v>7</v>
      </c>
      <c r="B23" s="18" t="s">
        <v>5</v>
      </c>
      <c r="C23" s="122">
        <v>5697633.1570088416</v>
      </c>
      <c r="D23" s="122">
        <v>6100011.1570088416</v>
      </c>
      <c r="E23" s="122">
        <v>6623485.1570088416</v>
      </c>
      <c r="F23" s="122">
        <v>7365443.1570088416</v>
      </c>
      <c r="G23" s="122">
        <v>8204338.1570088416</v>
      </c>
      <c r="H23" s="122">
        <v>9069718.1570088416</v>
      </c>
      <c r="I23" s="122">
        <v>9973137.1570088416</v>
      </c>
      <c r="J23" s="122">
        <v>10402000.157008842</v>
      </c>
      <c r="K23" s="122">
        <v>10751483.157008842</v>
      </c>
      <c r="L23" s="122">
        <v>11242170.157008842</v>
      </c>
      <c r="M23" s="122">
        <v>11556615.157008842</v>
      </c>
      <c r="N23" s="122">
        <v>11556615.157008842</v>
      </c>
      <c r="O23" s="122">
        <v>11556615.157008842</v>
      </c>
      <c r="P23" s="122">
        <v>11556615.157008842</v>
      </c>
      <c r="Q23" s="122">
        <v>11556615.157008842</v>
      </c>
      <c r="R23" s="122">
        <v>11556615.157008842</v>
      </c>
      <c r="S23" s="122">
        <v>11556615.157008842</v>
      </c>
      <c r="T23" s="122">
        <v>11556615.157008842</v>
      </c>
      <c r="U23" s="122">
        <v>11556615.157008842</v>
      </c>
      <c r="V23" s="122">
        <v>11555473.500071114</v>
      </c>
      <c r="W23" s="122">
        <v>11554254.763082214</v>
      </c>
      <c r="X23" s="122">
        <v>11553087.214913538</v>
      </c>
      <c r="Y23" s="122">
        <v>11551983.853135683</v>
      </c>
      <c r="Z23" s="122">
        <v>11550985.071457576</v>
      </c>
      <c r="AA23" s="122">
        <v>11550009.34220399</v>
      </c>
      <c r="AB23" s="122">
        <v>11548703.667119622</v>
      </c>
      <c r="AC23" s="122">
        <v>11547791.953774745</v>
      </c>
      <c r="AD23" s="122">
        <v>11546413.898484062</v>
      </c>
      <c r="AE23" s="122">
        <v>11545366.940995142</v>
      </c>
      <c r="AF23" s="122">
        <v>11544141.627299663</v>
      </c>
      <c r="AG23" s="122">
        <v>11542663.386851491</v>
      </c>
      <c r="AH23" s="123">
        <v>11541185.14640332</v>
      </c>
      <c r="AI23" s="158">
        <v>11539717.788470151</v>
      </c>
      <c r="AJ23" s="158">
        <v>11538261.313051984</v>
      </c>
      <c r="AK23" s="158">
        <v>11536815.720148819</v>
      </c>
      <c r="AL23" s="158">
        <v>11535381.009760655</v>
      </c>
      <c r="AM23" s="158">
        <v>11533957.181887494</v>
      </c>
      <c r="AN23" s="158">
        <v>11532544.236529335</v>
      </c>
      <c r="AO23" s="158">
        <v>11531142.173686178</v>
      </c>
      <c r="AP23" s="158">
        <v>11529750.993358023</v>
      </c>
      <c r="AQ23" s="158">
        <v>11528370.695544871</v>
      </c>
      <c r="AR23" s="158">
        <v>11527001.28024672</v>
      </c>
      <c r="AS23" s="158">
        <v>11525642.747463571</v>
      </c>
      <c r="AT23" s="158">
        <v>11524295.097195424</v>
      </c>
      <c r="AU23" s="158">
        <v>11522958.329442279</v>
      </c>
      <c r="AV23" s="158">
        <v>11521632.444204137</v>
      </c>
      <c r="AW23" s="158">
        <v>11520317.441480996</v>
      </c>
      <c r="AX23" s="158">
        <v>11519013.321272857</v>
      </c>
      <c r="AY23" s="158">
        <v>11517720.083579721</v>
      </c>
      <c r="AZ23" s="158">
        <v>11516437.728401586</v>
      </c>
      <c r="BA23" s="158">
        <v>11515166.255738454</v>
      </c>
      <c r="BB23" s="158">
        <v>11513905.665590324</v>
      </c>
      <c r="BC23" s="158">
        <v>11512655.957957195</v>
      </c>
      <c r="BD23" s="158">
        <v>11511417.132839069</v>
      </c>
      <c r="BE23" s="158">
        <v>11510189.190235944</v>
      </c>
      <c r="BF23" s="158">
        <v>11508972.130147822</v>
      </c>
      <c r="BG23" s="158">
        <v>11507765.952574702</v>
      </c>
      <c r="BH23" s="158">
        <v>11506570.657516584</v>
      </c>
      <c r="BI23" s="158">
        <v>11505386.244973468</v>
      </c>
      <c r="BJ23" s="158">
        <v>11504212.714945354</v>
      </c>
      <c r="BK23" s="158">
        <v>11503050.067432242</v>
      </c>
    </row>
    <row r="24" spans="1:64" x14ac:dyDescent="0.45">
      <c r="A24" s="17" t="s">
        <v>102</v>
      </c>
      <c r="B24" s="18" t="s">
        <v>5</v>
      </c>
      <c r="C24" s="122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505357</v>
      </c>
      <c r="O24" s="122">
        <v>934014</v>
      </c>
      <c r="P24" s="122">
        <v>1495794</v>
      </c>
      <c r="Q24" s="122">
        <v>2057574</v>
      </c>
      <c r="R24" s="122">
        <v>2678441</v>
      </c>
      <c r="S24" s="122">
        <v>3372730</v>
      </c>
      <c r="T24" s="122">
        <v>3928161</v>
      </c>
      <c r="U24" s="122">
        <v>4729871</v>
      </c>
      <c r="V24" s="122">
        <v>5467681</v>
      </c>
      <c r="W24" s="122">
        <v>6030895</v>
      </c>
      <c r="X24" s="122">
        <v>6654035</v>
      </c>
      <c r="Y24" s="122">
        <v>7140185</v>
      </c>
      <c r="Z24" s="122">
        <v>7813585</v>
      </c>
      <c r="AA24" s="122">
        <v>8446455</v>
      </c>
      <c r="AB24" s="122">
        <v>9204555</v>
      </c>
      <c r="AC24" s="122">
        <v>9749515</v>
      </c>
      <c r="AD24" s="122">
        <v>10405771</v>
      </c>
      <c r="AE24" s="122">
        <v>11214731</v>
      </c>
      <c r="AF24" s="122">
        <v>12066443</v>
      </c>
      <c r="AG24" s="122">
        <v>12963531</v>
      </c>
      <c r="AH24" s="123">
        <v>12963021</v>
      </c>
      <c r="AI24" s="158">
        <v>12962511</v>
      </c>
      <c r="AJ24" s="158">
        <v>12962001</v>
      </c>
      <c r="AK24" s="158">
        <v>12961491</v>
      </c>
      <c r="AL24" s="158">
        <v>12960981</v>
      </c>
      <c r="AM24" s="158">
        <v>12960471</v>
      </c>
      <c r="AN24" s="158">
        <v>12959961</v>
      </c>
      <c r="AO24" s="158">
        <v>12959451</v>
      </c>
      <c r="AP24" s="158">
        <v>12958941</v>
      </c>
      <c r="AQ24" s="158">
        <v>12958431</v>
      </c>
      <c r="AR24" s="158">
        <v>12957921</v>
      </c>
      <c r="AS24" s="158">
        <v>12957411</v>
      </c>
      <c r="AT24" s="158">
        <v>12956901</v>
      </c>
      <c r="AU24" s="158">
        <v>12956391</v>
      </c>
      <c r="AV24" s="158">
        <v>12955881</v>
      </c>
      <c r="AW24" s="158">
        <v>12955371</v>
      </c>
      <c r="AX24" s="158">
        <v>12954861</v>
      </c>
      <c r="AY24" s="158">
        <v>12954351</v>
      </c>
      <c r="AZ24" s="158">
        <v>12953841</v>
      </c>
      <c r="BA24" s="158">
        <v>12953331</v>
      </c>
      <c r="BB24" s="158">
        <v>12952821</v>
      </c>
      <c r="BC24" s="158">
        <v>12952311</v>
      </c>
      <c r="BD24" s="158">
        <v>12951801</v>
      </c>
      <c r="BE24" s="158">
        <v>12951291</v>
      </c>
      <c r="BF24" s="158">
        <v>12950781</v>
      </c>
      <c r="BG24" s="158">
        <v>12950271</v>
      </c>
      <c r="BH24" s="158">
        <v>12949761</v>
      </c>
      <c r="BI24" s="158">
        <v>12949251</v>
      </c>
      <c r="BJ24" s="158">
        <v>12948741</v>
      </c>
      <c r="BK24" s="158">
        <v>12948231</v>
      </c>
    </row>
    <row r="25" spans="1:64" x14ac:dyDescent="0.45">
      <c r="A25" s="17" t="s">
        <v>101</v>
      </c>
      <c r="B25" s="18" t="s">
        <v>5</v>
      </c>
      <c r="C25" s="122"/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22">
        <v>0</v>
      </c>
      <c r="Z25" s="122">
        <v>0</v>
      </c>
      <c r="AA25" s="122">
        <v>0</v>
      </c>
      <c r="AB25" s="122">
        <v>0</v>
      </c>
      <c r="AC25" s="122">
        <v>0</v>
      </c>
      <c r="AD25" s="122">
        <v>0</v>
      </c>
      <c r="AE25" s="122">
        <v>0</v>
      </c>
      <c r="AF25" s="122">
        <v>0</v>
      </c>
      <c r="AG25" s="122">
        <v>0</v>
      </c>
      <c r="AH25" s="123">
        <v>523840.50585890387</v>
      </c>
      <c r="AI25" s="158">
        <v>1045725.4612418013</v>
      </c>
      <c r="AJ25" s="158">
        <v>1565654.8661486921</v>
      </c>
      <c r="AK25" s="158">
        <v>2083628.7205795767</v>
      </c>
      <c r="AL25" s="158">
        <v>2599647.0245344546</v>
      </c>
      <c r="AM25" s="158">
        <v>3113709.7780133262</v>
      </c>
      <c r="AN25" s="158">
        <v>3625816.9810161912</v>
      </c>
      <c r="AO25" s="158">
        <v>4135968.6335430499</v>
      </c>
      <c r="AP25" s="158">
        <v>4644164.7355939019</v>
      </c>
      <c r="AQ25" s="158">
        <v>5150405.2871687477</v>
      </c>
      <c r="AR25" s="158">
        <v>5654690.2882675873</v>
      </c>
      <c r="AS25" s="158">
        <v>6157019.7388904197</v>
      </c>
      <c r="AT25" s="158">
        <v>6657393.6390372459</v>
      </c>
      <c r="AU25" s="158">
        <v>7155811.9887080658</v>
      </c>
      <c r="AV25" s="158">
        <v>7652274.7879028795</v>
      </c>
      <c r="AW25" s="158">
        <v>8146782.0366216861</v>
      </c>
      <c r="AX25" s="158">
        <v>8639333.7348644864</v>
      </c>
      <c r="AY25" s="158">
        <v>9129929.8826312795</v>
      </c>
      <c r="AZ25" s="158">
        <v>9618570.4799220674</v>
      </c>
      <c r="BA25" s="158">
        <v>10105255.526736848</v>
      </c>
      <c r="BB25" s="158">
        <v>10589985.023075623</v>
      </c>
      <c r="BC25" s="158">
        <v>11072758.968938392</v>
      </c>
      <c r="BD25" s="158">
        <v>11553577.364325153</v>
      </c>
      <c r="BE25" s="158">
        <v>12032440.209235908</v>
      </c>
      <c r="BF25" s="158">
        <v>12509347.503670657</v>
      </c>
      <c r="BG25" s="158">
        <v>12984299.247629398</v>
      </c>
      <c r="BH25" s="158">
        <v>13457295.441112135</v>
      </c>
      <c r="BI25" s="158">
        <v>13928336.084118864</v>
      </c>
      <c r="BJ25" s="158">
        <v>14397421.176649587</v>
      </c>
      <c r="BK25" s="158">
        <v>14864550.718704304</v>
      </c>
    </row>
    <row r="26" spans="1:64" x14ac:dyDescent="0.45">
      <c r="A26" s="20" t="s">
        <v>75</v>
      </c>
      <c r="B26" s="19"/>
      <c r="C26" s="124"/>
      <c r="D26" s="124">
        <v>1081532.6318088286</v>
      </c>
      <c r="E26" s="124">
        <v>1202628.6318088286</v>
      </c>
      <c r="F26" s="124">
        <v>1421112.6318088286</v>
      </c>
      <c r="G26" s="124">
        <v>1518049.6318088286</v>
      </c>
      <c r="H26" s="124">
        <v>1544534.6318088286</v>
      </c>
      <c r="I26" s="124">
        <v>1582573.6318088286</v>
      </c>
      <c r="J26" s="124">
        <v>1108017.6318088286</v>
      </c>
      <c r="K26" s="124">
        <v>1028637.6318088287</v>
      </c>
      <c r="L26" s="124">
        <v>1169841.6318088286</v>
      </c>
      <c r="M26" s="124">
        <v>1046841.4</v>
      </c>
      <c r="N26" s="124">
        <v>1480266.6</v>
      </c>
      <c r="O26" s="124">
        <v>1306537.8</v>
      </c>
      <c r="P26" s="124">
        <v>1545073.8</v>
      </c>
      <c r="Q26" s="124">
        <v>1527979.8</v>
      </c>
      <c r="R26" s="124">
        <v>1455850</v>
      </c>
      <c r="S26" s="124">
        <v>2000659.4000000001</v>
      </c>
      <c r="T26" s="124">
        <v>1739945.6</v>
      </c>
      <c r="U26" s="124">
        <v>1990213.2000000002</v>
      </c>
      <c r="V26" s="124">
        <v>1699125.8</v>
      </c>
      <c r="W26" s="124">
        <v>1514517.6</v>
      </c>
      <c r="X26" s="124">
        <v>1532522.6</v>
      </c>
      <c r="Y26" s="124">
        <v>1461385.2</v>
      </c>
      <c r="Z26" s="124">
        <v>1608830.6</v>
      </c>
      <c r="AA26" s="124">
        <v>1182139</v>
      </c>
      <c r="AB26" s="124">
        <v>1369558.6</v>
      </c>
      <c r="AC26" s="124">
        <v>1209034.6000000001</v>
      </c>
      <c r="AD26" s="124">
        <v>1317823</v>
      </c>
      <c r="AE26" s="124">
        <v>1399236.4</v>
      </c>
      <c r="AF26" s="124">
        <v>1553685</v>
      </c>
      <c r="AG26" s="124">
        <v>1584687.2000000002</v>
      </c>
      <c r="AH26" s="126">
        <v>875092.44489681046</v>
      </c>
      <c r="AI26" s="166">
        <v>887658.40348549292</v>
      </c>
      <c r="AJ26" s="166">
        <v>900224.3620741755</v>
      </c>
      <c r="AK26" s="166">
        <v>912790.32066285808</v>
      </c>
      <c r="AL26" s="166">
        <v>925356.27925154066</v>
      </c>
      <c r="AM26" s="166">
        <v>937922.23784022324</v>
      </c>
      <c r="AN26" s="166">
        <v>950488.19642890571</v>
      </c>
      <c r="AO26" s="166">
        <v>963054.15501758829</v>
      </c>
      <c r="AP26" s="166">
        <v>975620.11360627087</v>
      </c>
      <c r="AQ26" s="166">
        <v>988186.07219495345</v>
      </c>
      <c r="AR26" s="166">
        <v>1000752.030783636</v>
      </c>
      <c r="AS26" s="166">
        <v>1013317.9893723186</v>
      </c>
      <c r="AT26" s="166">
        <v>1025883.9479610012</v>
      </c>
      <c r="AU26" s="166">
        <v>1038449.9065496838</v>
      </c>
      <c r="AV26" s="166">
        <v>1051015.8651383664</v>
      </c>
      <c r="AW26" s="166">
        <v>1063581.8237270489</v>
      </c>
      <c r="AX26" s="166">
        <v>1076147.7823157315</v>
      </c>
      <c r="AY26" s="166">
        <v>1088713.7409044141</v>
      </c>
      <c r="AZ26" s="166">
        <v>1101279.6994930967</v>
      </c>
      <c r="BA26" s="166">
        <v>1113845.6580817793</v>
      </c>
      <c r="BB26" s="166">
        <v>1126411.6166704618</v>
      </c>
      <c r="BC26" s="166">
        <v>1138977.5752591444</v>
      </c>
      <c r="BD26" s="166">
        <v>1151543.533847827</v>
      </c>
      <c r="BE26" s="166">
        <v>1164109.4924365096</v>
      </c>
      <c r="BF26" s="166">
        <v>1176675.4510251922</v>
      </c>
      <c r="BG26" s="166">
        <v>1189241.4096138745</v>
      </c>
      <c r="BH26" s="166">
        <v>1201807.3682025571</v>
      </c>
      <c r="BI26" s="166">
        <v>1214373.3267912397</v>
      </c>
      <c r="BJ26" s="166">
        <v>1226939.2853799223</v>
      </c>
      <c r="BK26" s="166">
        <v>1239505.2439686053</v>
      </c>
    </row>
    <row r="27" spans="1:64" x14ac:dyDescent="0.45">
      <c r="A27" s="17" t="s">
        <v>48</v>
      </c>
      <c r="B27" s="18" t="s">
        <v>5</v>
      </c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3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</row>
    <row r="28" spans="1:64" x14ac:dyDescent="0.45">
      <c r="A28" s="17" t="s">
        <v>53</v>
      </c>
      <c r="B28" s="18" t="s">
        <v>5</v>
      </c>
      <c r="C28" s="122"/>
      <c r="D28" s="122">
        <v>297804.25492554728</v>
      </c>
      <c r="E28" s="122">
        <v>297804.25492554728</v>
      </c>
      <c r="F28" s="122">
        <v>297804.25492554728</v>
      </c>
      <c r="G28" s="122">
        <v>297804.25492554728</v>
      </c>
      <c r="H28" s="122">
        <v>297804.25492554728</v>
      </c>
      <c r="I28" s="122">
        <v>297804.25492554728</v>
      </c>
      <c r="J28" s="122">
        <v>297804.25492554728</v>
      </c>
      <c r="K28" s="122">
        <v>297804.25492554728</v>
      </c>
      <c r="L28" s="122">
        <v>297804.25492554728</v>
      </c>
      <c r="M28" s="122">
        <v>203418.6</v>
      </c>
      <c r="N28" s="122">
        <v>194057.60000000001</v>
      </c>
      <c r="O28" s="122">
        <v>152706.40000000002</v>
      </c>
      <c r="P28" s="122">
        <v>139438.20000000001</v>
      </c>
      <c r="Q28" s="122">
        <v>139112.6</v>
      </c>
      <c r="R28" s="122">
        <v>133577.40000000002</v>
      </c>
      <c r="S28" s="122">
        <v>155229.80000000002</v>
      </c>
      <c r="T28" s="122">
        <v>193162.2</v>
      </c>
      <c r="U28" s="122">
        <v>125925.8</v>
      </c>
      <c r="V28" s="122">
        <v>130484.20000000001</v>
      </c>
      <c r="W28" s="122">
        <v>128612.00000000001</v>
      </c>
      <c r="X28" s="122">
        <v>110948.20000000001</v>
      </c>
      <c r="Y28" s="122">
        <v>95482.200000000012</v>
      </c>
      <c r="Z28" s="122">
        <v>63492.000000000007</v>
      </c>
      <c r="AA28" s="122">
        <v>50712.200000000004</v>
      </c>
      <c r="AB28" s="122">
        <v>54945.000000000007</v>
      </c>
      <c r="AC28" s="122">
        <v>66503.8</v>
      </c>
      <c r="AD28" s="122">
        <v>56735.8</v>
      </c>
      <c r="AE28" s="122">
        <v>33211.200000000004</v>
      </c>
      <c r="AF28" s="122">
        <v>50875</v>
      </c>
      <c r="AG28" s="122">
        <v>38095.200000000004</v>
      </c>
      <c r="AH28" s="123">
        <v>33211.200000000004</v>
      </c>
      <c r="AI28" s="158">
        <v>37809.622637160835</v>
      </c>
      <c r="AJ28" s="158">
        <v>42408.045274321674</v>
      </c>
      <c r="AK28" s="158">
        <v>47006.467911482512</v>
      </c>
      <c r="AL28" s="158">
        <v>51604.89054864335</v>
      </c>
      <c r="AM28" s="158">
        <v>56203.313185804189</v>
      </c>
      <c r="AN28" s="158">
        <v>60801.735822965027</v>
      </c>
      <c r="AO28" s="158">
        <v>65400.158460125866</v>
      </c>
      <c r="AP28" s="158">
        <v>69998.581097286704</v>
      </c>
      <c r="AQ28" s="158">
        <v>74597.003734447542</v>
      </c>
      <c r="AR28" s="158">
        <v>79195.426371608381</v>
      </c>
      <c r="AS28" s="158">
        <v>83793.849008769219</v>
      </c>
      <c r="AT28" s="158">
        <v>88392.271645930057</v>
      </c>
      <c r="AU28" s="158">
        <v>92990.694283090896</v>
      </c>
      <c r="AV28" s="158">
        <v>97589.116920251734</v>
      </c>
      <c r="AW28" s="158">
        <v>102187.53955741257</v>
      </c>
      <c r="AX28" s="158">
        <v>106785.96219457341</v>
      </c>
      <c r="AY28" s="158">
        <v>111384.38483173425</v>
      </c>
      <c r="AZ28" s="158">
        <v>115982.80746889509</v>
      </c>
      <c r="BA28" s="158">
        <v>120581.23010605593</v>
      </c>
      <c r="BB28" s="158">
        <v>125179.65274321676</v>
      </c>
      <c r="BC28" s="158">
        <v>129778.0753803776</v>
      </c>
      <c r="BD28" s="158">
        <v>134376.49801753843</v>
      </c>
      <c r="BE28" s="158">
        <v>138974.92065469926</v>
      </c>
      <c r="BF28" s="158">
        <v>143573.3432918601</v>
      </c>
      <c r="BG28" s="158">
        <v>148171.76592902094</v>
      </c>
      <c r="BH28" s="158">
        <v>152770.18856618178</v>
      </c>
      <c r="BI28" s="158">
        <v>157368.61120334262</v>
      </c>
      <c r="BJ28" s="158">
        <v>161967.03384050346</v>
      </c>
      <c r="BK28" s="158">
        <v>166565.45647766421</v>
      </c>
    </row>
    <row r="29" spans="1:64" x14ac:dyDescent="0.45">
      <c r="A29" s="17" t="s">
        <v>51</v>
      </c>
      <c r="B29" s="18" t="s">
        <v>5</v>
      </c>
      <c r="C29" s="122"/>
      <c r="D29" s="122">
        <v>141408</v>
      </c>
      <c r="E29" s="122">
        <v>141408</v>
      </c>
      <c r="F29" s="122">
        <v>141408</v>
      </c>
      <c r="G29" s="122">
        <v>141408</v>
      </c>
      <c r="H29" s="122">
        <v>141408</v>
      </c>
      <c r="I29" s="122">
        <v>141408</v>
      </c>
      <c r="J29" s="122">
        <v>141408</v>
      </c>
      <c r="K29" s="122">
        <v>141408</v>
      </c>
      <c r="L29" s="122">
        <v>141408</v>
      </c>
      <c r="M29" s="122">
        <v>141408</v>
      </c>
      <c r="N29" s="122">
        <v>157120</v>
      </c>
      <c r="O29" s="122">
        <v>157120</v>
      </c>
      <c r="P29" s="122">
        <v>157120</v>
      </c>
      <c r="Q29" s="122">
        <v>157120</v>
      </c>
      <c r="R29" s="122">
        <v>157120</v>
      </c>
      <c r="S29" s="122">
        <v>157120</v>
      </c>
      <c r="T29" s="122">
        <v>157120</v>
      </c>
      <c r="U29" s="122">
        <v>157120</v>
      </c>
      <c r="V29" s="122">
        <v>157120</v>
      </c>
      <c r="W29" s="122">
        <v>157120</v>
      </c>
      <c r="X29" s="122">
        <v>157120</v>
      </c>
      <c r="Y29" s="122">
        <v>157120</v>
      </c>
      <c r="Z29" s="122">
        <v>157120</v>
      </c>
      <c r="AA29" s="122">
        <v>157120</v>
      </c>
      <c r="AB29" s="122">
        <v>157120</v>
      </c>
      <c r="AC29" s="122">
        <v>235680</v>
      </c>
      <c r="AD29" s="122">
        <v>274960</v>
      </c>
      <c r="AE29" s="122">
        <v>314240</v>
      </c>
      <c r="AF29" s="122">
        <v>353520</v>
      </c>
      <c r="AG29" s="122">
        <v>235680</v>
      </c>
      <c r="AH29" s="123">
        <v>124655.91228750258</v>
      </c>
      <c r="AI29" s="158">
        <v>124655.91228750258</v>
      </c>
      <c r="AJ29" s="158">
        <v>124655.91228750258</v>
      </c>
      <c r="AK29" s="158">
        <v>124655.91228750258</v>
      </c>
      <c r="AL29" s="158">
        <v>124655.91228750258</v>
      </c>
      <c r="AM29" s="158">
        <v>124655.91228750258</v>
      </c>
      <c r="AN29" s="158">
        <v>124655.91228750258</v>
      </c>
      <c r="AO29" s="158">
        <v>124655.91228750258</v>
      </c>
      <c r="AP29" s="158">
        <v>124655.91228750258</v>
      </c>
      <c r="AQ29" s="158">
        <v>124655.91228750258</v>
      </c>
      <c r="AR29" s="158">
        <v>124655.91228750258</v>
      </c>
      <c r="AS29" s="158">
        <v>124655.91228750258</v>
      </c>
      <c r="AT29" s="158">
        <v>124655.91228750258</v>
      </c>
      <c r="AU29" s="158">
        <v>124655.91228750258</v>
      </c>
      <c r="AV29" s="158">
        <v>124655.91228750258</v>
      </c>
      <c r="AW29" s="158">
        <v>124655.91228750258</v>
      </c>
      <c r="AX29" s="158">
        <v>124655.91228750258</v>
      </c>
      <c r="AY29" s="158">
        <v>124655.91228750258</v>
      </c>
      <c r="AZ29" s="158">
        <v>124655.91228750258</v>
      </c>
      <c r="BA29" s="158">
        <v>124655.91228750258</v>
      </c>
      <c r="BB29" s="158">
        <v>124655.91228750258</v>
      </c>
      <c r="BC29" s="158">
        <v>124655.91228750258</v>
      </c>
      <c r="BD29" s="158">
        <v>124655.91228750258</v>
      </c>
      <c r="BE29" s="158">
        <v>124655.91228750258</v>
      </c>
      <c r="BF29" s="158">
        <v>124655.91228750258</v>
      </c>
      <c r="BG29" s="158">
        <v>124655.91228750258</v>
      </c>
      <c r="BH29" s="158">
        <v>124655.91228750258</v>
      </c>
      <c r="BI29" s="158">
        <v>124655.91228750258</v>
      </c>
      <c r="BJ29" s="158">
        <v>124655.91228750258</v>
      </c>
      <c r="BK29" s="158">
        <v>124655.91228750258</v>
      </c>
    </row>
    <row r="30" spans="1:64" x14ac:dyDescent="0.45">
      <c r="A30" s="17" t="s">
        <v>49</v>
      </c>
      <c r="B30" s="18" t="s">
        <v>5</v>
      </c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3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/>
    </row>
    <row r="31" spans="1:64" x14ac:dyDescent="0.45">
      <c r="A31" s="17" t="s">
        <v>54</v>
      </c>
      <c r="B31" s="18" t="s">
        <v>5</v>
      </c>
      <c r="C31" s="122"/>
      <c r="D31" s="122">
        <v>66882.32297942786</v>
      </c>
      <c r="E31" s="122">
        <v>66882.32297942786</v>
      </c>
      <c r="F31" s="122">
        <v>66882.32297942786</v>
      </c>
      <c r="G31" s="122">
        <v>66882.32297942786</v>
      </c>
      <c r="H31" s="122">
        <v>66882.32297942786</v>
      </c>
      <c r="I31" s="122">
        <v>66882.32297942786</v>
      </c>
      <c r="J31" s="122">
        <v>66882.32297942786</v>
      </c>
      <c r="K31" s="122">
        <v>66882.32297942786</v>
      </c>
      <c r="L31" s="122">
        <v>66882.32297942786</v>
      </c>
      <c r="M31" s="122">
        <v>106471.20000000001</v>
      </c>
      <c r="N31" s="122">
        <v>105006.00000000001</v>
      </c>
      <c r="O31" s="122">
        <v>65201.4</v>
      </c>
      <c r="P31" s="122">
        <v>166218.80000000002</v>
      </c>
      <c r="Q31" s="122">
        <v>165567.6</v>
      </c>
      <c r="R31" s="122">
        <v>146438.6</v>
      </c>
      <c r="S31" s="122">
        <v>21571</v>
      </c>
      <c r="T31" s="122">
        <v>166788.6</v>
      </c>
      <c r="U31" s="122">
        <v>268782.80000000005</v>
      </c>
      <c r="V31" s="122">
        <v>79039.400000000009</v>
      </c>
      <c r="W31" s="122">
        <v>136996.20000000001</v>
      </c>
      <c r="X31" s="122">
        <v>68538.8</v>
      </c>
      <c r="Y31" s="122">
        <v>39072</v>
      </c>
      <c r="Z31" s="122">
        <v>121855.8</v>
      </c>
      <c r="AA31" s="122">
        <v>40618.600000000006</v>
      </c>
      <c r="AB31" s="122">
        <v>15303.2</v>
      </c>
      <c r="AC31" s="122">
        <v>93772.800000000003</v>
      </c>
      <c r="AD31" s="122">
        <v>53968.200000000004</v>
      </c>
      <c r="AE31" s="122">
        <v>37932.400000000001</v>
      </c>
      <c r="AF31" s="122">
        <v>44932.800000000003</v>
      </c>
      <c r="AG31" s="122">
        <v>177533.40000000002</v>
      </c>
      <c r="AH31" s="123">
        <v>15303.2</v>
      </c>
      <c r="AI31" s="158">
        <v>17906.021272200978</v>
      </c>
      <c r="AJ31" s="158">
        <v>20508.842544401956</v>
      </c>
      <c r="AK31" s="158">
        <v>23111.663816602933</v>
      </c>
      <c r="AL31" s="158">
        <v>25714.485088803911</v>
      </c>
      <c r="AM31" s="158">
        <v>28317.306361004888</v>
      </c>
      <c r="AN31" s="158">
        <v>30920.127633205866</v>
      </c>
      <c r="AO31" s="158">
        <v>33522.94890540684</v>
      </c>
      <c r="AP31" s="158">
        <v>36125.770177607817</v>
      </c>
      <c r="AQ31" s="158">
        <v>38728.591449808795</v>
      </c>
      <c r="AR31" s="158">
        <v>41331.412722009773</v>
      </c>
      <c r="AS31" s="158">
        <v>43934.23399421075</v>
      </c>
      <c r="AT31" s="158">
        <v>46537.055266411728</v>
      </c>
      <c r="AU31" s="158">
        <v>49139.876538612705</v>
      </c>
      <c r="AV31" s="158">
        <v>51742.697810813683</v>
      </c>
      <c r="AW31" s="158">
        <v>54345.51908301466</v>
      </c>
      <c r="AX31" s="158">
        <v>56948.340355215638</v>
      </c>
      <c r="AY31" s="158">
        <v>59551.161627416615</v>
      </c>
      <c r="AZ31" s="158">
        <v>62153.982899617593</v>
      </c>
      <c r="BA31" s="158">
        <v>64756.80417181857</v>
      </c>
      <c r="BB31" s="158">
        <v>67359.625444019548</v>
      </c>
      <c r="BC31" s="158">
        <v>69962.446716220526</v>
      </c>
      <c r="BD31" s="158">
        <v>72565.267988421503</v>
      </c>
      <c r="BE31" s="158">
        <v>75168.089260622481</v>
      </c>
      <c r="BF31" s="158">
        <v>77770.910532823458</v>
      </c>
      <c r="BG31" s="158">
        <v>80373.731805024436</v>
      </c>
      <c r="BH31" s="158">
        <v>82976.553077225413</v>
      </c>
      <c r="BI31" s="158">
        <v>85579.374349426391</v>
      </c>
      <c r="BJ31" s="158">
        <v>88182.195621627368</v>
      </c>
      <c r="BK31" s="158">
        <v>90785.016893828346</v>
      </c>
    </row>
    <row r="32" spans="1:64" x14ac:dyDescent="0.45">
      <c r="A32" s="17" t="s">
        <v>52</v>
      </c>
      <c r="B32" s="18" t="s">
        <v>5</v>
      </c>
      <c r="C32" s="122"/>
      <c r="D32" s="122">
        <v>35352</v>
      </c>
      <c r="E32" s="122">
        <v>35352</v>
      </c>
      <c r="F32" s="122">
        <v>35352</v>
      </c>
      <c r="G32" s="122">
        <v>35352</v>
      </c>
      <c r="H32" s="122">
        <v>35352</v>
      </c>
      <c r="I32" s="122">
        <v>35352</v>
      </c>
      <c r="J32" s="122">
        <v>35352</v>
      </c>
      <c r="K32" s="122">
        <v>35352</v>
      </c>
      <c r="L32" s="122">
        <v>35352</v>
      </c>
      <c r="M32" s="122">
        <v>35352</v>
      </c>
      <c r="N32" s="122">
        <v>39280</v>
      </c>
      <c r="O32" s="122">
        <v>39280</v>
      </c>
      <c r="P32" s="122">
        <v>39280</v>
      </c>
      <c r="Q32" s="122">
        <v>39280</v>
      </c>
      <c r="R32" s="122">
        <v>39280</v>
      </c>
      <c r="S32" s="122">
        <v>39280</v>
      </c>
      <c r="T32" s="122">
        <v>39280</v>
      </c>
      <c r="U32" s="122">
        <v>39280</v>
      </c>
      <c r="V32" s="122">
        <v>39280</v>
      </c>
      <c r="W32" s="122">
        <v>39280</v>
      </c>
      <c r="X32" s="122">
        <v>39280</v>
      </c>
      <c r="Y32" s="122">
        <v>39280</v>
      </c>
      <c r="Z32" s="122">
        <v>39280</v>
      </c>
      <c r="AA32" s="122">
        <v>39280</v>
      </c>
      <c r="AB32" s="122">
        <v>39280</v>
      </c>
      <c r="AC32" s="122">
        <v>58920</v>
      </c>
      <c r="AD32" s="122">
        <v>68740</v>
      </c>
      <c r="AE32" s="122">
        <v>78560</v>
      </c>
      <c r="AF32" s="122">
        <v>88380</v>
      </c>
      <c r="AG32" s="122">
        <v>58920</v>
      </c>
      <c r="AH32" s="123">
        <v>51748.826750403903</v>
      </c>
      <c r="AI32" s="158">
        <v>51748.826750403903</v>
      </c>
      <c r="AJ32" s="158">
        <v>51748.826750403903</v>
      </c>
      <c r="AK32" s="158">
        <v>51748.826750403903</v>
      </c>
      <c r="AL32" s="158">
        <v>51748.826750403903</v>
      </c>
      <c r="AM32" s="158">
        <v>51748.826750403903</v>
      </c>
      <c r="AN32" s="158">
        <v>51748.826750403903</v>
      </c>
      <c r="AO32" s="158">
        <v>51748.826750403903</v>
      </c>
      <c r="AP32" s="158">
        <v>51748.826750403903</v>
      </c>
      <c r="AQ32" s="158">
        <v>51748.826750403903</v>
      </c>
      <c r="AR32" s="158">
        <v>51748.826750403903</v>
      </c>
      <c r="AS32" s="158">
        <v>51748.826750403903</v>
      </c>
      <c r="AT32" s="158">
        <v>51748.826750403903</v>
      </c>
      <c r="AU32" s="158">
        <v>51748.826750403903</v>
      </c>
      <c r="AV32" s="158">
        <v>51748.826750403903</v>
      </c>
      <c r="AW32" s="158">
        <v>51748.826750403903</v>
      </c>
      <c r="AX32" s="158">
        <v>51748.826750403903</v>
      </c>
      <c r="AY32" s="158">
        <v>51748.826750403903</v>
      </c>
      <c r="AZ32" s="158">
        <v>51748.826750403903</v>
      </c>
      <c r="BA32" s="158">
        <v>51748.826750403903</v>
      </c>
      <c r="BB32" s="158">
        <v>51748.826750403903</v>
      </c>
      <c r="BC32" s="158">
        <v>51748.826750403903</v>
      </c>
      <c r="BD32" s="158">
        <v>51748.826750403903</v>
      </c>
      <c r="BE32" s="158">
        <v>51748.826750403903</v>
      </c>
      <c r="BF32" s="158">
        <v>51748.826750403903</v>
      </c>
      <c r="BG32" s="158">
        <v>51748.826750403903</v>
      </c>
      <c r="BH32" s="158">
        <v>51748.826750403903</v>
      </c>
      <c r="BI32" s="158">
        <v>51748.826750403903</v>
      </c>
      <c r="BJ32" s="158">
        <v>51748.826750403903</v>
      </c>
      <c r="BK32" s="158">
        <v>51748.826750403903</v>
      </c>
    </row>
    <row r="33" spans="1:63" x14ac:dyDescent="0.45">
      <c r="A33" s="17" t="s">
        <v>50</v>
      </c>
      <c r="B33" s="18" t="s">
        <v>5</v>
      </c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3"/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</row>
    <row r="34" spans="1:63" x14ac:dyDescent="0.45">
      <c r="A34" s="17" t="s">
        <v>55</v>
      </c>
      <c r="B34" s="18" t="s">
        <v>5</v>
      </c>
      <c r="C34" s="122"/>
      <c r="D34" s="122">
        <v>137708.05390385352</v>
      </c>
      <c r="E34" s="122">
        <v>137708.05390385352</v>
      </c>
      <c r="F34" s="122">
        <v>137708.05390385352</v>
      </c>
      <c r="G34" s="122">
        <v>137708.05390385352</v>
      </c>
      <c r="H34" s="122">
        <v>137708.05390385352</v>
      </c>
      <c r="I34" s="122">
        <v>137708.05390385352</v>
      </c>
      <c r="J34" s="122">
        <v>137708.05390385352</v>
      </c>
      <c r="K34" s="122">
        <v>137708.05390385352</v>
      </c>
      <c r="L34" s="122">
        <v>137708.05390385352</v>
      </c>
      <c r="M34" s="122">
        <v>245746.6</v>
      </c>
      <c r="N34" s="122">
        <v>479446.00000000006</v>
      </c>
      <c r="O34" s="122">
        <v>463573.00000000006</v>
      </c>
      <c r="P34" s="122">
        <v>481236.80000000005</v>
      </c>
      <c r="Q34" s="122">
        <v>465119.60000000003</v>
      </c>
      <c r="R34" s="122">
        <v>358567</v>
      </c>
      <c r="S34" s="122">
        <v>933169.60000000009</v>
      </c>
      <c r="T34" s="122">
        <v>628163.80000000005</v>
      </c>
      <c r="U34" s="122">
        <v>597394.60000000009</v>
      </c>
      <c r="V34" s="122">
        <v>555392.20000000007</v>
      </c>
      <c r="W34" s="122">
        <v>489295.4</v>
      </c>
      <c r="X34" s="122">
        <v>533495.60000000009</v>
      </c>
      <c r="Y34" s="122">
        <v>644281</v>
      </c>
      <c r="Z34" s="122">
        <v>553682.80000000005</v>
      </c>
      <c r="AA34" s="122">
        <v>261538.2</v>
      </c>
      <c r="AB34" s="122">
        <v>344810.4</v>
      </c>
      <c r="AC34" s="122">
        <v>209198.00000000003</v>
      </c>
      <c r="AD34" s="122">
        <v>207163</v>
      </c>
      <c r="AE34" s="122">
        <v>126332.8</v>
      </c>
      <c r="AF34" s="122">
        <v>164265.20000000001</v>
      </c>
      <c r="AG34" s="122">
        <v>177370.6</v>
      </c>
      <c r="AH34" s="123">
        <v>126332.8</v>
      </c>
      <c r="AI34" s="158">
        <v>133653.06515532723</v>
      </c>
      <c r="AJ34" s="158">
        <v>140973.33031065445</v>
      </c>
      <c r="AK34" s="158">
        <v>148293.59546598166</v>
      </c>
      <c r="AL34" s="158">
        <v>155613.86062130888</v>
      </c>
      <c r="AM34" s="158">
        <v>162934.12577663609</v>
      </c>
      <c r="AN34" s="158">
        <v>170254.39093196331</v>
      </c>
      <c r="AO34" s="158">
        <v>177574.65608729052</v>
      </c>
      <c r="AP34" s="158">
        <v>184894.92124261774</v>
      </c>
      <c r="AQ34" s="158">
        <v>192215.18639794496</v>
      </c>
      <c r="AR34" s="158">
        <v>199535.45155327217</v>
      </c>
      <c r="AS34" s="158">
        <v>206855.71670859939</v>
      </c>
      <c r="AT34" s="158">
        <v>214175.9818639266</v>
      </c>
      <c r="AU34" s="158">
        <v>221496.24701925382</v>
      </c>
      <c r="AV34" s="158">
        <v>228816.51217458103</v>
      </c>
      <c r="AW34" s="158">
        <v>236136.77732990825</v>
      </c>
      <c r="AX34" s="158">
        <v>243457.04248523546</v>
      </c>
      <c r="AY34" s="158">
        <v>250777.30764056268</v>
      </c>
      <c r="AZ34" s="158">
        <v>258097.57279588989</v>
      </c>
      <c r="BA34" s="158">
        <v>265417.83795121714</v>
      </c>
      <c r="BB34" s="158">
        <v>272738.10310654435</v>
      </c>
      <c r="BC34" s="158">
        <v>280058.36826187157</v>
      </c>
      <c r="BD34" s="158">
        <v>287378.63341719878</v>
      </c>
      <c r="BE34" s="158">
        <v>294698.898572526</v>
      </c>
      <c r="BF34" s="158">
        <v>302019.16372785321</v>
      </c>
      <c r="BG34" s="158">
        <v>309339.42888318043</v>
      </c>
      <c r="BH34" s="158">
        <v>316659.69403850765</v>
      </c>
      <c r="BI34" s="158">
        <v>323979.95919383486</v>
      </c>
      <c r="BJ34" s="158">
        <v>331300.22434916208</v>
      </c>
      <c r="BK34" s="158">
        <v>338620.48950448941</v>
      </c>
    </row>
    <row r="35" spans="1:63" x14ac:dyDescent="0.45">
      <c r="A35" s="17" t="s">
        <v>7</v>
      </c>
      <c r="B35" s="18" t="s">
        <v>5</v>
      </c>
      <c r="C35" s="122"/>
      <c r="D35" s="122">
        <v>402378</v>
      </c>
      <c r="E35" s="122">
        <v>523474</v>
      </c>
      <c r="F35" s="122">
        <v>741958</v>
      </c>
      <c r="G35" s="122">
        <v>838895</v>
      </c>
      <c r="H35" s="122">
        <v>865380</v>
      </c>
      <c r="I35" s="122">
        <v>903419</v>
      </c>
      <c r="J35" s="122">
        <v>428863</v>
      </c>
      <c r="K35" s="122">
        <v>349483</v>
      </c>
      <c r="L35" s="122">
        <v>490687</v>
      </c>
      <c r="M35" s="122">
        <v>314445</v>
      </c>
      <c r="N35" s="122">
        <v>0</v>
      </c>
      <c r="O35" s="122">
        <v>0</v>
      </c>
      <c r="P35" s="122">
        <v>0</v>
      </c>
      <c r="Q35" s="122">
        <v>0</v>
      </c>
      <c r="R35" s="122">
        <v>0</v>
      </c>
      <c r="S35" s="122">
        <v>0</v>
      </c>
      <c r="T35" s="122">
        <v>0</v>
      </c>
      <c r="U35" s="122">
        <v>0</v>
      </c>
      <c r="V35" s="122">
        <v>0</v>
      </c>
      <c r="W35" s="122">
        <v>0</v>
      </c>
      <c r="X35" s="122">
        <v>0</v>
      </c>
      <c r="Y35" s="122">
        <v>0</v>
      </c>
      <c r="Z35" s="122">
        <v>0</v>
      </c>
      <c r="AA35" s="122">
        <v>0</v>
      </c>
      <c r="AB35" s="122">
        <v>0</v>
      </c>
      <c r="AC35" s="122">
        <v>0</v>
      </c>
      <c r="AD35" s="122">
        <v>0</v>
      </c>
      <c r="AE35" s="122">
        <v>0</v>
      </c>
      <c r="AF35" s="122">
        <v>0</v>
      </c>
      <c r="AG35" s="122">
        <v>0</v>
      </c>
      <c r="AH35" s="123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/>
    </row>
    <row r="36" spans="1:63" x14ac:dyDescent="0.45">
      <c r="A36" s="17" t="s">
        <v>102</v>
      </c>
      <c r="B36" s="18" t="s">
        <v>5</v>
      </c>
      <c r="C36" s="122"/>
      <c r="D36" s="122">
        <v>0</v>
      </c>
      <c r="E36" s="122"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122">
        <v>0</v>
      </c>
      <c r="L36" s="122">
        <v>0</v>
      </c>
      <c r="M36" s="122">
        <v>0</v>
      </c>
      <c r="N36" s="122">
        <v>505357</v>
      </c>
      <c r="O36" s="122">
        <v>428657</v>
      </c>
      <c r="P36" s="122">
        <v>561780</v>
      </c>
      <c r="Q36" s="122">
        <v>561780</v>
      </c>
      <c r="R36" s="122">
        <v>620867</v>
      </c>
      <c r="S36" s="122">
        <v>694289</v>
      </c>
      <c r="T36" s="122">
        <v>555431</v>
      </c>
      <c r="U36" s="122">
        <v>801710</v>
      </c>
      <c r="V36" s="122">
        <v>737810</v>
      </c>
      <c r="W36" s="122">
        <v>563214</v>
      </c>
      <c r="X36" s="122">
        <v>623140</v>
      </c>
      <c r="Y36" s="122">
        <v>486150</v>
      </c>
      <c r="Z36" s="122">
        <v>673400</v>
      </c>
      <c r="AA36" s="122">
        <v>632870</v>
      </c>
      <c r="AB36" s="122">
        <v>758100</v>
      </c>
      <c r="AC36" s="122">
        <v>544960</v>
      </c>
      <c r="AD36" s="122">
        <v>656256</v>
      </c>
      <c r="AE36" s="122">
        <v>808960</v>
      </c>
      <c r="AF36" s="122">
        <v>851712</v>
      </c>
      <c r="AG36" s="122">
        <v>897088</v>
      </c>
      <c r="AH36" s="123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</row>
    <row r="37" spans="1:63" x14ac:dyDescent="0.45">
      <c r="A37" s="17" t="s">
        <v>101</v>
      </c>
      <c r="B37" s="18" t="s">
        <v>5</v>
      </c>
      <c r="C37" s="122"/>
      <c r="D37" s="122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  <c r="J37" s="122">
        <v>0</v>
      </c>
      <c r="K37" s="122">
        <v>0</v>
      </c>
      <c r="L37" s="122">
        <v>0</v>
      </c>
      <c r="M37" s="122">
        <v>0</v>
      </c>
      <c r="N37" s="122">
        <v>0</v>
      </c>
      <c r="O37" s="122">
        <v>0</v>
      </c>
      <c r="P37" s="122">
        <v>0</v>
      </c>
      <c r="Q37" s="122">
        <v>0</v>
      </c>
      <c r="R37" s="122">
        <v>0</v>
      </c>
      <c r="S37" s="122">
        <v>0</v>
      </c>
      <c r="T37" s="122">
        <v>0</v>
      </c>
      <c r="U37" s="122">
        <v>0</v>
      </c>
      <c r="V37" s="122">
        <v>0</v>
      </c>
      <c r="W37" s="122">
        <v>0</v>
      </c>
      <c r="X37" s="122">
        <v>0</v>
      </c>
      <c r="Y37" s="122">
        <v>0</v>
      </c>
      <c r="Z37" s="122">
        <v>0</v>
      </c>
      <c r="AA37" s="122">
        <v>0</v>
      </c>
      <c r="AB37" s="122">
        <v>0</v>
      </c>
      <c r="AC37" s="122">
        <v>0</v>
      </c>
      <c r="AD37" s="122">
        <v>0</v>
      </c>
      <c r="AE37" s="122">
        <v>0</v>
      </c>
      <c r="AF37" s="122">
        <v>0</v>
      </c>
      <c r="AG37" s="122">
        <v>0</v>
      </c>
      <c r="AH37" s="123">
        <v>523840.50585890387</v>
      </c>
      <c r="AI37" s="158">
        <v>521884.9553828974</v>
      </c>
      <c r="AJ37" s="158">
        <v>519929.40490689094</v>
      </c>
      <c r="AK37" s="158">
        <v>517973.85443088447</v>
      </c>
      <c r="AL37" s="158">
        <v>516018.30395487801</v>
      </c>
      <c r="AM37" s="158">
        <v>514062.75347887154</v>
      </c>
      <c r="AN37" s="158">
        <v>512107.20300286508</v>
      </c>
      <c r="AO37" s="158">
        <v>510151.65252685861</v>
      </c>
      <c r="AP37" s="158">
        <v>508196.10205085215</v>
      </c>
      <c r="AQ37" s="158">
        <v>506240.55157484568</v>
      </c>
      <c r="AR37" s="158">
        <v>504285.00109883922</v>
      </c>
      <c r="AS37" s="158">
        <v>502329.45062283275</v>
      </c>
      <c r="AT37" s="158">
        <v>500373.90014682629</v>
      </c>
      <c r="AU37" s="158">
        <v>498418.34967081982</v>
      </c>
      <c r="AV37" s="158">
        <v>496462.79919481336</v>
      </c>
      <c r="AW37" s="158">
        <v>494507.24871880689</v>
      </c>
      <c r="AX37" s="158">
        <v>492551.69824280043</v>
      </c>
      <c r="AY37" s="158">
        <v>490596.14776679396</v>
      </c>
      <c r="AZ37" s="158">
        <v>488640.5972907875</v>
      </c>
      <c r="BA37" s="158">
        <v>486685.04681478103</v>
      </c>
      <c r="BB37" s="158">
        <v>484729.49633877457</v>
      </c>
      <c r="BC37" s="158">
        <v>482773.9458627681</v>
      </c>
      <c r="BD37" s="158">
        <v>480818.39538676164</v>
      </c>
      <c r="BE37" s="158">
        <v>478862.84491075517</v>
      </c>
      <c r="BF37" s="158">
        <v>476907.29443474871</v>
      </c>
      <c r="BG37" s="158">
        <v>474951.74395874224</v>
      </c>
      <c r="BH37" s="158">
        <v>472996.19348273578</v>
      </c>
      <c r="BI37" s="158">
        <v>471040.64300672931</v>
      </c>
      <c r="BJ37" s="158">
        <v>469085.09253072285</v>
      </c>
      <c r="BK37" s="158">
        <v>467129.54205471685</v>
      </c>
    </row>
    <row r="38" spans="1:63" x14ac:dyDescent="0.45">
      <c r="A38" s="20" t="s">
        <v>76</v>
      </c>
      <c r="B38" s="19"/>
      <c r="C38" s="124"/>
      <c r="D38" s="124">
        <v>587086.41434804304</v>
      </c>
      <c r="E38" s="124">
        <v>584344.02746616188</v>
      </c>
      <c r="F38" s="124">
        <v>581601.64058428071</v>
      </c>
      <c r="G38" s="124">
        <v>578859.25370239955</v>
      </c>
      <c r="H38" s="124">
        <v>576116.86682051839</v>
      </c>
      <c r="I38" s="124">
        <v>573374.47993863712</v>
      </c>
      <c r="J38" s="124">
        <v>580887.58256213344</v>
      </c>
      <c r="K38" s="124">
        <v>588400.68518562964</v>
      </c>
      <c r="L38" s="124">
        <v>595913.78780912585</v>
      </c>
      <c r="M38" s="124">
        <v>656668.65862379351</v>
      </c>
      <c r="N38" s="124">
        <v>880478.41641419567</v>
      </c>
      <c r="O38" s="124">
        <v>784386.17420459795</v>
      </c>
      <c r="P38" s="124">
        <v>907016.29505825846</v>
      </c>
      <c r="Q38" s="124">
        <v>874578.28978540236</v>
      </c>
      <c r="R38" s="124">
        <v>769166.31466430379</v>
      </c>
      <c r="S38" s="124">
        <v>1255535.2329685963</v>
      </c>
      <c r="T38" s="124">
        <v>1134078.2885840377</v>
      </c>
      <c r="U38" s="124">
        <v>1147811.2984973183</v>
      </c>
      <c r="V38" s="124">
        <v>907014.23231183202</v>
      </c>
      <c r="W38" s="124">
        <v>906595.94276977377</v>
      </c>
      <c r="X38" s="124">
        <v>858303.63203229581</v>
      </c>
      <c r="Y38" s="124">
        <v>916167.15474489005</v>
      </c>
      <c r="Z38" s="124">
        <v>863345.80011886475</v>
      </c>
      <c r="AA38" s="124">
        <v>474314.93766626657</v>
      </c>
      <c r="AB38" s="124">
        <v>577571.85285745072</v>
      </c>
      <c r="AC38" s="124">
        <v>482952.6797486674</v>
      </c>
      <c r="AD38" s="124">
        <v>489389.18847368978</v>
      </c>
      <c r="AE38" s="124">
        <v>327787.89109374292</v>
      </c>
      <c r="AF38" s="124">
        <v>412583.92466039956</v>
      </c>
      <c r="AG38" s="124">
        <v>541199.16106307425</v>
      </c>
      <c r="AH38" s="126">
        <v>350579.12626135198</v>
      </c>
      <c r="AI38" s="166">
        <v>363145.0848500345</v>
      </c>
      <c r="AJ38" s="166">
        <v>375711.04343871708</v>
      </c>
      <c r="AK38" s="166">
        <v>388277.00202739966</v>
      </c>
      <c r="AL38" s="166">
        <v>400842.96061608224</v>
      </c>
      <c r="AM38" s="166">
        <v>413408.91920476477</v>
      </c>
      <c r="AN38" s="166">
        <v>425974.87779344741</v>
      </c>
      <c r="AO38" s="166">
        <v>438540.83638212993</v>
      </c>
      <c r="AP38" s="166">
        <v>451106.79497081263</v>
      </c>
      <c r="AQ38" s="166">
        <v>463672.75355949509</v>
      </c>
      <c r="AR38" s="166">
        <v>476238.71214817767</v>
      </c>
      <c r="AS38" s="166">
        <v>488804.67073686031</v>
      </c>
      <c r="AT38" s="166">
        <v>501370.62932554277</v>
      </c>
      <c r="AU38" s="166">
        <v>513936.58791422535</v>
      </c>
      <c r="AV38" s="166">
        <v>526502.54650290799</v>
      </c>
      <c r="AW38" s="166">
        <v>539068.50509159057</v>
      </c>
      <c r="AX38" s="166">
        <v>551634.46368027315</v>
      </c>
      <c r="AY38" s="166">
        <v>564200.42226895574</v>
      </c>
      <c r="AZ38" s="166">
        <v>576766.3808576382</v>
      </c>
      <c r="BA38" s="166">
        <v>589332.3394463209</v>
      </c>
      <c r="BB38" s="166">
        <v>601898.29803500348</v>
      </c>
      <c r="BC38" s="166">
        <v>614464.25662368606</v>
      </c>
      <c r="BD38" s="166">
        <v>627030.21521236864</v>
      </c>
      <c r="BE38" s="166">
        <v>639596.17380105122</v>
      </c>
      <c r="BF38" s="166">
        <v>652162.13238973392</v>
      </c>
      <c r="BG38" s="166">
        <v>664728.09097841638</v>
      </c>
      <c r="BH38" s="166">
        <v>677294.04956709896</v>
      </c>
      <c r="BI38" s="166">
        <v>689860.00815578154</v>
      </c>
      <c r="BJ38" s="166">
        <v>702425.96674446401</v>
      </c>
      <c r="BK38" s="166">
        <v>714991.92533314682</v>
      </c>
    </row>
    <row r="39" spans="1:63" x14ac:dyDescent="0.45">
      <c r="A39" s="17" t="s">
        <v>48</v>
      </c>
      <c r="B39" s="18" t="s">
        <v>5</v>
      </c>
      <c r="C39" s="122"/>
      <c r="D39" s="122">
        <v>60046.370657741812</v>
      </c>
      <c r="E39" s="122">
        <v>58102.02169897336</v>
      </c>
      <c r="F39" s="122">
        <v>56157.672740204907</v>
      </c>
      <c r="G39" s="122">
        <v>54213.323781436462</v>
      </c>
      <c r="H39" s="122">
        <v>52268.974822668017</v>
      </c>
      <c r="I39" s="122">
        <v>50324.625863899557</v>
      </c>
      <c r="J39" s="122">
        <v>55651.406472292387</v>
      </c>
      <c r="K39" s="122">
        <v>60978.187080685202</v>
      </c>
      <c r="L39" s="122">
        <v>66304.967689078025</v>
      </c>
      <c r="M39" s="122">
        <v>71631.74829747084</v>
      </c>
      <c r="N39" s="122">
        <v>72295.766630050493</v>
      </c>
      <c r="O39" s="122">
        <v>72959.784962630161</v>
      </c>
      <c r="P39" s="122">
        <v>85166.702675802007</v>
      </c>
      <c r="Q39" s="122">
        <v>74287.821627789468</v>
      </c>
      <c r="R39" s="122">
        <v>92583.411034225384</v>
      </c>
      <c r="S39" s="122">
        <v>103205.28926306962</v>
      </c>
      <c r="T39" s="122">
        <v>103488.07740857391</v>
      </c>
      <c r="U39" s="122">
        <v>110396.85216748164</v>
      </c>
      <c r="V39" s="122">
        <v>99938.182041623179</v>
      </c>
      <c r="W39" s="122">
        <v>106685.60320762706</v>
      </c>
      <c r="X39" s="122">
        <v>102204.64446679782</v>
      </c>
      <c r="Y39" s="122">
        <v>96585.906474381147</v>
      </c>
      <c r="Z39" s="122">
        <v>87431.190463495586</v>
      </c>
      <c r="AA39" s="122">
        <v>85413.231020539315</v>
      </c>
      <c r="AB39" s="122">
        <v>114295.97627511549</v>
      </c>
      <c r="AC39" s="122">
        <v>79809.416663858938</v>
      </c>
      <c r="AD39" s="122">
        <v>120631.98317518595</v>
      </c>
      <c r="AE39" s="122">
        <v>91648.396869452743</v>
      </c>
      <c r="AF39" s="122">
        <v>107261.31389401805</v>
      </c>
      <c r="AG39" s="122">
        <v>93610.017976908304</v>
      </c>
      <c r="AH39" s="123">
        <v>120631.98317518595</v>
      </c>
      <c r="AI39" s="158">
        <v>119329.24682133249</v>
      </c>
      <c r="AJ39" s="158">
        <v>118026.51046747903</v>
      </c>
      <c r="AK39" s="158">
        <v>116723.77411362558</v>
      </c>
      <c r="AL39" s="158">
        <v>115421.03775977212</v>
      </c>
      <c r="AM39" s="158">
        <v>114118.30140591867</v>
      </c>
      <c r="AN39" s="158">
        <v>112815.56505206521</v>
      </c>
      <c r="AO39" s="158">
        <v>111512.82869821176</v>
      </c>
      <c r="AP39" s="158">
        <v>110210.0923443583</v>
      </c>
      <c r="AQ39" s="158">
        <v>108907.35599050485</v>
      </c>
      <c r="AR39" s="158">
        <v>107604.61963665139</v>
      </c>
      <c r="AS39" s="158">
        <v>106301.88328279793</v>
      </c>
      <c r="AT39" s="158">
        <v>104999.14692894448</v>
      </c>
      <c r="AU39" s="158">
        <v>103696.41057509102</v>
      </c>
      <c r="AV39" s="158">
        <v>102393.67422123757</v>
      </c>
      <c r="AW39" s="158">
        <v>101090.93786738411</v>
      </c>
      <c r="AX39" s="158">
        <v>99788.201513530657</v>
      </c>
      <c r="AY39" s="158">
        <v>98485.465159677202</v>
      </c>
      <c r="AZ39" s="158">
        <v>97182.728805823746</v>
      </c>
      <c r="BA39" s="158">
        <v>95879.992451970291</v>
      </c>
      <c r="BB39" s="158">
        <v>94577.256098116835</v>
      </c>
      <c r="BC39" s="158">
        <v>93274.51974426338</v>
      </c>
      <c r="BD39" s="158">
        <v>91971.783390409924</v>
      </c>
      <c r="BE39" s="158">
        <v>90669.047036556469</v>
      </c>
      <c r="BF39" s="158">
        <v>89366.310682703013</v>
      </c>
      <c r="BG39" s="158">
        <v>88063.574328849558</v>
      </c>
      <c r="BH39" s="158">
        <v>86760.837974996102</v>
      </c>
      <c r="BI39" s="158">
        <v>85458.101621142647</v>
      </c>
      <c r="BJ39" s="158">
        <v>84155.365267289191</v>
      </c>
      <c r="BK39" s="158">
        <v>82852.628913435896</v>
      </c>
    </row>
    <row r="40" spans="1:63" x14ac:dyDescent="0.45">
      <c r="A40" s="17" t="s">
        <v>53</v>
      </c>
      <c r="B40" s="18" t="s">
        <v>5</v>
      </c>
      <c r="C40" s="122"/>
      <c r="D40" s="122">
        <v>297804.25492554728</v>
      </c>
      <c r="E40" s="122">
        <v>297804.25492554728</v>
      </c>
      <c r="F40" s="122">
        <v>297804.25492554728</v>
      </c>
      <c r="G40" s="122">
        <v>297804.25492554728</v>
      </c>
      <c r="H40" s="122">
        <v>297804.25492554728</v>
      </c>
      <c r="I40" s="122">
        <v>297804.25492554728</v>
      </c>
      <c r="J40" s="122">
        <v>297804.25492554728</v>
      </c>
      <c r="K40" s="122">
        <v>297804.25492554728</v>
      </c>
      <c r="L40" s="122">
        <v>297804.25492554728</v>
      </c>
      <c r="M40" s="122">
        <v>203418.6</v>
      </c>
      <c r="N40" s="122">
        <v>194057.60000000001</v>
      </c>
      <c r="O40" s="122">
        <v>152706.40000000002</v>
      </c>
      <c r="P40" s="122">
        <v>139438.20000000001</v>
      </c>
      <c r="Q40" s="122">
        <v>139112.6</v>
      </c>
      <c r="R40" s="122">
        <v>133577.40000000002</v>
      </c>
      <c r="S40" s="122">
        <v>155229.80000000002</v>
      </c>
      <c r="T40" s="122">
        <v>193162.2</v>
      </c>
      <c r="U40" s="122">
        <v>125925.8</v>
      </c>
      <c r="V40" s="122">
        <v>130484.20000000001</v>
      </c>
      <c r="W40" s="122">
        <v>128612.00000000001</v>
      </c>
      <c r="X40" s="122">
        <v>110948.20000000001</v>
      </c>
      <c r="Y40" s="122">
        <v>95482.200000000012</v>
      </c>
      <c r="Z40" s="122">
        <v>63492.000000000007</v>
      </c>
      <c r="AA40" s="122">
        <v>50712.200000000004</v>
      </c>
      <c r="AB40" s="122">
        <v>54945.000000000007</v>
      </c>
      <c r="AC40" s="122">
        <v>66503.8</v>
      </c>
      <c r="AD40" s="122">
        <v>56735.8</v>
      </c>
      <c r="AE40" s="122">
        <v>33211.200000000004</v>
      </c>
      <c r="AF40" s="122">
        <v>50875</v>
      </c>
      <c r="AG40" s="122">
        <v>38095.200000000004</v>
      </c>
      <c r="AH40" s="123">
        <v>33211.200000000004</v>
      </c>
      <c r="AI40" s="158">
        <v>37809.622637160835</v>
      </c>
      <c r="AJ40" s="158">
        <v>42408.045274321674</v>
      </c>
      <c r="AK40" s="158">
        <v>47006.467911482512</v>
      </c>
      <c r="AL40" s="158">
        <v>51604.89054864335</v>
      </c>
      <c r="AM40" s="158">
        <v>56203.313185804189</v>
      </c>
      <c r="AN40" s="158">
        <v>60801.735822965027</v>
      </c>
      <c r="AO40" s="158">
        <v>65400.158460125866</v>
      </c>
      <c r="AP40" s="158">
        <v>69998.581097286704</v>
      </c>
      <c r="AQ40" s="158">
        <v>74597.003734447542</v>
      </c>
      <c r="AR40" s="158">
        <v>79195.426371608381</v>
      </c>
      <c r="AS40" s="158">
        <v>83793.849008769219</v>
      </c>
      <c r="AT40" s="158">
        <v>88392.271645930057</v>
      </c>
      <c r="AU40" s="158">
        <v>92990.694283090896</v>
      </c>
      <c r="AV40" s="158">
        <v>97589.116920251734</v>
      </c>
      <c r="AW40" s="158">
        <v>102187.53955741257</v>
      </c>
      <c r="AX40" s="158">
        <v>106785.96219457341</v>
      </c>
      <c r="AY40" s="158">
        <v>111384.38483173425</v>
      </c>
      <c r="AZ40" s="158">
        <v>115982.80746889509</v>
      </c>
      <c r="BA40" s="158">
        <v>120581.23010605593</v>
      </c>
      <c r="BB40" s="158">
        <v>125179.65274321676</v>
      </c>
      <c r="BC40" s="158">
        <v>129778.0753803776</v>
      </c>
      <c r="BD40" s="158">
        <v>134376.49801753843</v>
      </c>
      <c r="BE40" s="158">
        <v>138974.92065469926</v>
      </c>
      <c r="BF40" s="158">
        <v>143573.3432918601</v>
      </c>
      <c r="BG40" s="158">
        <v>148171.76592902094</v>
      </c>
      <c r="BH40" s="158">
        <v>152770.18856618178</v>
      </c>
      <c r="BI40" s="158">
        <v>157368.61120334262</v>
      </c>
      <c r="BJ40" s="158">
        <v>161967.03384050346</v>
      </c>
      <c r="BK40" s="158">
        <v>166565.45647766421</v>
      </c>
    </row>
    <row r="41" spans="1:63" x14ac:dyDescent="0.45">
      <c r="A41" s="17" t="s">
        <v>51</v>
      </c>
      <c r="B41" s="18" t="s">
        <v>5</v>
      </c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3"/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  <c r="BI41" s="158"/>
      <c r="BJ41" s="158"/>
      <c r="BK41" s="158"/>
    </row>
    <row r="42" spans="1:63" x14ac:dyDescent="0.45">
      <c r="A42" s="17" t="s">
        <v>49</v>
      </c>
      <c r="B42" s="18" t="s">
        <v>5</v>
      </c>
      <c r="C42" s="122"/>
      <c r="D42" s="122">
        <v>20491.769098561199</v>
      </c>
      <c r="E42" s="122">
        <v>19828.229412920362</v>
      </c>
      <c r="F42" s="122">
        <v>19164.689727279529</v>
      </c>
      <c r="G42" s="122">
        <v>18501.150041638699</v>
      </c>
      <c r="H42" s="122">
        <v>17837.610355997866</v>
      </c>
      <c r="I42" s="122">
        <v>17174.070670357029</v>
      </c>
      <c r="J42" s="122">
        <v>18991.918394877339</v>
      </c>
      <c r="K42" s="122">
        <v>20809.766119397649</v>
      </c>
      <c r="L42" s="122">
        <v>22627.613843917959</v>
      </c>
      <c r="M42" s="122">
        <v>24445.461568438266</v>
      </c>
      <c r="N42" s="122">
        <v>24672.06827587762</v>
      </c>
      <c r="O42" s="122">
        <v>24898.674983316978</v>
      </c>
      <c r="P42" s="122">
        <v>29064.47778610808</v>
      </c>
      <c r="Q42" s="122">
        <v>25351.888398195682</v>
      </c>
      <c r="R42" s="122">
        <v>31595.5462501533</v>
      </c>
      <c r="S42" s="122">
        <v>35220.429380878319</v>
      </c>
      <c r="T42" s="122">
        <v>35316.935286531043</v>
      </c>
      <c r="U42" s="122">
        <v>37674.663415021219</v>
      </c>
      <c r="V42" s="122">
        <v>34105.477618285979</v>
      </c>
      <c r="W42" s="122">
        <v>36408.141293541252</v>
      </c>
      <c r="X42" s="122">
        <v>34878.943594305892</v>
      </c>
      <c r="Y42" s="122">
        <v>32961.460817167033</v>
      </c>
      <c r="Z42" s="122">
        <v>29837.269886007383</v>
      </c>
      <c r="AA42" s="122">
        <v>29148.609464030826</v>
      </c>
      <c r="AB42" s="122">
        <v>39005.300887778525</v>
      </c>
      <c r="AC42" s="122">
        <v>27236.219612480472</v>
      </c>
      <c r="AD42" s="122">
        <v>41167.562969248633</v>
      </c>
      <c r="AE42" s="122">
        <v>31276.457949586129</v>
      </c>
      <c r="AF42" s="122">
        <v>36604.61162678324</v>
      </c>
      <c r="AG42" s="122">
        <v>44160.46086482401</v>
      </c>
      <c r="AH42" s="123">
        <v>44160.46086482401</v>
      </c>
      <c r="AI42" s="158">
        <v>43626.717937983536</v>
      </c>
      <c r="AJ42" s="158">
        <v>43092.975011143062</v>
      </c>
      <c r="AK42" s="158">
        <v>42559.232084302588</v>
      </c>
      <c r="AL42" s="158">
        <v>42025.489157462114</v>
      </c>
      <c r="AM42" s="158">
        <v>41491.74623062164</v>
      </c>
      <c r="AN42" s="158">
        <v>40958.003303781166</v>
      </c>
      <c r="AO42" s="158">
        <v>40424.260376940692</v>
      </c>
      <c r="AP42" s="158">
        <v>39890.517450100218</v>
      </c>
      <c r="AQ42" s="158">
        <v>39356.774523259744</v>
      </c>
      <c r="AR42" s="158">
        <v>38823.03159641927</v>
      </c>
      <c r="AS42" s="158">
        <v>38289.288669578797</v>
      </c>
      <c r="AT42" s="158">
        <v>37755.545742738323</v>
      </c>
      <c r="AU42" s="158">
        <v>37221.802815897849</v>
      </c>
      <c r="AV42" s="158">
        <v>36688.059889057375</v>
      </c>
      <c r="AW42" s="158">
        <v>36154.316962216901</v>
      </c>
      <c r="AX42" s="158">
        <v>35620.574035376427</v>
      </c>
      <c r="AY42" s="158">
        <v>35086.831108535953</v>
      </c>
      <c r="AZ42" s="158">
        <v>34553.088181695479</v>
      </c>
      <c r="BA42" s="158">
        <v>34019.345254855005</v>
      </c>
      <c r="BB42" s="158">
        <v>33485.602328014531</v>
      </c>
      <c r="BC42" s="158">
        <v>32951.859401174057</v>
      </c>
      <c r="BD42" s="158">
        <v>32418.116474333583</v>
      </c>
      <c r="BE42" s="158">
        <v>31884.373547493109</v>
      </c>
      <c r="BF42" s="158">
        <v>31350.630620652635</v>
      </c>
      <c r="BG42" s="158">
        <v>30816.887693812161</v>
      </c>
      <c r="BH42" s="158">
        <v>30283.144766971687</v>
      </c>
      <c r="BI42" s="158">
        <v>29749.401840131213</v>
      </c>
      <c r="BJ42" s="158">
        <v>29215.658913290739</v>
      </c>
      <c r="BK42" s="158">
        <v>28681.915986450254</v>
      </c>
    </row>
    <row r="43" spans="1:63" x14ac:dyDescent="0.45">
      <c r="A43" s="17" t="s">
        <v>54</v>
      </c>
      <c r="B43" s="18" t="s">
        <v>5</v>
      </c>
      <c r="C43" s="122"/>
      <c r="D43" s="122">
        <v>66882.32297942786</v>
      </c>
      <c r="E43" s="122">
        <v>66882.32297942786</v>
      </c>
      <c r="F43" s="122">
        <v>66882.32297942786</v>
      </c>
      <c r="G43" s="122">
        <v>66882.32297942786</v>
      </c>
      <c r="H43" s="122">
        <v>66882.32297942786</v>
      </c>
      <c r="I43" s="122">
        <v>66882.32297942786</v>
      </c>
      <c r="J43" s="122">
        <v>66882.32297942786</v>
      </c>
      <c r="K43" s="122">
        <v>66882.32297942786</v>
      </c>
      <c r="L43" s="122">
        <v>66882.32297942786</v>
      </c>
      <c r="M43" s="122">
        <v>106471.20000000001</v>
      </c>
      <c r="N43" s="122">
        <v>105006.00000000001</v>
      </c>
      <c r="O43" s="122">
        <v>65201.4</v>
      </c>
      <c r="P43" s="122">
        <v>166218.80000000002</v>
      </c>
      <c r="Q43" s="122">
        <v>165567.6</v>
      </c>
      <c r="R43" s="122">
        <v>146438.6</v>
      </c>
      <c r="S43" s="122">
        <v>21571</v>
      </c>
      <c r="T43" s="122">
        <v>166788.6</v>
      </c>
      <c r="U43" s="122">
        <v>268782.80000000005</v>
      </c>
      <c r="V43" s="122">
        <v>79039.400000000009</v>
      </c>
      <c r="W43" s="122">
        <v>136996.20000000001</v>
      </c>
      <c r="X43" s="122">
        <v>68538.8</v>
      </c>
      <c r="Y43" s="122">
        <v>39072</v>
      </c>
      <c r="Z43" s="122">
        <v>121855.8</v>
      </c>
      <c r="AA43" s="122">
        <v>40618.600000000006</v>
      </c>
      <c r="AB43" s="122">
        <v>15303.2</v>
      </c>
      <c r="AC43" s="122">
        <v>93772.800000000003</v>
      </c>
      <c r="AD43" s="122">
        <v>53968.200000000004</v>
      </c>
      <c r="AE43" s="122">
        <v>37932.400000000001</v>
      </c>
      <c r="AF43" s="122">
        <v>44932.800000000003</v>
      </c>
      <c r="AG43" s="122">
        <v>177533.40000000002</v>
      </c>
      <c r="AH43" s="123">
        <v>15303.2</v>
      </c>
      <c r="AI43" s="158">
        <v>17906.021272200978</v>
      </c>
      <c r="AJ43" s="158">
        <v>20508.842544401956</v>
      </c>
      <c r="AK43" s="158">
        <v>23111.663816602933</v>
      </c>
      <c r="AL43" s="158">
        <v>25714.485088803911</v>
      </c>
      <c r="AM43" s="158">
        <v>28317.306361004888</v>
      </c>
      <c r="AN43" s="158">
        <v>30920.127633205866</v>
      </c>
      <c r="AO43" s="158">
        <v>33522.94890540684</v>
      </c>
      <c r="AP43" s="158">
        <v>36125.770177607817</v>
      </c>
      <c r="AQ43" s="158">
        <v>38728.591449808795</v>
      </c>
      <c r="AR43" s="158">
        <v>41331.412722009773</v>
      </c>
      <c r="AS43" s="158">
        <v>43934.23399421075</v>
      </c>
      <c r="AT43" s="158">
        <v>46537.055266411728</v>
      </c>
      <c r="AU43" s="158">
        <v>49139.876538612705</v>
      </c>
      <c r="AV43" s="158">
        <v>51742.697810813683</v>
      </c>
      <c r="AW43" s="158">
        <v>54345.51908301466</v>
      </c>
      <c r="AX43" s="158">
        <v>56948.340355215638</v>
      </c>
      <c r="AY43" s="158">
        <v>59551.161627416615</v>
      </c>
      <c r="AZ43" s="158">
        <v>62153.982899617593</v>
      </c>
      <c r="BA43" s="158">
        <v>64756.80417181857</v>
      </c>
      <c r="BB43" s="158">
        <v>67359.625444019548</v>
      </c>
      <c r="BC43" s="158">
        <v>69962.446716220526</v>
      </c>
      <c r="BD43" s="158">
        <v>72565.267988421503</v>
      </c>
      <c r="BE43" s="158">
        <v>75168.089260622481</v>
      </c>
      <c r="BF43" s="158">
        <v>77770.910532823458</v>
      </c>
      <c r="BG43" s="158">
        <v>80373.731805024436</v>
      </c>
      <c r="BH43" s="158">
        <v>82976.553077225413</v>
      </c>
      <c r="BI43" s="158">
        <v>85579.374349426391</v>
      </c>
      <c r="BJ43" s="158">
        <v>88182.195621627368</v>
      </c>
      <c r="BK43" s="158">
        <v>90785.016893828346</v>
      </c>
    </row>
    <row r="44" spans="1:63" x14ac:dyDescent="0.45">
      <c r="A44" s="17" t="s">
        <v>52</v>
      </c>
      <c r="B44" s="18" t="s">
        <v>5</v>
      </c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3"/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  <c r="BI44" s="158"/>
      <c r="BJ44" s="158"/>
      <c r="BK44" s="158"/>
    </row>
    <row r="45" spans="1:63" x14ac:dyDescent="0.45">
      <c r="A45" s="17" t="s">
        <v>50</v>
      </c>
      <c r="B45" s="18" t="s">
        <v>5</v>
      </c>
      <c r="C45" s="122"/>
      <c r="D45" s="122">
        <v>4153.6427829113045</v>
      </c>
      <c r="E45" s="122">
        <v>4019.1445454394207</v>
      </c>
      <c r="F45" s="122">
        <v>3884.6463079675377</v>
      </c>
      <c r="G45" s="122">
        <v>3750.1480704956543</v>
      </c>
      <c r="H45" s="122">
        <v>3615.6498330237714</v>
      </c>
      <c r="I45" s="122">
        <v>3481.1515955518876</v>
      </c>
      <c r="J45" s="122">
        <v>3849.625886135012</v>
      </c>
      <c r="K45" s="122">
        <v>4218.100176718136</v>
      </c>
      <c r="L45" s="122">
        <v>4586.5744673012605</v>
      </c>
      <c r="M45" s="122">
        <v>4955.048757884384</v>
      </c>
      <c r="N45" s="122">
        <v>5000.9815082676023</v>
      </c>
      <c r="O45" s="122">
        <v>5046.9142586508224</v>
      </c>
      <c r="P45" s="122">
        <v>5891.3145963483548</v>
      </c>
      <c r="Q45" s="122">
        <v>5138.7797594172589</v>
      </c>
      <c r="R45" s="122">
        <v>6404.3573799250053</v>
      </c>
      <c r="S45" s="122">
        <v>7139.1143246482443</v>
      </c>
      <c r="T45" s="122">
        <v>7158.6758889326529</v>
      </c>
      <c r="U45" s="122">
        <v>7636.5829148154398</v>
      </c>
      <c r="V45" s="122">
        <v>6913.115714195862</v>
      </c>
      <c r="W45" s="122">
        <v>7379.8612797052665</v>
      </c>
      <c r="X45" s="122">
        <v>7069.8958025166967</v>
      </c>
      <c r="Y45" s="122">
        <v>6681.2256754860946</v>
      </c>
      <c r="Z45" s="122">
        <v>6047.9580912559268</v>
      </c>
      <c r="AA45" s="122">
        <v>5908.3679281098657</v>
      </c>
      <c r="AB45" s="122">
        <v>7906.3006101889359</v>
      </c>
      <c r="AC45" s="122">
        <v>5520.7301274495667</v>
      </c>
      <c r="AD45" s="122">
        <v>8344.58703857211</v>
      </c>
      <c r="AE45" s="122">
        <v>6339.6787857837453</v>
      </c>
      <c r="AF45" s="122">
        <v>7419.6854441198484</v>
      </c>
      <c r="AG45" s="122">
        <v>8951.2417731708883</v>
      </c>
      <c r="AH45" s="123">
        <v>8951.2417731708883</v>
      </c>
      <c r="AI45" s="158">
        <v>8843.0530928603839</v>
      </c>
      <c r="AJ45" s="158">
        <v>8734.8644125498795</v>
      </c>
      <c r="AK45" s="158">
        <v>8626.6757322393751</v>
      </c>
      <c r="AL45" s="158">
        <v>8518.4870519288706</v>
      </c>
      <c r="AM45" s="158">
        <v>8410.2983716183662</v>
      </c>
      <c r="AN45" s="158">
        <v>8302.1096913078618</v>
      </c>
      <c r="AO45" s="158">
        <v>8193.9210109973574</v>
      </c>
      <c r="AP45" s="158">
        <v>8085.7323306868539</v>
      </c>
      <c r="AQ45" s="158">
        <v>7977.5436503763503</v>
      </c>
      <c r="AR45" s="158">
        <v>7869.3549700658468</v>
      </c>
      <c r="AS45" s="158">
        <v>7761.1662897553433</v>
      </c>
      <c r="AT45" s="158">
        <v>7652.9776094448398</v>
      </c>
      <c r="AU45" s="158">
        <v>7544.7889291343363</v>
      </c>
      <c r="AV45" s="158">
        <v>7436.6002488238328</v>
      </c>
      <c r="AW45" s="158">
        <v>7328.4115685133293</v>
      </c>
      <c r="AX45" s="158">
        <v>7220.2228882028257</v>
      </c>
      <c r="AY45" s="158">
        <v>7112.0342078923222</v>
      </c>
      <c r="AZ45" s="158">
        <v>7003.8455275818187</v>
      </c>
      <c r="BA45" s="158">
        <v>6895.6568472713152</v>
      </c>
      <c r="BB45" s="158">
        <v>6787.4681669608117</v>
      </c>
      <c r="BC45" s="158">
        <v>6679.2794866503082</v>
      </c>
      <c r="BD45" s="158">
        <v>6571.0908063398047</v>
      </c>
      <c r="BE45" s="158">
        <v>6462.9021260293011</v>
      </c>
      <c r="BF45" s="158">
        <v>6354.7134457187976</v>
      </c>
      <c r="BG45" s="158">
        <v>6246.5247654082941</v>
      </c>
      <c r="BH45" s="158">
        <v>6138.3360850977906</v>
      </c>
      <c r="BI45" s="158">
        <v>6030.1474047872871</v>
      </c>
      <c r="BJ45" s="158">
        <v>5921.9587244767836</v>
      </c>
      <c r="BK45" s="158">
        <v>5813.7700441662855</v>
      </c>
    </row>
    <row r="46" spans="1:63" x14ac:dyDescent="0.45">
      <c r="A46" s="17" t="s">
        <v>55</v>
      </c>
      <c r="B46" s="18" t="s">
        <v>5</v>
      </c>
      <c r="C46" s="122"/>
      <c r="D46" s="122">
        <v>137708.05390385352</v>
      </c>
      <c r="E46" s="122">
        <v>137708.05390385352</v>
      </c>
      <c r="F46" s="122">
        <v>137708.05390385352</v>
      </c>
      <c r="G46" s="122">
        <v>137708.05390385352</v>
      </c>
      <c r="H46" s="122">
        <v>137708.05390385352</v>
      </c>
      <c r="I46" s="122">
        <v>137708.05390385352</v>
      </c>
      <c r="J46" s="122">
        <v>137708.05390385352</v>
      </c>
      <c r="K46" s="122">
        <v>137708.05390385352</v>
      </c>
      <c r="L46" s="122">
        <v>137708.05390385352</v>
      </c>
      <c r="M46" s="122">
        <v>245746.6</v>
      </c>
      <c r="N46" s="122">
        <v>479446.00000000006</v>
      </c>
      <c r="O46" s="122">
        <v>463573.00000000006</v>
      </c>
      <c r="P46" s="122">
        <v>481236.80000000005</v>
      </c>
      <c r="Q46" s="122">
        <v>465119.60000000003</v>
      </c>
      <c r="R46" s="122">
        <v>358567</v>
      </c>
      <c r="S46" s="122">
        <v>933169.60000000009</v>
      </c>
      <c r="T46" s="122">
        <v>628163.80000000005</v>
      </c>
      <c r="U46" s="122">
        <v>597394.60000000009</v>
      </c>
      <c r="V46" s="122">
        <v>555392.20000000007</v>
      </c>
      <c r="W46" s="122">
        <v>489295.4</v>
      </c>
      <c r="X46" s="122">
        <v>533495.60000000009</v>
      </c>
      <c r="Y46" s="122">
        <v>644281</v>
      </c>
      <c r="Z46" s="122">
        <v>553682.80000000005</v>
      </c>
      <c r="AA46" s="122">
        <v>261538.2</v>
      </c>
      <c r="AB46" s="122">
        <v>344810.4</v>
      </c>
      <c r="AC46" s="122">
        <v>209198.00000000003</v>
      </c>
      <c r="AD46" s="122">
        <v>207163</v>
      </c>
      <c r="AE46" s="122">
        <v>126332.8</v>
      </c>
      <c r="AF46" s="122">
        <v>164265.20000000001</v>
      </c>
      <c r="AG46" s="122">
        <v>177370.6</v>
      </c>
      <c r="AH46" s="123">
        <v>126332.8</v>
      </c>
      <c r="AI46" s="158">
        <v>133653.06515532723</v>
      </c>
      <c r="AJ46" s="158">
        <v>140973.33031065445</v>
      </c>
      <c r="AK46" s="158">
        <v>148293.59546598166</v>
      </c>
      <c r="AL46" s="158">
        <v>155613.86062130888</v>
      </c>
      <c r="AM46" s="158">
        <v>162934.12577663609</v>
      </c>
      <c r="AN46" s="158">
        <v>170254.39093196331</v>
      </c>
      <c r="AO46" s="158">
        <v>177574.65608729052</v>
      </c>
      <c r="AP46" s="158">
        <v>184894.92124261774</v>
      </c>
      <c r="AQ46" s="158">
        <v>192215.18639794496</v>
      </c>
      <c r="AR46" s="158">
        <v>199535.45155327217</v>
      </c>
      <c r="AS46" s="158">
        <v>206855.71670859939</v>
      </c>
      <c r="AT46" s="158">
        <v>214175.9818639266</v>
      </c>
      <c r="AU46" s="158">
        <v>221496.24701925382</v>
      </c>
      <c r="AV46" s="158">
        <v>228816.51217458103</v>
      </c>
      <c r="AW46" s="158">
        <v>236136.77732990825</v>
      </c>
      <c r="AX46" s="158">
        <v>243457.04248523546</v>
      </c>
      <c r="AY46" s="158">
        <v>250777.30764056268</v>
      </c>
      <c r="AZ46" s="158">
        <v>258097.57279588989</v>
      </c>
      <c r="BA46" s="158">
        <v>265417.83795121714</v>
      </c>
      <c r="BB46" s="158">
        <v>272738.10310654435</v>
      </c>
      <c r="BC46" s="158">
        <v>280058.36826187157</v>
      </c>
      <c r="BD46" s="158">
        <v>287378.63341719878</v>
      </c>
      <c r="BE46" s="158">
        <v>294698.898572526</v>
      </c>
      <c r="BF46" s="158">
        <v>302019.16372785321</v>
      </c>
      <c r="BG46" s="158">
        <v>309339.42888318043</v>
      </c>
      <c r="BH46" s="158">
        <v>316659.69403850765</v>
      </c>
      <c r="BI46" s="158">
        <v>323979.95919383486</v>
      </c>
      <c r="BJ46" s="158">
        <v>331300.22434916208</v>
      </c>
      <c r="BK46" s="158">
        <v>338620.48950448941</v>
      </c>
    </row>
    <row r="47" spans="1:63" x14ac:dyDescent="0.45">
      <c r="A47" s="17" t="s">
        <v>7</v>
      </c>
      <c r="B47" s="18" t="s">
        <v>5</v>
      </c>
      <c r="C47" s="122"/>
      <c r="D47" s="122">
        <v>0</v>
      </c>
      <c r="E47" s="122">
        <v>0</v>
      </c>
      <c r="F47" s="122">
        <v>0</v>
      </c>
      <c r="G47" s="122">
        <v>0</v>
      </c>
      <c r="H47" s="122">
        <v>0</v>
      </c>
      <c r="I47" s="122">
        <v>0</v>
      </c>
      <c r="J47" s="122">
        <v>0</v>
      </c>
      <c r="K47" s="122">
        <v>0</v>
      </c>
      <c r="L47" s="122">
        <v>0</v>
      </c>
      <c r="M47" s="122">
        <v>0</v>
      </c>
      <c r="N47" s="122">
        <v>0</v>
      </c>
      <c r="O47" s="122">
        <v>0</v>
      </c>
      <c r="P47" s="122">
        <v>0</v>
      </c>
      <c r="Q47" s="122">
        <v>0</v>
      </c>
      <c r="R47" s="122">
        <v>0</v>
      </c>
      <c r="S47" s="122">
        <v>0</v>
      </c>
      <c r="T47" s="122">
        <v>0</v>
      </c>
      <c r="U47" s="122">
        <v>0</v>
      </c>
      <c r="V47" s="122">
        <v>1141.656937726907</v>
      </c>
      <c r="W47" s="122">
        <v>1218.7369889001952</v>
      </c>
      <c r="X47" s="122">
        <v>1167.5481686752578</v>
      </c>
      <c r="Y47" s="122">
        <v>1103.3617778557748</v>
      </c>
      <c r="Z47" s="122">
        <v>998.78167810576997</v>
      </c>
      <c r="AA47" s="122">
        <v>975.72925358655027</v>
      </c>
      <c r="AB47" s="122">
        <v>1305.6750843677466</v>
      </c>
      <c r="AC47" s="122">
        <v>911.7133448783726</v>
      </c>
      <c r="AD47" s="122">
        <v>1378.0552906830696</v>
      </c>
      <c r="AE47" s="122">
        <v>1046.9574889203204</v>
      </c>
      <c r="AF47" s="122">
        <v>1225.3136954783483</v>
      </c>
      <c r="AG47" s="122">
        <v>1478.2404481710828</v>
      </c>
      <c r="AH47" s="123">
        <v>1478.2404481710828</v>
      </c>
      <c r="AI47" s="158">
        <v>1467.357933169061</v>
      </c>
      <c r="AJ47" s="158">
        <v>1456.4754181670392</v>
      </c>
      <c r="AK47" s="158">
        <v>1445.5929031650173</v>
      </c>
      <c r="AL47" s="158">
        <v>1434.7103881629955</v>
      </c>
      <c r="AM47" s="158">
        <v>1423.8278731609737</v>
      </c>
      <c r="AN47" s="158">
        <v>1412.9453581589519</v>
      </c>
      <c r="AO47" s="158">
        <v>1402.0628431569301</v>
      </c>
      <c r="AP47" s="158">
        <v>1391.1803281549082</v>
      </c>
      <c r="AQ47" s="158">
        <v>1380.2978131528864</v>
      </c>
      <c r="AR47" s="158">
        <v>1369.4152981508646</v>
      </c>
      <c r="AS47" s="158">
        <v>1358.5327831488428</v>
      </c>
      <c r="AT47" s="158">
        <v>1347.650268146821</v>
      </c>
      <c r="AU47" s="158">
        <v>1336.7677531447991</v>
      </c>
      <c r="AV47" s="158">
        <v>1325.8852381427773</v>
      </c>
      <c r="AW47" s="158">
        <v>1315.0027231407555</v>
      </c>
      <c r="AX47" s="158">
        <v>1304.1202081387337</v>
      </c>
      <c r="AY47" s="158">
        <v>1293.2376931367119</v>
      </c>
      <c r="AZ47" s="158">
        <v>1282.35517813469</v>
      </c>
      <c r="BA47" s="158">
        <v>1271.4726631326682</v>
      </c>
      <c r="BB47" s="158">
        <v>1260.5901481306464</v>
      </c>
      <c r="BC47" s="158">
        <v>1249.7076331286246</v>
      </c>
      <c r="BD47" s="158">
        <v>1238.8251181266028</v>
      </c>
      <c r="BE47" s="158">
        <v>1227.942603124581</v>
      </c>
      <c r="BF47" s="158">
        <v>1217.0600881225591</v>
      </c>
      <c r="BG47" s="158">
        <v>1206.1775731205373</v>
      </c>
      <c r="BH47" s="158">
        <v>1195.2950581185155</v>
      </c>
      <c r="BI47" s="158">
        <v>1184.4125431164937</v>
      </c>
      <c r="BJ47" s="158">
        <v>1173.5300281144719</v>
      </c>
      <c r="BK47" s="158">
        <v>1162.6475131124496</v>
      </c>
    </row>
    <row r="48" spans="1:63" x14ac:dyDescent="0.45">
      <c r="A48" s="17" t="s">
        <v>102</v>
      </c>
      <c r="B48" s="18" t="s">
        <v>5</v>
      </c>
      <c r="C48" s="122"/>
      <c r="D48" s="122">
        <v>0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  <c r="M48" s="122">
        <v>0</v>
      </c>
      <c r="N48" s="122">
        <v>0</v>
      </c>
      <c r="O48" s="122">
        <v>0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2">
        <v>0</v>
      </c>
      <c r="V48" s="122">
        <v>0</v>
      </c>
      <c r="W48" s="122">
        <v>0</v>
      </c>
      <c r="X48" s="122">
        <v>0</v>
      </c>
      <c r="Y48" s="122">
        <v>0</v>
      </c>
      <c r="Z48" s="122">
        <v>0</v>
      </c>
      <c r="AA48" s="122">
        <v>0</v>
      </c>
      <c r="AB48" s="122">
        <v>0</v>
      </c>
      <c r="AC48" s="122">
        <v>0</v>
      </c>
      <c r="AD48" s="122">
        <v>0</v>
      </c>
      <c r="AE48" s="122">
        <v>0</v>
      </c>
      <c r="AF48" s="122">
        <v>0</v>
      </c>
      <c r="AG48" s="122">
        <v>0</v>
      </c>
      <c r="AH48" s="123">
        <v>510</v>
      </c>
      <c r="AI48" s="158">
        <v>510</v>
      </c>
      <c r="AJ48" s="158">
        <v>510</v>
      </c>
      <c r="AK48" s="158">
        <v>510</v>
      </c>
      <c r="AL48" s="158">
        <v>510</v>
      </c>
      <c r="AM48" s="158">
        <v>510</v>
      </c>
      <c r="AN48" s="158">
        <v>510</v>
      </c>
      <c r="AO48" s="158">
        <v>510</v>
      </c>
      <c r="AP48" s="158">
        <v>510</v>
      </c>
      <c r="AQ48" s="158">
        <v>510</v>
      </c>
      <c r="AR48" s="158">
        <v>510</v>
      </c>
      <c r="AS48" s="158">
        <v>510</v>
      </c>
      <c r="AT48" s="158">
        <v>510</v>
      </c>
      <c r="AU48" s="158">
        <v>510</v>
      </c>
      <c r="AV48" s="158">
        <v>510</v>
      </c>
      <c r="AW48" s="158">
        <v>510</v>
      </c>
      <c r="AX48" s="158">
        <v>510</v>
      </c>
      <c r="AY48" s="158">
        <v>510</v>
      </c>
      <c r="AZ48" s="158">
        <v>510</v>
      </c>
      <c r="BA48" s="158">
        <v>510</v>
      </c>
      <c r="BB48" s="158">
        <v>510</v>
      </c>
      <c r="BC48" s="158">
        <v>510</v>
      </c>
      <c r="BD48" s="158">
        <v>510</v>
      </c>
      <c r="BE48" s="158">
        <v>510</v>
      </c>
      <c r="BF48" s="158">
        <v>510</v>
      </c>
      <c r="BG48" s="158">
        <v>510</v>
      </c>
      <c r="BH48" s="158">
        <v>510</v>
      </c>
      <c r="BI48" s="158">
        <v>510</v>
      </c>
      <c r="BJ48" s="158">
        <v>510</v>
      </c>
      <c r="BK48" s="158">
        <v>510</v>
      </c>
    </row>
    <row r="49" spans="1:63" x14ac:dyDescent="0.45">
      <c r="A49" s="17" t="s">
        <v>101</v>
      </c>
      <c r="B49" s="18" t="s">
        <v>5</v>
      </c>
      <c r="C49" s="122"/>
      <c r="D49" s="122">
        <v>0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>
        <v>0</v>
      </c>
      <c r="M49" s="122">
        <v>0</v>
      </c>
      <c r="N49" s="122">
        <v>0</v>
      </c>
      <c r="O49" s="122">
        <v>0</v>
      </c>
      <c r="P49" s="122">
        <v>0</v>
      </c>
      <c r="Q49" s="122">
        <v>0</v>
      </c>
      <c r="R49" s="122">
        <v>0</v>
      </c>
      <c r="S49" s="122">
        <v>0</v>
      </c>
      <c r="T49" s="122">
        <v>0</v>
      </c>
      <c r="U49" s="122">
        <v>0</v>
      </c>
      <c r="V49" s="122">
        <v>0</v>
      </c>
      <c r="W49" s="122">
        <v>0</v>
      </c>
      <c r="X49" s="122">
        <v>0</v>
      </c>
      <c r="Y49" s="122">
        <v>0</v>
      </c>
      <c r="Z49" s="122">
        <v>0</v>
      </c>
      <c r="AA49" s="122">
        <v>0</v>
      </c>
      <c r="AB49" s="122">
        <v>0</v>
      </c>
      <c r="AC49" s="122">
        <v>0</v>
      </c>
      <c r="AD49" s="122">
        <v>0</v>
      </c>
      <c r="AE49" s="122">
        <v>0</v>
      </c>
      <c r="AF49" s="122">
        <v>0</v>
      </c>
      <c r="AG49" s="122">
        <v>0</v>
      </c>
      <c r="AH49" s="123">
        <v>0</v>
      </c>
      <c r="AI49" s="158">
        <v>0</v>
      </c>
      <c r="AJ49" s="158">
        <v>0</v>
      </c>
      <c r="AK49" s="158">
        <v>0</v>
      </c>
      <c r="AL49" s="158">
        <v>0</v>
      </c>
      <c r="AM49" s="158">
        <v>0</v>
      </c>
      <c r="AN49" s="158">
        <v>0</v>
      </c>
      <c r="AO49" s="158">
        <v>0</v>
      </c>
      <c r="AP49" s="158">
        <v>0</v>
      </c>
      <c r="AQ49" s="158">
        <v>0</v>
      </c>
      <c r="AR49" s="158">
        <v>0</v>
      </c>
      <c r="AS49" s="158">
        <v>0</v>
      </c>
      <c r="AT49" s="158">
        <v>0</v>
      </c>
      <c r="AU49" s="158">
        <v>0</v>
      </c>
      <c r="AV49" s="158">
        <v>0</v>
      </c>
      <c r="AW49" s="158">
        <v>0</v>
      </c>
      <c r="AX49" s="158">
        <v>0</v>
      </c>
      <c r="AY49" s="158">
        <v>0</v>
      </c>
      <c r="AZ49" s="158">
        <v>0</v>
      </c>
      <c r="BA49" s="158">
        <v>0</v>
      </c>
      <c r="BB49" s="158">
        <v>0</v>
      </c>
      <c r="BC49" s="158">
        <v>0</v>
      </c>
      <c r="BD49" s="158">
        <v>0</v>
      </c>
      <c r="BE49" s="158">
        <v>0</v>
      </c>
      <c r="BF49" s="158">
        <v>0</v>
      </c>
      <c r="BG49" s="158">
        <v>0</v>
      </c>
      <c r="BH49" s="158">
        <v>0</v>
      </c>
      <c r="BI49" s="158">
        <v>0</v>
      </c>
      <c r="BJ49" s="158">
        <v>0</v>
      </c>
      <c r="BK49" s="158">
        <v>0</v>
      </c>
    </row>
    <row r="50" spans="1:63" x14ac:dyDescent="0.45"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9"/>
      <c r="AB50" s="9"/>
      <c r="AC50" s="9"/>
      <c r="AD50" s="9"/>
      <c r="AE50" s="9"/>
      <c r="AF50" s="9"/>
      <c r="AG50" s="9"/>
    </row>
    <row r="51" spans="1:63" ht="18" x14ac:dyDescent="0.55000000000000004">
      <c r="A51" s="6" t="s">
        <v>77</v>
      </c>
      <c r="B51" s="7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127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  <c r="BI51" s="128"/>
      <c r="BJ51" s="128"/>
      <c r="BK51" s="128"/>
    </row>
    <row r="52" spans="1:63" x14ac:dyDescent="0.45">
      <c r="A52" s="8"/>
      <c r="B52" s="22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</row>
    <row r="53" spans="1:63" x14ac:dyDescent="0.45">
      <c r="A53" s="11" t="s">
        <v>84</v>
      </c>
      <c r="B53" s="12" t="s">
        <v>6</v>
      </c>
      <c r="C53" s="35"/>
      <c r="D53" s="130">
        <v>1230501565.2620754</v>
      </c>
      <c r="E53" s="130">
        <v>1532265791.4133859</v>
      </c>
      <c r="F53" s="130">
        <v>2076715279.3109453</v>
      </c>
      <c r="G53" s="130">
        <v>2318276675.1492019</v>
      </c>
      <c r="H53" s="130">
        <v>2384275762.8946056</v>
      </c>
      <c r="I53" s="130">
        <v>2479066750.1986427</v>
      </c>
      <c r="J53" s="130">
        <v>1296500653.0074792</v>
      </c>
      <c r="K53" s="130">
        <v>1098690285.4322414</v>
      </c>
      <c r="L53" s="130">
        <v>1450562484.2618444</v>
      </c>
      <c r="M53" s="130">
        <v>1011718130.5602492</v>
      </c>
      <c r="N53" s="130">
        <v>1437574219.1403663</v>
      </c>
      <c r="O53" s="130">
        <v>1256591540.9748819</v>
      </c>
      <c r="P53" s="130">
        <v>1569525520.7959478</v>
      </c>
      <c r="Q53" s="130">
        <v>1569293959.2295046</v>
      </c>
      <c r="R53" s="130">
        <v>1705688682.5006843</v>
      </c>
      <c r="S53" s="130">
        <v>1883608937.8277116</v>
      </c>
      <c r="T53" s="130">
        <v>1557622929.4918823</v>
      </c>
      <c r="U53" s="130">
        <v>2133634565.7585318</v>
      </c>
      <c r="V53" s="130">
        <v>1980784493.5492089</v>
      </c>
      <c r="W53" s="130">
        <v>1572345095.1957486</v>
      </c>
      <c r="X53" s="130">
        <v>1711746652.8956912</v>
      </c>
      <c r="Y53" s="130">
        <v>1392058790.2666233</v>
      </c>
      <c r="Z53" s="130">
        <v>1829537160.430382</v>
      </c>
      <c r="AA53" s="130">
        <v>1729348655.9581912</v>
      </c>
      <c r="AB53" s="130">
        <v>2023084895.906795</v>
      </c>
      <c r="AC53" s="130">
        <v>1646077031.7063677</v>
      </c>
      <c r="AD53" s="130">
        <v>1966585431.1290705</v>
      </c>
      <c r="AE53" s="130">
        <v>2383012621.382967</v>
      </c>
      <c r="AF53" s="130">
        <v>2544933370.7492557</v>
      </c>
      <c r="AG53" s="130">
        <v>2470096222.4742422</v>
      </c>
      <c r="AH53" s="131">
        <v>1446964506.639936</v>
      </c>
      <c r="AI53" s="157">
        <v>1442611244.3761456</v>
      </c>
      <c r="AJ53" s="157">
        <v>1438257982.1123559</v>
      </c>
      <c r="AK53" s="157">
        <v>1433904719.8485658</v>
      </c>
      <c r="AL53" s="157">
        <v>1429551457.5847754</v>
      </c>
      <c r="AM53" s="157">
        <v>1425198195.320986</v>
      </c>
      <c r="AN53" s="157">
        <v>1420844933.0571957</v>
      </c>
      <c r="AO53" s="157">
        <v>1416491670.7934053</v>
      </c>
      <c r="AP53" s="157">
        <v>1412138408.5296156</v>
      </c>
      <c r="AQ53" s="157">
        <v>1407785146.2658253</v>
      </c>
      <c r="AR53" s="157">
        <v>1403431884.0020351</v>
      </c>
      <c r="AS53" s="157">
        <v>1399078621.7382452</v>
      </c>
      <c r="AT53" s="157">
        <v>1394725359.4744549</v>
      </c>
      <c r="AU53" s="157">
        <v>1390372097.2106647</v>
      </c>
      <c r="AV53" s="157">
        <v>1386018834.9468746</v>
      </c>
      <c r="AW53" s="157">
        <v>1381665572.683085</v>
      </c>
      <c r="AX53" s="157">
        <v>1377312310.4192951</v>
      </c>
      <c r="AY53" s="157">
        <v>1372959048.1555045</v>
      </c>
      <c r="AZ53" s="157">
        <v>1368605785.8917146</v>
      </c>
      <c r="BA53" s="157">
        <v>1364252523.6279249</v>
      </c>
      <c r="BB53" s="157">
        <v>1359899261.3641343</v>
      </c>
      <c r="BC53" s="157">
        <v>1355545999.1003444</v>
      </c>
      <c r="BD53" s="157">
        <v>1351192736.8365543</v>
      </c>
      <c r="BE53" s="157">
        <v>1346839474.5727642</v>
      </c>
      <c r="BF53" s="157">
        <v>1342486212.3089743</v>
      </c>
      <c r="BG53" s="157">
        <v>1338132950.0451844</v>
      </c>
      <c r="BH53" s="157">
        <v>1333779687.781394</v>
      </c>
      <c r="BI53" s="157">
        <v>1329426425.5176036</v>
      </c>
      <c r="BJ53" s="157">
        <v>1325073163.2538137</v>
      </c>
      <c r="BK53" s="157">
        <v>1320719900.9900248</v>
      </c>
    </row>
    <row r="54" spans="1:63" x14ac:dyDescent="0.45">
      <c r="A54" s="13" t="s">
        <v>66</v>
      </c>
      <c r="B54" s="14" t="s">
        <v>6</v>
      </c>
      <c r="C54" s="15"/>
      <c r="D54" s="132">
        <v>846757577.86352861</v>
      </c>
      <c r="E54" s="132">
        <v>1052632253.9276087</v>
      </c>
      <c r="F54" s="132">
        <v>1424075759.2885165</v>
      </c>
      <c r="G54" s="132">
        <v>1588877845.8448331</v>
      </c>
      <c r="H54" s="132">
        <v>1633904855.7837012</v>
      </c>
      <c r="I54" s="132">
        <v>1698574760.6757004</v>
      </c>
      <c r="J54" s="132">
        <v>891784587.80239666</v>
      </c>
      <c r="K54" s="132">
        <v>756831065.09341633</v>
      </c>
      <c r="L54" s="132">
        <v>996891246.75880873</v>
      </c>
      <c r="M54" s="132">
        <v>697263144.60113549</v>
      </c>
      <c r="N54" s="132">
        <v>1022111530.5108616</v>
      </c>
      <c r="O54" s="132">
        <v>894415125.51393557</v>
      </c>
      <c r="P54" s="132">
        <v>1116049134.9325247</v>
      </c>
      <c r="Q54" s="132">
        <v>1116049134.9325247</v>
      </c>
      <c r="R54" s="132">
        <v>1214421983.4599481</v>
      </c>
      <c r="S54" s="132">
        <v>1336660907.1585701</v>
      </c>
      <c r="T54" s="132">
        <v>1105478802.7900805</v>
      </c>
      <c r="U54" s="132">
        <v>1515504134.292531</v>
      </c>
      <c r="V54" s="132">
        <v>1409118211.4854441</v>
      </c>
      <c r="W54" s="132">
        <v>1118436574.8903551</v>
      </c>
      <c r="X54" s="132">
        <v>1218206258.9300656</v>
      </c>
      <c r="Y54" s="132">
        <v>990134153.05615556</v>
      </c>
      <c r="Z54" s="132">
        <v>1301883199.1536055</v>
      </c>
      <c r="AA54" s="132">
        <v>1234405555.1571856</v>
      </c>
      <c r="AB54" s="132">
        <v>1442898655.519181</v>
      </c>
      <c r="AC54" s="132">
        <v>1178421854.5287106</v>
      </c>
      <c r="AD54" s="132">
        <v>1408904509.7187467</v>
      </c>
      <c r="AE54" s="132">
        <v>1708326574.792912</v>
      </c>
      <c r="AF54" s="132">
        <v>1824691597.85636</v>
      </c>
      <c r="AG54" s="132">
        <v>1764673219.5711827</v>
      </c>
      <c r="AH54" s="133">
        <v>1034482215.0487952</v>
      </c>
      <c r="AI54" s="158">
        <v>1031226455.3933055</v>
      </c>
      <c r="AJ54" s="158">
        <v>1027970695.7378161</v>
      </c>
      <c r="AK54" s="158">
        <v>1024714936.0823264</v>
      </c>
      <c r="AL54" s="158">
        <v>1021459176.4268367</v>
      </c>
      <c r="AM54" s="158">
        <v>1018203416.7713473</v>
      </c>
      <c r="AN54" s="158">
        <v>1014947657.1158576</v>
      </c>
      <c r="AO54" s="158">
        <v>1011691897.4603679</v>
      </c>
      <c r="AP54" s="158">
        <v>1008436137.8048785</v>
      </c>
      <c r="AQ54" s="158">
        <v>1005180378.1493888</v>
      </c>
      <c r="AR54" s="158">
        <v>1001924618.4938991</v>
      </c>
      <c r="AS54" s="158">
        <v>998668858.83840942</v>
      </c>
      <c r="AT54" s="158">
        <v>995413099.18291998</v>
      </c>
      <c r="AU54" s="158">
        <v>992157339.5274303</v>
      </c>
      <c r="AV54" s="158">
        <v>988901579.87194061</v>
      </c>
      <c r="AW54" s="158">
        <v>985645820.21645117</v>
      </c>
      <c r="AX54" s="158">
        <v>982390060.56096148</v>
      </c>
      <c r="AY54" s="158">
        <v>979134300.9054718</v>
      </c>
      <c r="AZ54" s="158">
        <v>975878541.24998236</v>
      </c>
      <c r="BA54" s="158">
        <v>972622781.59449267</v>
      </c>
      <c r="BB54" s="158">
        <v>969367021.93900299</v>
      </c>
      <c r="BC54" s="158">
        <v>966111262.28351331</v>
      </c>
      <c r="BD54" s="158">
        <v>962855502.62802386</v>
      </c>
      <c r="BE54" s="158">
        <v>959599742.97253418</v>
      </c>
      <c r="BF54" s="158">
        <v>956343983.3170445</v>
      </c>
      <c r="BG54" s="158">
        <v>953088223.66155505</v>
      </c>
      <c r="BH54" s="158">
        <v>949832464.00606537</v>
      </c>
      <c r="BI54" s="158">
        <v>946576704.35057569</v>
      </c>
      <c r="BJ54" s="158">
        <v>943320944.69508624</v>
      </c>
      <c r="BK54" s="158">
        <v>940065185.03959727</v>
      </c>
    </row>
    <row r="55" spans="1:63" x14ac:dyDescent="0.45">
      <c r="A55" s="13" t="s">
        <v>67</v>
      </c>
      <c r="B55" s="14" t="s">
        <v>6</v>
      </c>
      <c r="C55" s="15"/>
      <c r="D55" s="132">
        <v>244938377.57923496</v>
      </c>
      <c r="E55" s="132">
        <v>306724285.23362797</v>
      </c>
      <c r="F55" s="132">
        <v>418199744.76955318</v>
      </c>
      <c r="G55" s="132">
        <v>467659186.28945392</v>
      </c>
      <c r="H55" s="132">
        <v>481172430.03182852</v>
      </c>
      <c r="I55" s="132">
        <v>500580784.90123343</v>
      </c>
      <c r="J55" s="132">
        <v>258451621.32160959</v>
      </c>
      <c r="K55" s="132">
        <v>217950156.7843357</v>
      </c>
      <c r="L55" s="132">
        <v>289995619.09878796</v>
      </c>
      <c r="M55" s="132">
        <v>200072979.73146343</v>
      </c>
      <c r="N55" s="132">
        <v>182467109.22298759</v>
      </c>
      <c r="O55" s="132">
        <v>161457497.17376339</v>
      </c>
      <c r="P55" s="132">
        <v>197922459.16631716</v>
      </c>
      <c r="Q55" s="132">
        <v>197922459.16631716</v>
      </c>
      <c r="R55" s="132">
        <v>214107530.18525472</v>
      </c>
      <c r="S55" s="132">
        <v>234219234.69474804</v>
      </c>
      <c r="T55" s="132">
        <v>196183345.38664931</v>
      </c>
      <c r="U55" s="132">
        <v>263643922.25589165</v>
      </c>
      <c r="V55" s="132">
        <v>246140477.53691608</v>
      </c>
      <c r="W55" s="132">
        <v>198315259.47503406</v>
      </c>
      <c r="X55" s="132">
        <v>214730148.80569652</v>
      </c>
      <c r="Y55" s="132">
        <v>177205940.7923559</v>
      </c>
      <c r="Z55" s="132">
        <v>228497333.9633759</v>
      </c>
      <c r="AA55" s="132">
        <v>217395383.81533083</v>
      </c>
      <c r="AB55" s="132">
        <v>251698300.5940055</v>
      </c>
      <c r="AC55" s="132">
        <v>215335167.19570076</v>
      </c>
      <c r="AD55" s="132">
        <v>256831307.65060684</v>
      </c>
      <c r="AE55" s="132">
        <v>309669899.41886723</v>
      </c>
      <c r="AF55" s="132">
        <v>332390513.82029188</v>
      </c>
      <c r="AG55" s="132">
        <v>311789830.45084053</v>
      </c>
      <c r="AH55" s="133">
        <v>183046429.92207432</v>
      </c>
      <c r="AI55" s="158">
        <v>182510766.86022854</v>
      </c>
      <c r="AJ55" s="158">
        <v>181975103.79838276</v>
      </c>
      <c r="AK55" s="158">
        <v>181439440.73653698</v>
      </c>
      <c r="AL55" s="158">
        <v>180903777.6746912</v>
      </c>
      <c r="AM55" s="158">
        <v>180368114.61284542</v>
      </c>
      <c r="AN55" s="158">
        <v>179832451.55099964</v>
      </c>
      <c r="AO55" s="158">
        <v>179296788.48915386</v>
      </c>
      <c r="AP55" s="158">
        <v>178761125.42730808</v>
      </c>
      <c r="AQ55" s="158">
        <v>178225462.3654623</v>
      </c>
      <c r="AR55" s="158">
        <v>177689799.30361652</v>
      </c>
      <c r="AS55" s="158">
        <v>177154136.24177074</v>
      </c>
      <c r="AT55" s="158">
        <v>176618473.17992496</v>
      </c>
      <c r="AU55" s="158">
        <v>176082810.11807919</v>
      </c>
      <c r="AV55" s="158">
        <v>175547147.05623341</v>
      </c>
      <c r="AW55" s="158">
        <v>175011483.99438757</v>
      </c>
      <c r="AX55" s="158">
        <v>174475820.93254179</v>
      </c>
      <c r="AY55" s="158">
        <v>173940157.87069601</v>
      </c>
      <c r="AZ55" s="158">
        <v>173404494.80885023</v>
      </c>
      <c r="BA55" s="158">
        <v>172868831.74700445</v>
      </c>
      <c r="BB55" s="158">
        <v>172333168.68515867</v>
      </c>
      <c r="BC55" s="158">
        <v>171797505.62331289</v>
      </c>
      <c r="BD55" s="158">
        <v>171261842.56146711</v>
      </c>
      <c r="BE55" s="158">
        <v>170726179.49962133</v>
      </c>
      <c r="BF55" s="158">
        <v>170190516.43777555</v>
      </c>
      <c r="BG55" s="158">
        <v>169654853.37592977</v>
      </c>
      <c r="BH55" s="158">
        <v>169119190.31408399</v>
      </c>
      <c r="BI55" s="158">
        <v>168583527.25223821</v>
      </c>
      <c r="BJ55" s="158">
        <v>168047864.19039243</v>
      </c>
      <c r="BK55" s="158">
        <v>167512201.12854677</v>
      </c>
    </row>
    <row r="56" spans="1:63" x14ac:dyDescent="0.45">
      <c r="A56" s="13" t="s">
        <v>68</v>
      </c>
      <c r="B56" s="14" t="s">
        <v>6</v>
      </c>
      <c r="C56" s="15"/>
      <c r="D56" s="132">
        <v>63865831.950457394</v>
      </c>
      <c r="E56" s="132">
        <v>82896497.443984762</v>
      </c>
      <c r="F56" s="132">
        <v>117232032.2237284</v>
      </c>
      <c r="G56" s="132">
        <v>132466025.26186396</v>
      </c>
      <c r="H56" s="132">
        <v>136628236.85924184</v>
      </c>
      <c r="I56" s="132">
        <v>142606200.49725044</v>
      </c>
      <c r="J56" s="132">
        <v>68028043.547835276</v>
      </c>
      <c r="K56" s="132">
        <v>55553195.271457829</v>
      </c>
      <c r="L56" s="132">
        <v>77743904.215998024</v>
      </c>
      <c r="M56" s="132">
        <v>50046849.417241238</v>
      </c>
      <c r="N56" s="132">
        <v>76276407.692643419</v>
      </c>
      <c r="O56" s="132">
        <v>64806000.594702303</v>
      </c>
      <c r="P56" s="132">
        <v>84714410.035370037</v>
      </c>
      <c r="Q56" s="132">
        <v>84714410.035370037</v>
      </c>
      <c r="R56" s="132">
        <v>93550810.872345865</v>
      </c>
      <c r="S56" s="132">
        <v>104530996.3996605</v>
      </c>
      <c r="T56" s="132">
        <v>83764923.533872932</v>
      </c>
      <c r="U56" s="132">
        <v>120595697.8451355</v>
      </c>
      <c r="V56" s="132">
        <v>111039517.74659003</v>
      </c>
      <c r="W56" s="132">
        <v>84928863.278896078</v>
      </c>
      <c r="X56" s="132">
        <v>93890735.713722929</v>
      </c>
      <c r="Y56" s="132">
        <v>73404020.350659654</v>
      </c>
      <c r="Z56" s="132">
        <v>101407067.6660374</v>
      </c>
      <c r="AA56" s="132">
        <v>95345847.33123228</v>
      </c>
      <c r="AB56" s="132">
        <v>114073866.6386008</v>
      </c>
      <c r="AC56" s="132">
        <v>82549386.928830162</v>
      </c>
      <c r="AD56" s="132">
        <v>99368786.09350206</v>
      </c>
      <c r="AE56" s="132">
        <v>122380709.60121888</v>
      </c>
      <c r="AF56" s="132">
        <v>128949423.18412708</v>
      </c>
      <c r="AG56" s="132">
        <v>135209771.68220446</v>
      </c>
      <c r="AH56" s="133">
        <v>78969251.439786032</v>
      </c>
      <c r="AI56" s="158">
        <v>78676800.852297559</v>
      </c>
      <c r="AJ56" s="158">
        <v>78384350.264809072</v>
      </c>
      <c r="AK56" s="158">
        <v>78091899.677320585</v>
      </c>
      <c r="AL56" s="158">
        <v>77799449.089832097</v>
      </c>
      <c r="AM56" s="158">
        <v>77506998.502343625</v>
      </c>
      <c r="AN56" s="158">
        <v>77214547.914855137</v>
      </c>
      <c r="AO56" s="158">
        <v>76922097.32736665</v>
      </c>
      <c r="AP56" s="158">
        <v>76629646.739878178</v>
      </c>
      <c r="AQ56" s="158">
        <v>76337196.15238969</v>
      </c>
      <c r="AR56" s="158">
        <v>76044745.564901203</v>
      </c>
      <c r="AS56" s="158">
        <v>75752294.977412716</v>
      </c>
      <c r="AT56" s="158">
        <v>75459844.389924243</v>
      </c>
      <c r="AU56" s="158">
        <v>75167393.802435756</v>
      </c>
      <c r="AV56" s="158">
        <v>74874943.214947268</v>
      </c>
      <c r="AW56" s="158">
        <v>74582492.627458781</v>
      </c>
      <c r="AX56" s="158">
        <v>74290042.039970309</v>
      </c>
      <c r="AY56" s="158">
        <v>73997591.452481821</v>
      </c>
      <c r="AZ56" s="158">
        <v>73705140.864993334</v>
      </c>
      <c r="BA56" s="158">
        <v>73412690.277504846</v>
      </c>
      <c r="BB56" s="158">
        <v>73120239.690016374</v>
      </c>
      <c r="BC56" s="158">
        <v>72827789.102527887</v>
      </c>
      <c r="BD56" s="158">
        <v>72535338.515039399</v>
      </c>
      <c r="BE56" s="158">
        <v>72242887.927550927</v>
      </c>
      <c r="BF56" s="158">
        <v>71950437.340062439</v>
      </c>
      <c r="BG56" s="158">
        <v>71657986.752573952</v>
      </c>
      <c r="BH56" s="158">
        <v>71365536.165085465</v>
      </c>
      <c r="BI56" s="158">
        <v>71073085.577596992</v>
      </c>
      <c r="BJ56" s="158">
        <v>70780634.990108505</v>
      </c>
      <c r="BK56" s="158">
        <v>70488184.402620092</v>
      </c>
    </row>
    <row r="57" spans="1:63" x14ac:dyDescent="0.45">
      <c r="A57" s="13" t="s">
        <v>58</v>
      </c>
      <c r="B57" s="14" t="s">
        <v>6</v>
      </c>
      <c r="C57" s="15"/>
      <c r="D57" s="132">
        <v>9573710.1455826499</v>
      </c>
      <c r="E57" s="132">
        <v>11231565.034467883</v>
      </c>
      <c r="F57" s="132">
        <v>14222702.37627274</v>
      </c>
      <c r="G57" s="132">
        <v>15549810.450559817</v>
      </c>
      <c r="H57" s="132">
        <v>15912401.178016756</v>
      </c>
      <c r="I57" s="132">
        <v>16433170.997980298</v>
      </c>
      <c r="J57" s="132">
        <v>9936300.8730395883</v>
      </c>
      <c r="K57" s="132">
        <v>8849555.4720378239</v>
      </c>
      <c r="L57" s="132">
        <v>10782697.291174296</v>
      </c>
      <c r="M57" s="132">
        <v>8369870.5972545054</v>
      </c>
      <c r="N57" s="132">
        <v>10459099.911985911</v>
      </c>
      <c r="O57" s="132">
        <v>9557191.4882356171</v>
      </c>
      <c r="P57" s="132">
        <v>11122572.910594292</v>
      </c>
      <c r="Q57" s="132">
        <v>11122572.910594292</v>
      </c>
      <c r="R57" s="132">
        <v>11817371.646371782</v>
      </c>
      <c r="S57" s="132">
        <v>12680734.361998823</v>
      </c>
      <c r="T57" s="132">
        <v>11047915.588789981</v>
      </c>
      <c r="U57" s="132">
        <v>13943888.270573532</v>
      </c>
      <c r="V57" s="132">
        <v>13192493.899287434</v>
      </c>
      <c r="W57" s="132">
        <v>11139435.188034419</v>
      </c>
      <c r="X57" s="132">
        <v>11844099.649594527</v>
      </c>
      <c r="Y57" s="132">
        <v>10233246.520917177</v>
      </c>
      <c r="Z57" s="132">
        <v>12435102.483723465</v>
      </c>
      <c r="AA57" s="132">
        <v>11958513.847288011</v>
      </c>
      <c r="AB57" s="132">
        <v>13431082.19026388</v>
      </c>
      <c r="AC57" s="132">
        <v>13183114.165960541</v>
      </c>
      <c r="AD57" s="132">
        <v>15620996.915852956</v>
      </c>
      <c r="AE57" s="132">
        <v>18545792.62546704</v>
      </c>
      <c r="AF57" s="132">
        <v>20177672.624413691</v>
      </c>
      <c r="AG57" s="132">
        <v>17323755.749250542</v>
      </c>
      <c r="AH57" s="133">
        <v>10216610.56349365</v>
      </c>
      <c r="AI57" s="158">
        <v>10193615.420763806</v>
      </c>
      <c r="AJ57" s="158">
        <v>10170620.278033959</v>
      </c>
      <c r="AK57" s="158">
        <v>10147625.135304114</v>
      </c>
      <c r="AL57" s="158">
        <v>10124629.992574269</v>
      </c>
      <c r="AM57" s="158">
        <v>10101634.849844422</v>
      </c>
      <c r="AN57" s="158">
        <v>10078639.707114577</v>
      </c>
      <c r="AO57" s="158">
        <v>10055644.564384732</v>
      </c>
      <c r="AP57" s="158">
        <v>10032649.421654887</v>
      </c>
      <c r="AQ57" s="158">
        <v>10009654.278925043</v>
      </c>
      <c r="AR57" s="158">
        <v>9986659.1361951977</v>
      </c>
      <c r="AS57" s="158">
        <v>9963663.9934653528</v>
      </c>
      <c r="AT57" s="158">
        <v>9940668.8507355079</v>
      </c>
      <c r="AU57" s="158">
        <v>9917673.708005663</v>
      </c>
      <c r="AV57" s="158">
        <v>9894678.5652758162</v>
      </c>
      <c r="AW57" s="158">
        <v>9871683.4225459713</v>
      </c>
      <c r="AX57" s="158">
        <v>9848688.2798161265</v>
      </c>
      <c r="AY57" s="158">
        <v>9825693.1370862797</v>
      </c>
      <c r="AZ57" s="158">
        <v>9802697.9943564348</v>
      </c>
      <c r="BA57" s="158">
        <v>9779702.8516265899</v>
      </c>
      <c r="BB57" s="158">
        <v>9756707.708896745</v>
      </c>
      <c r="BC57" s="158">
        <v>9733712.5661669001</v>
      </c>
      <c r="BD57" s="158">
        <v>9710717.4234370552</v>
      </c>
      <c r="BE57" s="158">
        <v>9687722.2807072103</v>
      </c>
      <c r="BF57" s="158">
        <v>9664727.1379773654</v>
      </c>
      <c r="BG57" s="158">
        <v>9641731.9952475205</v>
      </c>
      <c r="BH57" s="158">
        <v>9618736.8525176756</v>
      </c>
      <c r="BI57" s="158">
        <v>9595741.7097878288</v>
      </c>
      <c r="BJ57" s="158">
        <v>9572746.5670579839</v>
      </c>
      <c r="BK57" s="158">
        <v>9549751.4243281446</v>
      </c>
    </row>
    <row r="58" spans="1:63" x14ac:dyDescent="0.45">
      <c r="A58" s="13" t="s">
        <v>71</v>
      </c>
      <c r="B58" s="14" t="s">
        <v>6</v>
      </c>
      <c r="C58" s="15"/>
      <c r="D58" s="132">
        <v>50543137.024905086</v>
      </c>
      <c r="E58" s="132">
        <v>62621851.547033086</v>
      </c>
      <c r="F58" s="132">
        <v>84414527.305543825</v>
      </c>
      <c r="G58" s="132">
        <v>94083503.569264531</v>
      </c>
      <c r="H58" s="132">
        <v>96725248.582465306</v>
      </c>
      <c r="I58" s="132">
        <v>100519446.75339769</v>
      </c>
      <c r="J58" s="132">
        <v>53184882.038105845</v>
      </c>
      <c r="K58" s="132">
        <v>45267127.869788796</v>
      </c>
      <c r="L58" s="132">
        <v>59351513.855969712</v>
      </c>
      <c r="M58" s="132">
        <v>41772264.295217209</v>
      </c>
      <c r="N58" s="132">
        <v>125854638.85279101</v>
      </c>
      <c r="O58" s="132">
        <v>108508364.76344225</v>
      </c>
      <c r="P58" s="132">
        <v>138615118.94331679</v>
      </c>
      <c r="Q58" s="132">
        <v>138615118.94331679</v>
      </c>
      <c r="R58" s="132">
        <v>151978082.39986631</v>
      </c>
      <c r="S58" s="132">
        <v>168583012.46750864</v>
      </c>
      <c r="T58" s="132">
        <v>137179245.48577735</v>
      </c>
      <c r="U58" s="132">
        <v>192877068.64680374</v>
      </c>
      <c r="V58" s="132">
        <v>178425609.52934107</v>
      </c>
      <c r="W58" s="132">
        <v>138939428.6831359</v>
      </c>
      <c r="X58" s="132">
        <v>152492138.2147958</v>
      </c>
      <c r="Y58" s="132">
        <v>121510833.29302411</v>
      </c>
      <c r="Z58" s="132">
        <v>163858810.12784234</v>
      </c>
      <c r="AA58" s="132">
        <v>154692649.90826857</v>
      </c>
      <c r="AB58" s="132">
        <v>183014343.57461992</v>
      </c>
      <c r="AC58" s="132">
        <v>140593353.00245857</v>
      </c>
      <c r="AD58" s="132">
        <v>168654870.11207619</v>
      </c>
      <c r="AE58" s="132">
        <v>206081113.65574536</v>
      </c>
      <c r="AF58" s="132">
        <v>218640896.59091294</v>
      </c>
      <c r="AG58" s="132">
        <v>220229712.87904531</v>
      </c>
      <c r="AH58" s="133">
        <v>128857462.03499548</v>
      </c>
      <c r="AI58" s="158">
        <v>128415199.7852906</v>
      </c>
      <c r="AJ58" s="158">
        <v>127972937.53558572</v>
      </c>
      <c r="AK58" s="158">
        <v>127530675.28588083</v>
      </c>
      <c r="AL58" s="158">
        <v>127088413.03617595</v>
      </c>
      <c r="AM58" s="158">
        <v>126646150.78647105</v>
      </c>
      <c r="AN58" s="158">
        <v>126203888.53676617</v>
      </c>
      <c r="AO58" s="158">
        <v>125761626.28706129</v>
      </c>
      <c r="AP58" s="158">
        <v>125319364.03735641</v>
      </c>
      <c r="AQ58" s="158">
        <v>124877101.78765152</v>
      </c>
      <c r="AR58" s="158">
        <v>124434839.53794664</v>
      </c>
      <c r="AS58" s="158">
        <v>123992577.28824176</v>
      </c>
      <c r="AT58" s="158">
        <v>123550315.03853688</v>
      </c>
      <c r="AU58" s="158">
        <v>123108052.78883199</v>
      </c>
      <c r="AV58" s="158">
        <v>122665790.53912711</v>
      </c>
      <c r="AW58" s="158">
        <v>122223528.28942223</v>
      </c>
      <c r="AX58" s="158">
        <v>121781266.03971733</v>
      </c>
      <c r="AY58" s="158">
        <v>121339003.79001245</v>
      </c>
      <c r="AZ58" s="158">
        <v>120896741.54030757</v>
      </c>
      <c r="BA58" s="158">
        <v>120454479.29060268</v>
      </c>
      <c r="BB58" s="158">
        <v>120012217.0408978</v>
      </c>
      <c r="BC58" s="158">
        <v>119569954.79119292</v>
      </c>
      <c r="BD58" s="158">
        <v>119127692.54148804</v>
      </c>
      <c r="BE58" s="158">
        <v>118685430.29178315</v>
      </c>
      <c r="BF58" s="158">
        <v>118243168.04207827</v>
      </c>
      <c r="BG58" s="158">
        <v>117800905.79237339</v>
      </c>
      <c r="BH58" s="158">
        <v>117358643.54266849</v>
      </c>
      <c r="BI58" s="158">
        <v>116916381.29296361</v>
      </c>
      <c r="BJ58" s="158">
        <v>116474119.04325873</v>
      </c>
      <c r="BK58" s="158">
        <v>116031856.79355395</v>
      </c>
    </row>
    <row r="59" spans="1:63" x14ac:dyDescent="0.45">
      <c r="A59" s="13" t="s">
        <v>78</v>
      </c>
      <c r="B59" s="14" t="s">
        <v>6</v>
      </c>
      <c r="C59" s="15"/>
      <c r="D59" s="132">
        <v>6154699.5521563906</v>
      </c>
      <c r="E59" s="132">
        <v>6687964.9702572301</v>
      </c>
      <c r="F59" s="132">
        <v>7650093.8730149083</v>
      </c>
      <c r="G59" s="132">
        <v>8076971.3077315055</v>
      </c>
      <c r="H59" s="132">
        <v>8193602.2005636441</v>
      </c>
      <c r="I59" s="132">
        <v>8361112.962596558</v>
      </c>
      <c r="J59" s="132">
        <v>6271330.4449885301</v>
      </c>
      <c r="K59" s="132">
        <v>5921768.0408724183</v>
      </c>
      <c r="L59" s="132">
        <v>6543582.2221625596</v>
      </c>
      <c r="M59" s="132">
        <v>5927053.5650721211</v>
      </c>
      <c r="N59" s="132">
        <v>9026416.8148207348</v>
      </c>
      <c r="O59" s="132">
        <v>7827584.1344029866</v>
      </c>
      <c r="P59" s="132">
        <v>9352778.8089688122</v>
      </c>
      <c r="Q59" s="132">
        <v>9244258.1626612432</v>
      </c>
      <c r="R59" s="132">
        <v>8748729.8378862701</v>
      </c>
      <c r="S59" s="132">
        <v>12086035.25951416</v>
      </c>
      <c r="T59" s="132">
        <v>10696329.88321121</v>
      </c>
      <c r="U59" s="132">
        <v>12149678.327477947</v>
      </c>
      <c r="V59" s="132">
        <v>10180577.539685756</v>
      </c>
      <c r="W59" s="132">
        <v>9110820.4922101237</v>
      </c>
      <c r="X59" s="132">
        <v>9109760.3664193954</v>
      </c>
      <c r="Y59" s="132">
        <v>8635173.0555140357</v>
      </c>
      <c r="Z59" s="132">
        <v>9518596.5543197431</v>
      </c>
      <c r="AA59" s="132">
        <v>6751263.2769190362</v>
      </c>
      <c r="AB59" s="132">
        <v>7884424.437439844</v>
      </c>
      <c r="AC59" s="132">
        <v>6690820.179413476</v>
      </c>
      <c r="AD59" s="132">
        <v>7124127.9482674012</v>
      </c>
      <c r="AE59" s="132">
        <v>7366586.6537534175</v>
      </c>
      <c r="AF59" s="132">
        <v>8204772.9689957071</v>
      </c>
      <c r="AG59" s="132">
        <v>8975838.3661055863</v>
      </c>
      <c r="AH59" s="133">
        <v>4857173.3955075284</v>
      </c>
      <c r="AI59" s="158">
        <v>4948966.5601407122</v>
      </c>
      <c r="AJ59" s="158">
        <v>5040759.724773895</v>
      </c>
      <c r="AK59" s="158">
        <v>5132552.8894070787</v>
      </c>
      <c r="AL59" s="158">
        <v>5224346.0540402625</v>
      </c>
      <c r="AM59" s="158">
        <v>5316139.2186734462</v>
      </c>
      <c r="AN59" s="158">
        <v>5407932.38330663</v>
      </c>
      <c r="AO59" s="158">
        <v>5499725.5479398128</v>
      </c>
      <c r="AP59" s="158">
        <v>5591518.7125729974</v>
      </c>
      <c r="AQ59" s="158">
        <v>5683311.8772061802</v>
      </c>
      <c r="AR59" s="158">
        <v>5775105.041839364</v>
      </c>
      <c r="AS59" s="158">
        <v>5866898.2064725477</v>
      </c>
      <c r="AT59" s="158">
        <v>5958691.3711057315</v>
      </c>
      <c r="AU59" s="158">
        <v>6050484.5357389152</v>
      </c>
      <c r="AV59" s="158">
        <v>6142277.7003720989</v>
      </c>
      <c r="AW59" s="158">
        <v>6234070.8650052827</v>
      </c>
      <c r="AX59" s="158">
        <v>6325864.0296384655</v>
      </c>
      <c r="AY59" s="158">
        <v>6417657.1942716492</v>
      </c>
      <c r="AZ59" s="158">
        <v>6509450.358904833</v>
      </c>
      <c r="BA59" s="158">
        <v>6601243.5235380167</v>
      </c>
      <c r="BB59" s="158">
        <v>6693036.6881712005</v>
      </c>
      <c r="BC59" s="158">
        <v>6784829.8528043833</v>
      </c>
      <c r="BD59" s="158">
        <v>6876623.017437567</v>
      </c>
      <c r="BE59" s="158">
        <v>6968416.1820707507</v>
      </c>
      <c r="BF59" s="158">
        <v>7060209.3467039336</v>
      </c>
      <c r="BG59" s="158">
        <v>7152002.5113371182</v>
      </c>
      <c r="BH59" s="158">
        <v>7243795.675970301</v>
      </c>
      <c r="BI59" s="158">
        <v>7335588.8406034848</v>
      </c>
      <c r="BJ59" s="158">
        <v>7427382.0052366685</v>
      </c>
      <c r="BK59" s="158">
        <v>7519175.169869855</v>
      </c>
    </row>
    <row r="60" spans="1:63" x14ac:dyDescent="0.45">
      <c r="A60" s="13" t="s">
        <v>69</v>
      </c>
      <c r="B60" s="14" t="s">
        <v>6</v>
      </c>
      <c r="C60" s="15"/>
      <c r="D60" s="132">
        <v>3201538.0963295009</v>
      </c>
      <c r="E60" s="132">
        <v>3376222.8052685219</v>
      </c>
      <c r="F60" s="132">
        <v>3691392.7031002678</v>
      </c>
      <c r="G60" s="132">
        <v>3831227.3106052382</v>
      </c>
      <c r="H60" s="132">
        <v>3869432.7386643812</v>
      </c>
      <c r="I60" s="132">
        <v>3924305.1675086981</v>
      </c>
      <c r="J60" s="132">
        <v>3239743.5243886434</v>
      </c>
      <c r="K60" s="132">
        <v>3125235.4300207081</v>
      </c>
      <c r="L60" s="132">
        <v>3328926.5481503373</v>
      </c>
      <c r="M60" s="132">
        <v>3133773.0490914434</v>
      </c>
      <c r="N60" s="132">
        <v>4451239.1135419952</v>
      </c>
      <c r="O60" s="132">
        <v>4007399.9954866697</v>
      </c>
      <c r="P60" s="132">
        <v>4572066.8337197471</v>
      </c>
      <c r="Q60" s="132">
        <v>4531889.6607624991</v>
      </c>
      <c r="R60" s="132">
        <v>4348432.1539460206</v>
      </c>
      <c r="S60" s="132">
        <v>5583989.641835345</v>
      </c>
      <c r="T60" s="132">
        <v>5069484.4747255258</v>
      </c>
      <c r="U60" s="132">
        <v>5607551.9650992882</v>
      </c>
      <c r="V60" s="132">
        <v>4878539.5088229133</v>
      </c>
      <c r="W60" s="132">
        <v>4482487.5557516944</v>
      </c>
      <c r="X60" s="132">
        <v>4482095.0695410082</v>
      </c>
      <c r="Y60" s="132">
        <v>4306390.4720995342</v>
      </c>
      <c r="Z60" s="132">
        <v>4633456.8867743853</v>
      </c>
      <c r="AA60" s="132">
        <v>3608917.948797917</v>
      </c>
      <c r="AB60" s="132">
        <v>4028443.7577914195</v>
      </c>
      <c r="AC60" s="132">
        <v>4141252.459713365</v>
      </c>
      <c r="AD60" s="132">
        <v>4579030.3551543588</v>
      </c>
      <c r="AE60" s="132">
        <v>4946150.9509149808</v>
      </c>
      <c r="AF60" s="132">
        <v>5533825.4415054442</v>
      </c>
      <c r="AG60" s="132">
        <v>4987225.7746620383</v>
      </c>
      <c r="AH60" s="133">
        <v>2794727.2636665022</v>
      </c>
      <c r="AI60" s="158">
        <v>2828711.4867359819</v>
      </c>
      <c r="AJ60" s="158">
        <v>2862695.7098054625</v>
      </c>
      <c r="AK60" s="158">
        <v>2896679.9328749422</v>
      </c>
      <c r="AL60" s="158">
        <v>2930664.1559444228</v>
      </c>
      <c r="AM60" s="158">
        <v>2964648.3790139025</v>
      </c>
      <c r="AN60" s="158">
        <v>2998632.6020833822</v>
      </c>
      <c r="AO60" s="158">
        <v>3032616.8251528628</v>
      </c>
      <c r="AP60" s="158">
        <v>3066601.0482223425</v>
      </c>
      <c r="AQ60" s="158">
        <v>3100585.2712918231</v>
      </c>
      <c r="AR60" s="158">
        <v>3134569.4943613028</v>
      </c>
      <c r="AS60" s="158">
        <v>3168553.7174307834</v>
      </c>
      <c r="AT60" s="158">
        <v>3202537.9405002631</v>
      </c>
      <c r="AU60" s="158">
        <v>3236522.1635697437</v>
      </c>
      <c r="AV60" s="158">
        <v>3270506.3866392234</v>
      </c>
      <c r="AW60" s="158">
        <v>3304490.6097087036</v>
      </c>
      <c r="AX60" s="158">
        <v>3338474.8327781833</v>
      </c>
      <c r="AY60" s="158">
        <v>3372459.0558476634</v>
      </c>
      <c r="AZ60" s="158">
        <v>3406443.2789171441</v>
      </c>
      <c r="BA60" s="158">
        <v>3440427.5019866242</v>
      </c>
      <c r="BB60" s="158">
        <v>3474411.7250561044</v>
      </c>
      <c r="BC60" s="158">
        <v>3508395.9481255841</v>
      </c>
      <c r="BD60" s="158">
        <v>3542380.1711950647</v>
      </c>
      <c r="BE60" s="158">
        <v>3576364.3942645448</v>
      </c>
      <c r="BF60" s="158">
        <v>3610348.617334025</v>
      </c>
      <c r="BG60" s="158">
        <v>3644332.8404035047</v>
      </c>
      <c r="BH60" s="158">
        <v>3678317.0634729844</v>
      </c>
      <c r="BI60" s="158">
        <v>3712301.286542465</v>
      </c>
      <c r="BJ60" s="158">
        <v>3746285.5096119451</v>
      </c>
      <c r="BK60" s="158">
        <v>3780269.7326814262</v>
      </c>
    </row>
    <row r="61" spans="1:63" x14ac:dyDescent="0.45">
      <c r="A61" s="13" t="s">
        <v>70</v>
      </c>
      <c r="B61" s="14" t="s">
        <v>6</v>
      </c>
      <c r="C61" s="15"/>
      <c r="D61" s="132">
        <v>5466693.0498807877</v>
      </c>
      <c r="E61" s="132">
        <v>6095150.4511374254</v>
      </c>
      <c r="F61" s="132">
        <v>7229026.771215342</v>
      </c>
      <c r="G61" s="132">
        <v>7732105.114889903</v>
      </c>
      <c r="H61" s="132">
        <v>7869555.5201244447</v>
      </c>
      <c r="I61" s="132">
        <v>8066968.2429757472</v>
      </c>
      <c r="J61" s="132">
        <v>5604143.4551153295</v>
      </c>
      <c r="K61" s="132">
        <v>5192181.4703119341</v>
      </c>
      <c r="L61" s="132">
        <v>5924994.2707928941</v>
      </c>
      <c r="M61" s="132">
        <v>5132195.303773718</v>
      </c>
      <c r="N61" s="132">
        <v>6927777.0207339469</v>
      </c>
      <c r="O61" s="132">
        <v>6012377.3109129006</v>
      </c>
      <c r="P61" s="132">
        <v>7176979.1651363391</v>
      </c>
      <c r="Q61" s="132">
        <v>7094115.4179577716</v>
      </c>
      <c r="R61" s="132">
        <v>6715741.9450649098</v>
      </c>
      <c r="S61" s="132">
        <v>9264027.8438759372</v>
      </c>
      <c r="T61" s="132">
        <v>8202882.348775506</v>
      </c>
      <c r="U61" s="132">
        <v>9312624.1550191008</v>
      </c>
      <c r="V61" s="132">
        <v>7809066.3031216543</v>
      </c>
      <c r="W61" s="132">
        <v>6992225.632330982</v>
      </c>
      <c r="X61" s="132">
        <v>6991416.145855464</v>
      </c>
      <c r="Y61" s="132">
        <v>6629032.7258972004</v>
      </c>
      <c r="Z61" s="132">
        <v>7303593.59470338</v>
      </c>
      <c r="AA61" s="132">
        <v>5190524.6731688073</v>
      </c>
      <c r="AB61" s="132">
        <v>6055779.1948921969</v>
      </c>
      <c r="AC61" s="132">
        <v>5162083.2455800362</v>
      </c>
      <c r="AD61" s="132">
        <v>5501802.3348638155</v>
      </c>
      <c r="AE61" s="132">
        <v>5695793.6840882199</v>
      </c>
      <c r="AF61" s="132">
        <v>6344668.2626497243</v>
      </c>
      <c r="AG61" s="132">
        <v>6906868.0009513125</v>
      </c>
      <c r="AH61" s="133">
        <v>3740636.9716172339</v>
      </c>
      <c r="AI61" s="158">
        <v>3810728.0173830963</v>
      </c>
      <c r="AJ61" s="158">
        <v>3880819.0631489586</v>
      </c>
      <c r="AK61" s="158">
        <v>3950910.1089148209</v>
      </c>
      <c r="AL61" s="158">
        <v>4021001.1546806833</v>
      </c>
      <c r="AM61" s="158">
        <v>4091092.2004465456</v>
      </c>
      <c r="AN61" s="158">
        <v>4161183.2462124079</v>
      </c>
      <c r="AO61" s="158">
        <v>4231274.2919782698</v>
      </c>
      <c r="AP61" s="158">
        <v>4301365.3377441326</v>
      </c>
      <c r="AQ61" s="158">
        <v>4371456.3835099954</v>
      </c>
      <c r="AR61" s="158">
        <v>4441547.4292758573</v>
      </c>
      <c r="AS61" s="158">
        <v>4511638.4750417192</v>
      </c>
      <c r="AT61" s="158">
        <v>4581729.520807582</v>
      </c>
      <c r="AU61" s="158">
        <v>4651820.5665734438</v>
      </c>
      <c r="AV61" s="158">
        <v>4721911.6123393066</v>
      </c>
      <c r="AW61" s="158">
        <v>4792002.6581051685</v>
      </c>
      <c r="AX61" s="158">
        <v>4862093.7038710313</v>
      </c>
      <c r="AY61" s="158">
        <v>4932184.7496368932</v>
      </c>
      <c r="AZ61" s="158">
        <v>5002275.795402756</v>
      </c>
      <c r="BA61" s="158">
        <v>5072366.8411686188</v>
      </c>
      <c r="BB61" s="158">
        <v>5142457.8869344816</v>
      </c>
      <c r="BC61" s="158">
        <v>5212548.9327003434</v>
      </c>
      <c r="BD61" s="158">
        <v>5282639.9784662053</v>
      </c>
      <c r="BE61" s="158">
        <v>5352731.0242320672</v>
      </c>
      <c r="BF61" s="158">
        <v>5422822.06999793</v>
      </c>
      <c r="BG61" s="158">
        <v>5492913.1157637928</v>
      </c>
      <c r="BH61" s="158">
        <v>5563004.1615296546</v>
      </c>
      <c r="BI61" s="158">
        <v>5633095.2072955165</v>
      </c>
      <c r="BJ61" s="158">
        <v>5703186.2530613793</v>
      </c>
      <c r="BK61" s="158">
        <v>5773277.298827244</v>
      </c>
    </row>
    <row r="62" spans="1:63" x14ac:dyDescent="0.45">
      <c r="A62" s="13"/>
      <c r="B62" s="14"/>
      <c r="C62" s="15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3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</row>
    <row r="63" spans="1:63" x14ac:dyDescent="0.45">
      <c r="A63" s="11" t="s">
        <v>83</v>
      </c>
      <c r="B63" s="12" t="s">
        <v>6</v>
      </c>
      <c r="C63" s="35"/>
      <c r="D63" s="130">
        <v>198295839.39577305</v>
      </c>
      <c r="E63" s="130">
        <v>191874863.32954386</v>
      </c>
      <c r="F63" s="130">
        <v>185453887.26331469</v>
      </c>
      <c r="G63" s="130">
        <v>179032911.1970855</v>
      </c>
      <c r="H63" s="130">
        <v>172611935.13085631</v>
      </c>
      <c r="I63" s="130">
        <v>166190959.06462708</v>
      </c>
      <c r="J63" s="130">
        <v>183782004.45917827</v>
      </c>
      <c r="K63" s="130">
        <v>201373049.85372946</v>
      </c>
      <c r="L63" s="130">
        <v>218964095.24828058</v>
      </c>
      <c r="M63" s="130">
        <v>236555140.64283174</v>
      </c>
      <c r="N63" s="130">
        <v>238747980.46296978</v>
      </c>
      <c r="O63" s="130">
        <v>240940820.28310785</v>
      </c>
      <c r="P63" s="130">
        <v>281252682.06349093</v>
      </c>
      <c r="Q63" s="130">
        <v>245326499.92338386</v>
      </c>
      <c r="R63" s="130">
        <v>305745459.78473026</v>
      </c>
      <c r="S63" s="130">
        <v>340822921.35778517</v>
      </c>
      <c r="T63" s="130">
        <v>341756794.83039814</v>
      </c>
      <c r="U63" s="130">
        <v>364572183.58757538</v>
      </c>
      <c r="V63" s="130">
        <v>332878639.9735564</v>
      </c>
      <c r="W63" s="130">
        <v>355353257.13371944</v>
      </c>
      <c r="X63" s="130">
        <v>340427876.05360717</v>
      </c>
      <c r="Y63" s="130">
        <v>321712728.11841226</v>
      </c>
      <c r="Z63" s="130">
        <v>291219783.85234082</v>
      </c>
      <c r="AA63" s="130">
        <v>284498272.80250692</v>
      </c>
      <c r="AB63" s="130">
        <v>380702233.71748221</v>
      </c>
      <c r="AC63" s="130">
        <v>265832833.19165692</v>
      </c>
      <c r="AD63" s="130">
        <v>401806493.53761888</v>
      </c>
      <c r="AE63" s="130">
        <v>305266646.66517556</v>
      </c>
      <c r="AF63" s="130">
        <v>357270860.45998627</v>
      </c>
      <c r="AG63" s="130">
        <v>346443556.97233564</v>
      </c>
      <c r="AH63" s="131">
        <v>411487940.04491061</v>
      </c>
      <c r="AI63" s="157">
        <v>406913244.08324009</v>
      </c>
      <c r="AJ63" s="157">
        <v>402338548.12156951</v>
      </c>
      <c r="AK63" s="157">
        <v>397763852.159899</v>
      </c>
      <c r="AL63" s="157">
        <v>393189156.19822836</v>
      </c>
      <c r="AM63" s="157">
        <v>388614460.23655796</v>
      </c>
      <c r="AN63" s="157">
        <v>384039764.27488726</v>
      </c>
      <c r="AO63" s="157">
        <v>379465068.31321681</v>
      </c>
      <c r="AP63" s="157">
        <v>374890372.35154629</v>
      </c>
      <c r="AQ63" s="157">
        <v>370315676.38987571</v>
      </c>
      <c r="AR63" s="157">
        <v>365740980.42820513</v>
      </c>
      <c r="AS63" s="157">
        <v>361166284.46653461</v>
      </c>
      <c r="AT63" s="157">
        <v>356591588.50486398</v>
      </c>
      <c r="AU63" s="157">
        <v>352016892.54319346</v>
      </c>
      <c r="AV63" s="157">
        <v>347442196.581523</v>
      </c>
      <c r="AW63" s="157">
        <v>342867500.61985242</v>
      </c>
      <c r="AX63" s="157">
        <v>338292804.65818191</v>
      </c>
      <c r="AY63" s="157">
        <v>333718108.69651139</v>
      </c>
      <c r="AZ63" s="157">
        <v>329143412.73484087</v>
      </c>
      <c r="BA63" s="157">
        <v>324568716.77317029</v>
      </c>
      <c r="BB63" s="157">
        <v>319994020.81149977</v>
      </c>
      <c r="BC63" s="157">
        <v>315419324.84982914</v>
      </c>
      <c r="BD63" s="157">
        <v>310844628.88815868</v>
      </c>
      <c r="BE63" s="157">
        <v>306269932.9264881</v>
      </c>
      <c r="BF63" s="157">
        <v>301695236.96481752</v>
      </c>
      <c r="BG63" s="157">
        <v>297120541.00314701</v>
      </c>
      <c r="BH63" s="157">
        <v>292545845.04147643</v>
      </c>
      <c r="BI63" s="157">
        <v>287971149.07980597</v>
      </c>
      <c r="BJ63" s="157">
        <v>283396453.11813545</v>
      </c>
      <c r="BK63" s="157">
        <v>278821757.15646523</v>
      </c>
    </row>
    <row r="64" spans="1:63" x14ac:dyDescent="0.45">
      <c r="A64" s="13" t="s">
        <v>66</v>
      </c>
      <c r="B64" s="14" t="s">
        <v>6</v>
      </c>
      <c r="C64" s="36"/>
      <c r="D64" s="132">
        <v>31377951.774015855</v>
      </c>
      <c r="E64" s="132">
        <v>30361908.885964494</v>
      </c>
      <c r="F64" s="132">
        <v>29345865.997913133</v>
      </c>
      <c r="G64" s="132">
        <v>28329823.109861776</v>
      </c>
      <c r="H64" s="132">
        <v>27313780.221810423</v>
      </c>
      <c r="I64" s="132">
        <v>26297737.333759055</v>
      </c>
      <c r="J64" s="132">
        <v>29081310.482477963</v>
      </c>
      <c r="K64" s="132">
        <v>31864883.631196868</v>
      </c>
      <c r="L64" s="132">
        <v>34648456.779915772</v>
      </c>
      <c r="M64" s="132">
        <v>37432029.928634673</v>
      </c>
      <c r="N64" s="132">
        <v>37779020.679091632</v>
      </c>
      <c r="O64" s="132">
        <v>38126011.429548606</v>
      </c>
      <c r="P64" s="132">
        <v>44504882.810410358</v>
      </c>
      <c r="Q64" s="132">
        <v>38819992.930462532</v>
      </c>
      <c r="R64" s="132">
        <v>48380572.792058632</v>
      </c>
      <c r="S64" s="132">
        <v>53931162.763830245</v>
      </c>
      <c r="T64" s="132">
        <v>54078937.103806168</v>
      </c>
      <c r="U64" s="132">
        <v>57689200.285875693</v>
      </c>
      <c r="V64" s="132">
        <v>54164821.654484652</v>
      </c>
      <c r="W64" s="132">
        <v>57821810.971461408</v>
      </c>
      <c r="X64" s="132">
        <v>55393206.347284503</v>
      </c>
      <c r="Y64" s="132">
        <v>52347944.415705904</v>
      </c>
      <c r="Z64" s="132">
        <v>47386241.592048891</v>
      </c>
      <c r="AA64" s="132">
        <v>46292541.355554827</v>
      </c>
      <c r="AB64" s="132">
        <v>61946505.772822931</v>
      </c>
      <c r="AC64" s="132">
        <v>43255367.784716643</v>
      </c>
      <c r="AD64" s="132">
        <v>65380515.444931693</v>
      </c>
      <c r="AE64" s="132">
        <v>49671896.866063006</v>
      </c>
      <c r="AF64" s="132">
        <v>58133836.525818214</v>
      </c>
      <c r="AG64" s="132">
        <v>61165454.092858046</v>
      </c>
      <c r="AH64" s="133">
        <v>68785331.41099526</v>
      </c>
      <c r="AI64" s="158">
        <v>68015004.298761889</v>
      </c>
      <c r="AJ64" s="158">
        <v>67244677.186528519</v>
      </c>
      <c r="AK64" s="158">
        <v>66474350.074295156</v>
      </c>
      <c r="AL64" s="158">
        <v>65704022.962061778</v>
      </c>
      <c r="AM64" s="158">
        <v>64933695.849828407</v>
      </c>
      <c r="AN64" s="158">
        <v>64163368.737595037</v>
      </c>
      <c r="AO64" s="158">
        <v>63393041.625361659</v>
      </c>
      <c r="AP64" s="158">
        <v>62622714.513128288</v>
      </c>
      <c r="AQ64" s="158">
        <v>61852387.400894925</v>
      </c>
      <c r="AR64" s="158">
        <v>61082060.288661554</v>
      </c>
      <c r="AS64" s="158">
        <v>60311733.176428184</v>
      </c>
      <c r="AT64" s="158">
        <v>59541406.064194813</v>
      </c>
      <c r="AU64" s="158">
        <v>58771078.95196145</v>
      </c>
      <c r="AV64" s="158">
        <v>58000751.839728072</v>
      </c>
      <c r="AW64" s="158">
        <v>57230424.727494709</v>
      </c>
      <c r="AX64" s="158">
        <v>56460097.615261339</v>
      </c>
      <c r="AY64" s="158">
        <v>55689770.503027968</v>
      </c>
      <c r="AZ64" s="158">
        <v>54919443.390794598</v>
      </c>
      <c r="BA64" s="158">
        <v>54149116.278561227</v>
      </c>
      <c r="BB64" s="158">
        <v>53378789.166327856</v>
      </c>
      <c r="BC64" s="158">
        <v>52608462.054094486</v>
      </c>
      <c r="BD64" s="158">
        <v>51838134.941861115</v>
      </c>
      <c r="BE64" s="158">
        <v>51067807.829627745</v>
      </c>
      <c r="BF64" s="158">
        <v>50297480.717394374</v>
      </c>
      <c r="BG64" s="158">
        <v>49527153.605161011</v>
      </c>
      <c r="BH64" s="158">
        <v>48756826.492927641</v>
      </c>
      <c r="BI64" s="158">
        <v>47986499.380694263</v>
      </c>
      <c r="BJ64" s="158">
        <v>47216172.2684609</v>
      </c>
      <c r="BK64" s="158">
        <v>46445845.156227574</v>
      </c>
    </row>
    <row r="65" spans="1:63" x14ac:dyDescent="0.45">
      <c r="A65" s="13" t="s">
        <v>67</v>
      </c>
      <c r="B65" s="14" t="s">
        <v>6</v>
      </c>
      <c r="C65" s="36"/>
      <c r="D65" s="132">
        <v>147931494.89401317</v>
      </c>
      <c r="E65" s="132">
        <v>143141356.12433296</v>
      </c>
      <c r="F65" s="132">
        <v>138351217.35465282</v>
      </c>
      <c r="G65" s="132">
        <v>133561078.58497265</v>
      </c>
      <c r="H65" s="132">
        <v>128770939.81529249</v>
      </c>
      <c r="I65" s="132">
        <v>123980801.04561231</v>
      </c>
      <c r="J65" s="132">
        <v>137103969.18617326</v>
      </c>
      <c r="K65" s="132">
        <v>150227137.32673422</v>
      </c>
      <c r="L65" s="132">
        <v>163350305.46729514</v>
      </c>
      <c r="M65" s="132">
        <v>176473473.60785609</v>
      </c>
      <c r="N65" s="132">
        <v>178109363.06294796</v>
      </c>
      <c r="O65" s="132">
        <v>179745252.51803985</v>
      </c>
      <c r="P65" s="132">
        <v>209818470.35914013</v>
      </c>
      <c r="Q65" s="132">
        <v>183017031.42822358</v>
      </c>
      <c r="R65" s="132">
        <v>228090428.22497383</v>
      </c>
      <c r="S65" s="132">
        <v>254258709.63421017</v>
      </c>
      <c r="T65" s="132">
        <v>254955392.42526847</v>
      </c>
      <c r="U65" s="132">
        <v>271975994.44960541</v>
      </c>
      <c r="V65" s="132">
        <v>246792295.02980265</v>
      </c>
      <c r="W65" s="132">
        <v>263454710.94604599</v>
      </c>
      <c r="X65" s="132">
        <v>252389209.56317592</v>
      </c>
      <c r="Y65" s="132">
        <v>238514019.7609227</v>
      </c>
      <c r="Z65" s="132">
        <v>215906910.76096565</v>
      </c>
      <c r="AA65" s="132">
        <v>210923661.79615235</v>
      </c>
      <c r="AB65" s="132">
        <v>282248143.01564503</v>
      </c>
      <c r="AC65" s="132">
        <v>197085325.15890878</v>
      </c>
      <c r="AD65" s="132">
        <v>297894592.17300314</v>
      </c>
      <c r="AE65" s="132">
        <v>226321089.06878275</v>
      </c>
      <c r="AF65" s="132">
        <v>264876399.42051157</v>
      </c>
      <c r="AG65" s="132">
        <v>251948095.64803249</v>
      </c>
      <c r="AH65" s="133">
        <v>303126656.17763537</v>
      </c>
      <c r="AI65" s="158">
        <v>299761467.56773716</v>
      </c>
      <c r="AJ65" s="158">
        <v>296396278.95783895</v>
      </c>
      <c r="AK65" s="158">
        <v>293031090.3479408</v>
      </c>
      <c r="AL65" s="158">
        <v>289665901.73804253</v>
      </c>
      <c r="AM65" s="158">
        <v>286300713.12814438</v>
      </c>
      <c r="AN65" s="158">
        <v>282935524.51824611</v>
      </c>
      <c r="AO65" s="158">
        <v>279570335.90834796</v>
      </c>
      <c r="AP65" s="158">
        <v>276205147.29844981</v>
      </c>
      <c r="AQ65" s="158">
        <v>272839958.68855155</v>
      </c>
      <c r="AR65" s="158">
        <v>269474770.0786534</v>
      </c>
      <c r="AS65" s="158">
        <v>266109581.46875516</v>
      </c>
      <c r="AT65" s="158">
        <v>262744392.85885698</v>
      </c>
      <c r="AU65" s="158">
        <v>259379204.24895877</v>
      </c>
      <c r="AV65" s="158">
        <v>256014015.63906053</v>
      </c>
      <c r="AW65" s="158">
        <v>252648827.02916238</v>
      </c>
      <c r="AX65" s="158">
        <v>249283638.41926417</v>
      </c>
      <c r="AY65" s="158">
        <v>245918449.80936599</v>
      </c>
      <c r="AZ65" s="158">
        <v>242553261.19946775</v>
      </c>
      <c r="BA65" s="158">
        <v>239188072.58956957</v>
      </c>
      <c r="BB65" s="158">
        <v>235822883.97967136</v>
      </c>
      <c r="BC65" s="158">
        <v>232457695.36977318</v>
      </c>
      <c r="BD65" s="158">
        <v>229092506.759875</v>
      </c>
      <c r="BE65" s="158">
        <v>225727318.14997676</v>
      </c>
      <c r="BF65" s="158">
        <v>222362129.54007858</v>
      </c>
      <c r="BG65" s="158">
        <v>218996940.9301804</v>
      </c>
      <c r="BH65" s="158">
        <v>215631752.32028219</v>
      </c>
      <c r="BI65" s="158">
        <v>212266563.71038398</v>
      </c>
      <c r="BJ65" s="158">
        <v>208901375.1004858</v>
      </c>
      <c r="BK65" s="158">
        <v>205536186.49058789</v>
      </c>
    </row>
    <row r="66" spans="1:63" x14ac:dyDescent="0.45">
      <c r="A66" s="13" t="s">
        <v>68</v>
      </c>
      <c r="B66" s="14" t="s">
        <v>6</v>
      </c>
      <c r="C66" s="36"/>
      <c r="D66" s="132">
        <v>14003369.727381898</v>
      </c>
      <c r="E66" s="132">
        <v>13549929.543563325</v>
      </c>
      <c r="F66" s="132">
        <v>13096489.35974475</v>
      </c>
      <c r="G66" s="132">
        <v>12643049.175926181</v>
      </c>
      <c r="H66" s="132">
        <v>12189608.992107607</v>
      </c>
      <c r="I66" s="132">
        <v>11736168.808289031</v>
      </c>
      <c r="J66" s="132">
        <v>12978423.377530942</v>
      </c>
      <c r="K66" s="132">
        <v>14220677.946772847</v>
      </c>
      <c r="L66" s="132">
        <v>15462932.516014757</v>
      </c>
      <c r="M66" s="132">
        <v>16705187.085256662</v>
      </c>
      <c r="N66" s="132">
        <v>16860042.309894186</v>
      </c>
      <c r="O66" s="132">
        <v>17014897.534531709</v>
      </c>
      <c r="P66" s="132">
        <v>19861663.79362173</v>
      </c>
      <c r="Q66" s="132">
        <v>17324607.983806752</v>
      </c>
      <c r="R66" s="132">
        <v>21591308.869011074</v>
      </c>
      <c r="S66" s="132">
        <v>24068429.241290506</v>
      </c>
      <c r="T66" s="132">
        <v>24134378.05572575</v>
      </c>
      <c r="U66" s="132">
        <v>25745568.311730258</v>
      </c>
      <c r="V66" s="132">
        <v>23485925.013668329</v>
      </c>
      <c r="W66" s="132">
        <v>25071599.520679124</v>
      </c>
      <c r="X66" s="132">
        <v>24018553.939635571</v>
      </c>
      <c r="Y66" s="132">
        <v>22698125.085862875</v>
      </c>
      <c r="Z66" s="132">
        <v>20546725.39696781</v>
      </c>
      <c r="AA66" s="132">
        <v>20072495.796331726</v>
      </c>
      <c r="AB66" s="132">
        <v>26860071.629513685</v>
      </c>
      <c r="AC66" s="132">
        <v>18755574.064488549</v>
      </c>
      <c r="AD66" s="132">
        <v>28349061.922324527</v>
      </c>
      <c r="AE66" s="132">
        <v>21537787.985801175</v>
      </c>
      <c r="AF66" s="132">
        <v>25206894.137150284</v>
      </c>
      <c r="AG66" s="132">
        <v>24541313.069405038</v>
      </c>
      <c r="AH66" s="133">
        <v>29048321.425367553</v>
      </c>
      <c r="AI66" s="158">
        <v>28724710.128895078</v>
      </c>
      <c r="AJ66" s="158">
        <v>28401098.832422614</v>
      </c>
      <c r="AK66" s="158">
        <v>28077487.535950139</v>
      </c>
      <c r="AL66" s="158">
        <v>27753876.239477668</v>
      </c>
      <c r="AM66" s="158">
        <v>27430264.943005197</v>
      </c>
      <c r="AN66" s="158">
        <v>27106653.646532729</v>
      </c>
      <c r="AO66" s="158">
        <v>26783042.350060254</v>
      </c>
      <c r="AP66" s="158">
        <v>26459431.053587779</v>
      </c>
      <c r="AQ66" s="158">
        <v>26135819.757115316</v>
      </c>
      <c r="AR66" s="158">
        <v>25812208.460642841</v>
      </c>
      <c r="AS66" s="158">
        <v>25488597.16417037</v>
      </c>
      <c r="AT66" s="158">
        <v>25164985.867697898</v>
      </c>
      <c r="AU66" s="158">
        <v>24841374.571225431</v>
      </c>
      <c r="AV66" s="158">
        <v>24517763.274752952</v>
      </c>
      <c r="AW66" s="158">
        <v>24194151.978280485</v>
      </c>
      <c r="AX66" s="158">
        <v>23870540.681808013</v>
      </c>
      <c r="AY66" s="158">
        <v>23546929.385335546</v>
      </c>
      <c r="AZ66" s="158">
        <v>23223318.088863071</v>
      </c>
      <c r="BA66" s="158">
        <v>22899706.792390604</v>
      </c>
      <c r="BB66" s="158">
        <v>22576095.495918129</v>
      </c>
      <c r="BC66" s="158">
        <v>22252484.199445657</v>
      </c>
      <c r="BD66" s="158">
        <v>21928872.90297319</v>
      </c>
      <c r="BE66" s="158">
        <v>21605261.606500715</v>
      </c>
      <c r="BF66" s="158">
        <v>21281650.310028248</v>
      </c>
      <c r="BG66" s="158">
        <v>20958039.013555776</v>
      </c>
      <c r="BH66" s="158">
        <v>20634427.717083305</v>
      </c>
      <c r="BI66" s="158">
        <v>20310816.420610834</v>
      </c>
      <c r="BJ66" s="158">
        <v>19987205.124138359</v>
      </c>
      <c r="BK66" s="158">
        <v>19663593.827665918</v>
      </c>
    </row>
    <row r="67" spans="1:63" x14ac:dyDescent="0.45">
      <c r="A67" s="13" t="s">
        <v>58</v>
      </c>
      <c r="B67" s="14" t="s">
        <v>6</v>
      </c>
      <c r="C67" s="36"/>
      <c r="D67" s="132">
        <v>3559431.4152427921</v>
      </c>
      <c r="E67" s="132">
        <v>3444174.2116811853</v>
      </c>
      <c r="F67" s="132">
        <v>3328917.0081195789</v>
      </c>
      <c r="G67" s="132">
        <v>3213659.8045579726</v>
      </c>
      <c r="H67" s="132">
        <v>3098402.6009963658</v>
      </c>
      <c r="I67" s="132">
        <v>2983145.3974347585</v>
      </c>
      <c r="J67" s="132">
        <v>3298906.5339019629</v>
      </c>
      <c r="K67" s="132">
        <v>3614667.6703691664</v>
      </c>
      <c r="L67" s="132">
        <v>3930428.8068363708</v>
      </c>
      <c r="M67" s="132">
        <v>4246189.9433035739</v>
      </c>
      <c r="N67" s="132">
        <v>4285551.6513866987</v>
      </c>
      <c r="O67" s="132">
        <v>4324913.3594698245</v>
      </c>
      <c r="P67" s="132">
        <v>5048515.5674901288</v>
      </c>
      <c r="Q67" s="132">
        <v>4403636.7756360751</v>
      </c>
      <c r="R67" s="132">
        <v>5488163.5335452147</v>
      </c>
      <c r="S67" s="132">
        <v>6117807.7009193348</v>
      </c>
      <c r="T67" s="132">
        <v>6134570.8291141018</v>
      </c>
      <c r="U67" s="132">
        <v>6544109.4847950693</v>
      </c>
      <c r="V67" s="132">
        <v>5939769.7355472399</v>
      </c>
      <c r="W67" s="132">
        <v>6340798.9239522154</v>
      </c>
      <c r="X67" s="132">
        <v>6074475.6571958903</v>
      </c>
      <c r="Y67" s="132">
        <v>5740529.1194709381</v>
      </c>
      <c r="Z67" s="132">
        <v>5196423.7136277501</v>
      </c>
      <c r="AA67" s="132">
        <v>5076487.4271957893</v>
      </c>
      <c r="AB67" s="132">
        <v>6793117.1740847286</v>
      </c>
      <c r="AC67" s="132">
        <v>4743427.8673813818</v>
      </c>
      <c r="AD67" s="132">
        <v>7169694.1865981501</v>
      </c>
      <c r="AE67" s="132">
        <v>5447071.008454741</v>
      </c>
      <c r="AF67" s="132">
        <v>6375015.9653431829</v>
      </c>
      <c r="AG67" s="132">
        <v>6096243.7025992973</v>
      </c>
      <c r="AH67" s="133">
        <v>7306188.8426407939</v>
      </c>
      <c r="AI67" s="158">
        <v>7224969.3037656443</v>
      </c>
      <c r="AJ67" s="158">
        <v>7143749.7648904938</v>
      </c>
      <c r="AK67" s="158">
        <v>7062530.2260153461</v>
      </c>
      <c r="AL67" s="158">
        <v>6981310.6871401956</v>
      </c>
      <c r="AM67" s="158">
        <v>6900091.148265047</v>
      </c>
      <c r="AN67" s="158">
        <v>6818871.6093898965</v>
      </c>
      <c r="AO67" s="158">
        <v>6737652.0705147479</v>
      </c>
      <c r="AP67" s="158">
        <v>6656432.5316395983</v>
      </c>
      <c r="AQ67" s="158">
        <v>6575212.9927644487</v>
      </c>
      <c r="AR67" s="158">
        <v>6493993.453889301</v>
      </c>
      <c r="AS67" s="158">
        <v>6412773.9150141506</v>
      </c>
      <c r="AT67" s="158">
        <v>6331554.3761390019</v>
      </c>
      <c r="AU67" s="158">
        <v>6250334.8372638524</v>
      </c>
      <c r="AV67" s="158">
        <v>6169115.2983887019</v>
      </c>
      <c r="AW67" s="158">
        <v>6087895.7595135532</v>
      </c>
      <c r="AX67" s="158">
        <v>6006676.2206384037</v>
      </c>
      <c r="AY67" s="158">
        <v>5925456.6817632541</v>
      </c>
      <c r="AZ67" s="158">
        <v>5844237.1428881055</v>
      </c>
      <c r="BA67" s="158">
        <v>5763017.604012955</v>
      </c>
      <c r="BB67" s="158">
        <v>5681798.0651378063</v>
      </c>
      <c r="BC67" s="158">
        <v>5600578.5262626577</v>
      </c>
      <c r="BD67" s="158">
        <v>5519358.9873875091</v>
      </c>
      <c r="BE67" s="158">
        <v>5438139.4485123586</v>
      </c>
      <c r="BF67" s="158">
        <v>5356919.909637209</v>
      </c>
      <c r="BG67" s="158">
        <v>5275700.3707620604</v>
      </c>
      <c r="BH67" s="158">
        <v>5194480.8318869099</v>
      </c>
      <c r="BI67" s="158">
        <v>5113261.2930117613</v>
      </c>
      <c r="BJ67" s="158">
        <v>5032041.7541366117</v>
      </c>
      <c r="BK67" s="158">
        <v>4950822.2152614687</v>
      </c>
    </row>
    <row r="68" spans="1:63" x14ac:dyDescent="0.45">
      <c r="A68" s="13" t="s">
        <v>71</v>
      </c>
      <c r="B68" s="14" t="s">
        <v>6</v>
      </c>
      <c r="C68" s="36"/>
      <c r="D68" s="132">
        <v>868692.33310693945</v>
      </c>
      <c r="E68" s="132">
        <v>840563.38851187017</v>
      </c>
      <c r="F68" s="132">
        <v>812434.4439168009</v>
      </c>
      <c r="G68" s="132">
        <v>784305.49932173162</v>
      </c>
      <c r="H68" s="132">
        <v>756176.55472666235</v>
      </c>
      <c r="I68" s="132">
        <v>728047.61013159296</v>
      </c>
      <c r="J68" s="132">
        <v>805110.27726644615</v>
      </c>
      <c r="K68" s="132">
        <v>882172.944401299</v>
      </c>
      <c r="L68" s="132">
        <v>959235.6115361522</v>
      </c>
      <c r="M68" s="132">
        <v>1036298.2786710049</v>
      </c>
      <c r="N68" s="132">
        <v>1045904.6483522344</v>
      </c>
      <c r="O68" s="132">
        <v>1055511.0180334642</v>
      </c>
      <c r="P68" s="132">
        <v>1232108.7992506125</v>
      </c>
      <c r="Q68" s="132">
        <v>1074723.7573959231</v>
      </c>
      <c r="R68" s="132">
        <v>1339406.5029632326</v>
      </c>
      <c r="S68" s="132">
        <v>1493073.4786608359</v>
      </c>
      <c r="T68" s="132">
        <v>1497164.5817733509</v>
      </c>
      <c r="U68" s="132">
        <v>1597113.9975079736</v>
      </c>
      <c r="V68" s="132">
        <v>1559682.6721903025</v>
      </c>
      <c r="W68" s="132">
        <v>1664986.1273822656</v>
      </c>
      <c r="X68" s="132">
        <v>1595054.1598389673</v>
      </c>
      <c r="Y68" s="132">
        <v>1507365.4696174487</v>
      </c>
      <c r="Z68" s="132">
        <v>1364492.6292344355</v>
      </c>
      <c r="AA68" s="132">
        <v>1332999.3969976231</v>
      </c>
      <c r="AB68" s="132">
        <v>1783757.2192690666</v>
      </c>
      <c r="AC68" s="132">
        <v>1245543.6121140695</v>
      </c>
      <c r="AD68" s="132">
        <v>1882639.9482825107</v>
      </c>
      <c r="AE68" s="132">
        <v>1430308.3527352081</v>
      </c>
      <c r="AF68" s="132">
        <v>1673970.9414284611</v>
      </c>
      <c r="AG68" s="132">
        <v>1694512.8617442483</v>
      </c>
      <c r="AH68" s="133">
        <v>2055216.1924039118</v>
      </c>
      <c r="AI68" s="158">
        <v>2033876.5461973611</v>
      </c>
      <c r="AJ68" s="158">
        <v>2012536.8999908103</v>
      </c>
      <c r="AK68" s="158">
        <v>1991197.2537842588</v>
      </c>
      <c r="AL68" s="158">
        <v>1969857.6075777079</v>
      </c>
      <c r="AM68" s="158">
        <v>1948517.9613711571</v>
      </c>
      <c r="AN68" s="158">
        <v>1927178.3151646059</v>
      </c>
      <c r="AO68" s="158">
        <v>1905838.6689580551</v>
      </c>
      <c r="AP68" s="158">
        <v>1884499.0227515039</v>
      </c>
      <c r="AQ68" s="158">
        <v>1863159.3765449531</v>
      </c>
      <c r="AR68" s="158">
        <v>1841819.7303384019</v>
      </c>
      <c r="AS68" s="158">
        <v>1820480.0841318509</v>
      </c>
      <c r="AT68" s="158">
        <v>1799140.4379252999</v>
      </c>
      <c r="AU68" s="158">
        <v>1777800.7917187491</v>
      </c>
      <c r="AV68" s="158">
        <v>1756461.1455121981</v>
      </c>
      <c r="AW68" s="158">
        <v>1735121.4993056469</v>
      </c>
      <c r="AX68" s="158">
        <v>1713781.8530990959</v>
      </c>
      <c r="AY68" s="158">
        <v>1692442.2068925449</v>
      </c>
      <c r="AZ68" s="158">
        <v>1671102.5606859941</v>
      </c>
      <c r="BA68" s="158">
        <v>1649762.9144794429</v>
      </c>
      <c r="BB68" s="158">
        <v>1628423.2682728921</v>
      </c>
      <c r="BC68" s="158">
        <v>1607083.6220663409</v>
      </c>
      <c r="BD68" s="158">
        <v>1585743.9758597899</v>
      </c>
      <c r="BE68" s="158">
        <v>1564404.3296532391</v>
      </c>
      <c r="BF68" s="158">
        <v>1543064.6834466881</v>
      </c>
      <c r="BG68" s="158">
        <v>1521725.0372401371</v>
      </c>
      <c r="BH68" s="158">
        <v>1500385.3910335859</v>
      </c>
      <c r="BI68" s="158">
        <v>1479045.7448270351</v>
      </c>
      <c r="BJ68" s="158">
        <v>1457706.0986204839</v>
      </c>
      <c r="BK68" s="158">
        <v>1436366.4524139345</v>
      </c>
    </row>
    <row r="69" spans="1:63" x14ac:dyDescent="0.45">
      <c r="A69" s="13" t="s">
        <v>78</v>
      </c>
      <c r="B69" s="14" t="s">
        <v>6</v>
      </c>
      <c r="C69" s="36"/>
      <c r="D69" s="132">
        <v>406320.8852304811</v>
      </c>
      <c r="E69" s="132">
        <v>393163.89370093716</v>
      </c>
      <c r="F69" s="132">
        <v>380006.90217139333</v>
      </c>
      <c r="G69" s="132">
        <v>366849.91064184945</v>
      </c>
      <c r="H69" s="132">
        <v>353692.91911230562</v>
      </c>
      <c r="I69" s="132">
        <v>340535.92758276174</v>
      </c>
      <c r="J69" s="132">
        <v>376581.10714186437</v>
      </c>
      <c r="K69" s="132">
        <v>412626.28670096688</v>
      </c>
      <c r="L69" s="132">
        <v>448671.46626006946</v>
      </c>
      <c r="M69" s="132">
        <v>484716.64581917197</v>
      </c>
      <c r="N69" s="132">
        <v>489209.91516663833</v>
      </c>
      <c r="O69" s="132">
        <v>493703.18451410474</v>
      </c>
      <c r="P69" s="132">
        <v>576304.77320000052</v>
      </c>
      <c r="Q69" s="132">
        <v>502689.72320903733</v>
      </c>
      <c r="R69" s="132">
        <v>626492.04468170088</v>
      </c>
      <c r="S69" s="132">
        <v>698368.0118297321</v>
      </c>
      <c r="T69" s="132">
        <v>700281.57843426382</v>
      </c>
      <c r="U69" s="132">
        <v>747031.77241181547</v>
      </c>
      <c r="V69" s="132">
        <v>681287.6665888268</v>
      </c>
      <c r="W69" s="132">
        <v>727285.44969603082</v>
      </c>
      <c r="X69" s="132">
        <v>696738.34685450722</v>
      </c>
      <c r="Y69" s="132">
        <v>658434.89948508004</v>
      </c>
      <c r="Z69" s="132">
        <v>596026.3687121073</v>
      </c>
      <c r="AA69" s="132">
        <v>582269.75585327053</v>
      </c>
      <c r="AB69" s="132">
        <v>779166.05431679729</v>
      </c>
      <c r="AC69" s="132">
        <v>544068.04426450387</v>
      </c>
      <c r="AD69" s="132">
        <v>822359.18899521162</v>
      </c>
      <c r="AE69" s="132">
        <v>624775.44792430848</v>
      </c>
      <c r="AF69" s="132">
        <v>731210.12174978317</v>
      </c>
      <c r="AG69" s="132">
        <v>713991.78272062051</v>
      </c>
      <c r="AH69" s="133">
        <v>844022.39777587948</v>
      </c>
      <c r="AI69" s="158">
        <v>834618.63872806623</v>
      </c>
      <c r="AJ69" s="158">
        <v>825214.8796802531</v>
      </c>
      <c r="AK69" s="158">
        <v>815811.12063243997</v>
      </c>
      <c r="AL69" s="158">
        <v>806407.36158462672</v>
      </c>
      <c r="AM69" s="158">
        <v>797003.60253681359</v>
      </c>
      <c r="AN69" s="158">
        <v>787599.84348900046</v>
      </c>
      <c r="AO69" s="158">
        <v>778196.08444118709</v>
      </c>
      <c r="AP69" s="158">
        <v>768792.32539337396</v>
      </c>
      <c r="AQ69" s="158">
        <v>759388.56634556071</v>
      </c>
      <c r="AR69" s="158">
        <v>749984.80729774758</v>
      </c>
      <c r="AS69" s="158">
        <v>740581.04824993433</v>
      </c>
      <c r="AT69" s="158">
        <v>731177.28920212132</v>
      </c>
      <c r="AU69" s="158">
        <v>721773.53015430795</v>
      </c>
      <c r="AV69" s="158">
        <v>712369.77110649482</v>
      </c>
      <c r="AW69" s="158">
        <v>702966.01205868158</v>
      </c>
      <c r="AX69" s="158">
        <v>693562.25301086844</v>
      </c>
      <c r="AY69" s="158">
        <v>684158.4939630552</v>
      </c>
      <c r="AZ69" s="158">
        <v>674754.73491524218</v>
      </c>
      <c r="BA69" s="158">
        <v>665350.97586742882</v>
      </c>
      <c r="BB69" s="158">
        <v>655947.21681961569</v>
      </c>
      <c r="BC69" s="158">
        <v>646543.45777180255</v>
      </c>
      <c r="BD69" s="158">
        <v>637139.69872398931</v>
      </c>
      <c r="BE69" s="158">
        <v>627735.93967617606</v>
      </c>
      <c r="BF69" s="158">
        <v>618332.18062836304</v>
      </c>
      <c r="BG69" s="158">
        <v>608928.4215805498</v>
      </c>
      <c r="BH69" s="158">
        <v>599524.66253273655</v>
      </c>
      <c r="BI69" s="158">
        <v>590120.90348492353</v>
      </c>
      <c r="BJ69" s="158">
        <v>580717.14443711017</v>
      </c>
      <c r="BK69" s="158">
        <v>571313.38538929773</v>
      </c>
    </row>
    <row r="70" spans="1:63" x14ac:dyDescent="0.45">
      <c r="A70" s="13" t="s">
        <v>69</v>
      </c>
      <c r="B70" s="14" t="s">
        <v>6</v>
      </c>
      <c r="C70" s="36"/>
      <c r="D70" s="132">
        <v>99683.275035395418</v>
      </c>
      <c r="E70" s="132">
        <v>96455.4517731628</v>
      </c>
      <c r="F70" s="132">
        <v>93227.628510930197</v>
      </c>
      <c r="G70" s="132">
        <v>89999.805248697623</v>
      </c>
      <c r="H70" s="132">
        <v>86771.981986465005</v>
      </c>
      <c r="I70" s="132">
        <v>83544.158724232402</v>
      </c>
      <c r="J70" s="132">
        <v>92387.173391450619</v>
      </c>
      <c r="K70" s="132">
        <v>101230.18805866883</v>
      </c>
      <c r="L70" s="132">
        <v>110073.20272588705</v>
      </c>
      <c r="M70" s="132">
        <v>118916.21739310527</v>
      </c>
      <c r="N70" s="132">
        <v>120018.55749043383</v>
      </c>
      <c r="O70" s="132">
        <v>121120.89758776242</v>
      </c>
      <c r="P70" s="132">
        <v>141385.66167604231</v>
      </c>
      <c r="Q70" s="132">
        <v>123325.57778241954</v>
      </c>
      <c r="R70" s="132">
        <v>153698.17567233514</v>
      </c>
      <c r="S70" s="132">
        <v>171331.60792277945</v>
      </c>
      <c r="T70" s="132">
        <v>171801.06591293393</v>
      </c>
      <c r="U70" s="132">
        <v>183270.3568443585</v>
      </c>
      <c r="V70" s="132">
        <v>167554.7424557854</v>
      </c>
      <c r="W70" s="132">
        <v>178867.3598419975</v>
      </c>
      <c r="X70" s="132">
        <v>171354.65676458972</v>
      </c>
      <c r="Y70" s="132">
        <v>161934.37136402263</v>
      </c>
      <c r="Z70" s="132">
        <v>146585.72230793993</v>
      </c>
      <c r="AA70" s="132">
        <v>143202.44408690988</v>
      </c>
      <c r="AB70" s="132">
        <v>191626.78845342027</v>
      </c>
      <c r="AC70" s="132">
        <v>133807.17941306831</v>
      </c>
      <c r="AD70" s="132">
        <v>202249.63532387099</v>
      </c>
      <c r="AE70" s="132">
        <v>153656.22247912316</v>
      </c>
      <c r="AF70" s="132">
        <v>179832.58708364484</v>
      </c>
      <c r="AG70" s="132">
        <v>191736.21130332802</v>
      </c>
      <c r="AH70" s="133">
        <v>211914.49639373171</v>
      </c>
      <c r="AI70" s="158">
        <v>209486.45672126397</v>
      </c>
      <c r="AJ70" s="158">
        <v>207058.41704879623</v>
      </c>
      <c r="AK70" s="158">
        <v>204630.37737632851</v>
      </c>
      <c r="AL70" s="158">
        <v>202202.3377038608</v>
      </c>
      <c r="AM70" s="158">
        <v>199774.29803139306</v>
      </c>
      <c r="AN70" s="158">
        <v>197346.25835892532</v>
      </c>
      <c r="AO70" s="158">
        <v>194918.21868645758</v>
      </c>
      <c r="AP70" s="158">
        <v>192490.17901398989</v>
      </c>
      <c r="AQ70" s="158">
        <v>190062.13934152215</v>
      </c>
      <c r="AR70" s="158">
        <v>187634.09966905441</v>
      </c>
      <c r="AS70" s="158">
        <v>185206.05999658667</v>
      </c>
      <c r="AT70" s="158">
        <v>182778.02032411896</v>
      </c>
      <c r="AU70" s="158">
        <v>180349.98065165125</v>
      </c>
      <c r="AV70" s="158">
        <v>177921.94097918354</v>
      </c>
      <c r="AW70" s="158">
        <v>175493.90130671576</v>
      </c>
      <c r="AX70" s="158">
        <v>173065.86163424805</v>
      </c>
      <c r="AY70" s="158">
        <v>170637.82196178028</v>
      </c>
      <c r="AZ70" s="158">
        <v>168209.78228931263</v>
      </c>
      <c r="BA70" s="158">
        <v>165781.74261684486</v>
      </c>
      <c r="BB70" s="158">
        <v>163353.70294437715</v>
      </c>
      <c r="BC70" s="158">
        <v>160925.66327190938</v>
      </c>
      <c r="BD70" s="158">
        <v>158497.62359944169</v>
      </c>
      <c r="BE70" s="158">
        <v>156069.58392697395</v>
      </c>
      <c r="BF70" s="158">
        <v>153641.54425450624</v>
      </c>
      <c r="BG70" s="158">
        <v>151213.50458203847</v>
      </c>
      <c r="BH70" s="158">
        <v>148785.46490957076</v>
      </c>
      <c r="BI70" s="158">
        <v>146357.42523710302</v>
      </c>
      <c r="BJ70" s="158">
        <v>143929.38556463533</v>
      </c>
      <c r="BK70" s="158">
        <v>141501.34589216765</v>
      </c>
    </row>
    <row r="71" spans="1:63" x14ac:dyDescent="0.45">
      <c r="A71" s="13" t="s">
        <v>70</v>
      </c>
      <c r="B71" s="14" t="s">
        <v>6</v>
      </c>
      <c r="C71" s="36"/>
      <c r="D71" s="132">
        <v>48895.091746563245</v>
      </c>
      <c r="E71" s="132">
        <v>47311.830015921732</v>
      </c>
      <c r="F71" s="132">
        <v>45728.568285280213</v>
      </c>
      <c r="G71" s="132">
        <v>44145.306554638701</v>
      </c>
      <c r="H71" s="132">
        <v>42562.044823997196</v>
      </c>
      <c r="I71" s="132">
        <v>40978.783093355669</v>
      </c>
      <c r="J71" s="132">
        <v>45316.321294385991</v>
      </c>
      <c r="K71" s="132">
        <v>49653.859495416305</v>
      </c>
      <c r="L71" s="132">
        <v>53991.397696446627</v>
      </c>
      <c r="M71" s="132">
        <v>58328.935897476935</v>
      </c>
      <c r="N71" s="132">
        <v>58869.638639994744</v>
      </c>
      <c r="O71" s="132">
        <v>59410.341382512575</v>
      </c>
      <c r="P71" s="132">
        <v>69350.298702003478</v>
      </c>
      <c r="Q71" s="132">
        <v>60491.746867548194</v>
      </c>
      <c r="R71" s="132">
        <v>75389.641824165315</v>
      </c>
      <c r="S71" s="132">
        <v>84038.919121546831</v>
      </c>
      <c r="T71" s="132">
        <v>84269.190363052592</v>
      </c>
      <c r="U71" s="132">
        <v>89894.928804741081</v>
      </c>
      <c r="V71" s="132">
        <v>87303.458818636325</v>
      </c>
      <c r="W71" s="132">
        <v>93197.834660422945</v>
      </c>
      <c r="X71" s="132">
        <v>89283.382857256642</v>
      </c>
      <c r="Y71" s="132">
        <v>84374.995983365385</v>
      </c>
      <c r="Z71" s="132">
        <v>76377.668476249208</v>
      </c>
      <c r="AA71" s="132">
        <v>74614.830334442333</v>
      </c>
      <c r="AB71" s="132">
        <v>99846.063376602848</v>
      </c>
      <c r="AC71" s="132">
        <v>69719.480369881567</v>
      </c>
      <c r="AD71" s="132">
        <v>105381.03815975944</v>
      </c>
      <c r="AE71" s="132">
        <v>80061.712935241143</v>
      </c>
      <c r="AF71" s="132">
        <v>93700.760901164947</v>
      </c>
      <c r="AG71" s="132">
        <v>92209.603672643541</v>
      </c>
      <c r="AH71" s="133">
        <v>110289.10169810588</v>
      </c>
      <c r="AI71" s="158">
        <v>109111.1424335848</v>
      </c>
      <c r="AJ71" s="158">
        <v>107933.1831690637</v>
      </c>
      <c r="AK71" s="158">
        <v>106755.22390454262</v>
      </c>
      <c r="AL71" s="158">
        <v>105577.26464002152</v>
      </c>
      <c r="AM71" s="158">
        <v>104399.30537550044</v>
      </c>
      <c r="AN71" s="158">
        <v>103221.34611097933</v>
      </c>
      <c r="AO71" s="158">
        <v>102043.38684645825</v>
      </c>
      <c r="AP71" s="158">
        <v>100865.42758193715</v>
      </c>
      <c r="AQ71" s="158">
        <v>99687.468317416075</v>
      </c>
      <c r="AR71" s="158">
        <v>98509.509052894995</v>
      </c>
      <c r="AS71" s="158">
        <v>97331.549788373901</v>
      </c>
      <c r="AT71" s="158">
        <v>96153.590523852807</v>
      </c>
      <c r="AU71" s="158">
        <v>94975.631259331712</v>
      </c>
      <c r="AV71" s="158">
        <v>93797.671994810633</v>
      </c>
      <c r="AW71" s="158">
        <v>92619.712730289539</v>
      </c>
      <c r="AX71" s="158">
        <v>91441.753465768459</v>
      </c>
      <c r="AY71" s="158">
        <v>90263.79420124738</v>
      </c>
      <c r="AZ71" s="158">
        <v>89085.834936726285</v>
      </c>
      <c r="BA71" s="158">
        <v>87907.875672205191</v>
      </c>
      <c r="BB71" s="158">
        <v>86729.916407684097</v>
      </c>
      <c r="BC71" s="158">
        <v>85551.957143163017</v>
      </c>
      <c r="BD71" s="158">
        <v>84373.997878641923</v>
      </c>
      <c r="BE71" s="158">
        <v>83196.038614120829</v>
      </c>
      <c r="BF71" s="158">
        <v>82018.079349599764</v>
      </c>
      <c r="BG71" s="158">
        <v>80840.120085078655</v>
      </c>
      <c r="BH71" s="158">
        <v>79662.160820557576</v>
      </c>
      <c r="BI71" s="158">
        <v>78484.201556036467</v>
      </c>
      <c r="BJ71" s="158">
        <v>77306.242291515402</v>
      </c>
      <c r="BK71" s="158">
        <v>76128.283026994395</v>
      </c>
    </row>
    <row r="72" spans="1:63" x14ac:dyDescent="0.45">
      <c r="A72" s="13"/>
      <c r="B72" s="14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32"/>
      <c r="AB72" s="132"/>
      <c r="AC72" s="132"/>
      <c r="AD72" s="132"/>
      <c r="AE72" s="132"/>
      <c r="AF72" s="132"/>
      <c r="AG72" s="132"/>
      <c r="AH72" s="133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  <c r="BI72" s="158"/>
      <c r="BJ72" s="158"/>
      <c r="BK72" s="158"/>
    </row>
    <row r="73" spans="1:63" x14ac:dyDescent="0.45">
      <c r="AA73" s="9"/>
      <c r="AB73" s="9"/>
      <c r="AC73" s="9"/>
      <c r="AD73" s="9"/>
      <c r="AE73" s="9"/>
      <c r="AF73" s="9"/>
      <c r="AG73" s="9"/>
    </row>
    <row r="74" spans="1:63" x14ac:dyDescent="0.45">
      <c r="AA74" s="9"/>
      <c r="AB74" s="9"/>
      <c r="AC74" s="9"/>
      <c r="AD74" s="9"/>
      <c r="AE74" s="9"/>
      <c r="AF74" s="9"/>
      <c r="AG74" s="9"/>
    </row>
    <row r="75" spans="1:63" x14ac:dyDescent="0.45">
      <c r="AA75" s="9"/>
      <c r="AB75" s="9"/>
      <c r="AC75" s="9"/>
      <c r="AD75" s="9"/>
      <c r="AE75" s="9"/>
      <c r="AF75" s="9"/>
      <c r="AG75" s="9"/>
    </row>
    <row r="76" spans="1:63" x14ac:dyDescent="0.45">
      <c r="AA76" s="9"/>
      <c r="AB76" s="9"/>
      <c r="AC76" s="9"/>
      <c r="AD76" s="9"/>
      <c r="AE76" s="9"/>
      <c r="AF76" s="9"/>
      <c r="AG76" s="9"/>
    </row>
    <row r="77" spans="1:63" x14ac:dyDescent="0.45">
      <c r="AA77" s="9"/>
      <c r="AB77" s="9"/>
      <c r="AC77" s="9"/>
      <c r="AD77" s="9"/>
      <c r="AE77" s="9"/>
      <c r="AF77" s="9"/>
      <c r="AG77" s="9"/>
    </row>
    <row r="78" spans="1:63" x14ac:dyDescent="0.45">
      <c r="AA78" s="9"/>
      <c r="AB78" s="9"/>
      <c r="AC78" s="9"/>
      <c r="AD78" s="9"/>
      <c r="AE78" s="9"/>
      <c r="AF78" s="9"/>
      <c r="AG78" s="9"/>
    </row>
    <row r="79" spans="1:63" x14ac:dyDescent="0.45">
      <c r="AA79" s="9"/>
      <c r="AB79" s="9"/>
      <c r="AC79" s="9"/>
      <c r="AD79" s="9"/>
      <c r="AE79" s="9"/>
      <c r="AF79" s="9"/>
      <c r="AG79" s="9"/>
    </row>
    <row r="80" spans="1:63" x14ac:dyDescent="0.45">
      <c r="AA80" s="9"/>
      <c r="AB80" s="9"/>
      <c r="AC80" s="9"/>
      <c r="AD80" s="9"/>
      <c r="AE80" s="9"/>
      <c r="AF80" s="9"/>
      <c r="AG80" s="9"/>
    </row>
    <row r="81" spans="27:33" x14ac:dyDescent="0.45">
      <c r="AA81" s="9"/>
      <c r="AB81" s="9"/>
      <c r="AC81" s="9"/>
      <c r="AD81" s="9"/>
      <c r="AE81" s="9"/>
      <c r="AF81" s="9"/>
      <c r="AG81" s="9"/>
    </row>
    <row r="82" spans="27:33" x14ac:dyDescent="0.45">
      <c r="AA82" s="9"/>
      <c r="AB82" s="9"/>
      <c r="AC82" s="9"/>
      <c r="AD82" s="9"/>
      <c r="AE82" s="9"/>
      <c r="AF82" s="9"/>
      <c r="AG82" s="9"/>
    </row>
    <row r="83" spans="27:33" x14ac:dyDescent="0.45">
      <c r="AA83" s="9"/>
      <c r="AB83" s="9"/>
      <c r="AC83" s="9"/>
      <c r="AD83" s="9"/>
      <c r="AE83" s="9"/>
      <c r="AF83" s="9"/>
      <c r="AG83" s="9"/>
    </row>
    <row r="84" spans="27:33" x14ac:dyDescent="0.45">
      <c r="AA84" s="9"/>
      <c r="AB84" s="9"/>
      <c r="AC84" s="9"/>
      <c r="AD84" s="9"/>
      <c r="AE84" s="9"/>
      <c r="AF84" s="9"/>
      <c r="AG84" s="9"/>
    </row>
    <row r="85" spans="27:33" x14ac:dyDescent="0.45">
      <c r="AA85" s="9"/>
      <c r="AB85" s="9"/>
      <c r="AC85" s="9"/>
      <c r="AD85" s="9"/>
      <c r="AE85" s="9"/>
      <c r="AF85" s="9"/>
      <c r="AG85" s="9"/>
    </row>
    <row r="86" spans="27:33" x14ac:dyDescent="0.45">
      <c r="AA86" s="9"/>
      <c r="AB86" s="9"/>
      <c r="AC86" s="9"/>
      <c r="AD86" s="9"/>
      <c r="AE86" s="9"/>
      <c r="AF86" s="9"/>
      <c r="AG86" s="9"/>
    </row>
    <row r="87" spans="27:33" x14ac:dyDescent="0.45">
      <c r="AA87" s="9"/>
      <c r="AB87" s="9"/>
      <c r="AC87" s="9"/>
      <c r="AD87" s="9"/>
      <c r="AE87" s="9"/>
      <c r="AF87" s="9"/>
      <c r="AG87" s="9"/>
    </row>
    <row r="88" spans="27:33" x14ac:dyDescent="0.45">
      <c r="AA88" s="9"/>
      <c r="AB88" s="9"/>
      <c r="AC88" s="9"/>
      <c r="AD88" s="9"/>
      <c r="AE88" s="9"/>
      <c r="AF88" s="9"/>
      <c r="AG88" s="9"/>
    </row>
    <row r="89" spans="27:33" x14ac:dyDescent="0.45">
      <c r="AA89" s="9"/>
      <c r="AB89" s="9"/>
      <c r="AC89" s="9"/>
      <c r="AD89" s="9"/>
      <c r="AE89" s="9"/>
      <c r="AF89" s="9"/>
      <c r="AG89" s="9"/>
    </row>
    <row r="90" spans="27:33" x14ac:dyDescent="0.45">
      <c r="AA90" s="9"/>
      <c r="AB90" s="9"/>
      <c r="AC90" s="9"/>
      <c r="AD90" s="9"/>
      <c r="AE90" s="9"/>
      <c r="AF90" s="9"/>
      <c r="AG90" s="9"/>
    </row>
    <row r="91" spans="27:33" x14ac:dyDescent="0.45">
      <c r="AA91" s="9"/>
      <c r="AB91" s="9"/>
      <c r="AC91" s="9"/>
      <c r="AD91" s="9"/>
      <c r="AE91" s="9"/>
      <c r="AF91" s="9"/>
      <c r="AG91" s="9"/>
    </row>
    <row r="92" spans="27:33" x14ac:dyDescent="0.45">
      <c r="AA92" s="9"/>
      <c r="AB92" s="9"/>
      <c r="AC92" s="9"/>
      <c r="AD92" s="9"/>
      <c r="AE92" s="9"/>
      <c r="AF92" s="9"/>
      <c r="AG92" s="9"/>
    </row>
    <row r="93" spans="27:33" x14ac:dyDescent="0.45">
      <c r="AA93" s="9"/>
      <c r="AB93" s="9"/>
      <c r="AC93" s="9"/>
      <c r="AD93" s="9"/>
      <c r="AE93" s="9"/>
      <c r="AF93" s="9"/>
      <c r="AG93" s="9"/>
    </row>
    <row r="94" spans="27:33" x14ac:dyDescent="0.45">
      <c r="AA94" s="9"/>
      <c r="AB94" s="9"/>
      <c r="AC94" s="9"/>
      <c r="AD94" s="9"/>
      <c r="AE94" s="9"/>
      <c r="AF94" s="9"/>
      <c r="AG94" s="9"/>
    </row>
    <row r="95" spans="27:33" x14ac:dyDescent="0.45">
      <c r="AA95" s="9"/>
      <c r="AB95" s="9"/>
      <c r="AC95" s="9"/>
      <c r="AD95" s="9"/>
      <c r="AE95" s="9"/>
      <c r="AF95" s="9"/>
      <c r="AG95" s="9"/>
    </row>
    <row r="96" spans="27:33" x14ac:dyDescent="0.45">
      <c r="AA96" s="9"/>
      <c r="AB96" s="9"/>
      <c r="AC96" s="9"/>
      <c r="AD96" s="9"/>
      <c r="AE96" s="9"/>
      <c r="AF96" s="9"/>
      <c r="AG96" s="9"/>
    </row>
    <row r="97" spans="27:33" x14ac:dyDescent="0.45">
      <c r="AA97" s="9"/>
      <c r="AB97" s="9"/>
      <c r="AC97" s="9"/>
      <c r="AD97" s="9"/>
      <c r="AE97" s="9"/>
      <c r="AF97" s="9"/>
      <c r="AG97" s="9"/>
    </row>
    <row r="98" spans="27:33" x14ac:dyDescent="0.45">
      <c r="AA98" s="9"/>
      <c r="AB98" s="9"/>
      <c r="AC98" s="9"/>
      <c r="AD98" s="9"/>
      <c r="AE98" s="9"/>
      <c r="AF98" s="9"/>
      <c r="AG98" s="9"/>
    </row>
    <row r="99" spans="27:33" x14ac:dyDescent="0.45">
      <c r="AA99" s="9"/>
      <c r="AB99" s="9"/>
      <c r="AC99" s="9"/>
      <c r="AD99" s="9"/>
      <c r="AE99" s="9"/>
      <c r="AF99" s="9"/>
      <c r="AG99" s="9"/>
    </row>
    <row r="100" spans="27:33" x14ac:dyDescent="0.45">
      <c r="AA100" s="9"/>
      <c r="AB100" s="9"/>
      <c r="AC100" s="9"/>
      <c r="AD100" s="9"/>
      <c r="AE100" s="9"/>
      <c r="AF100" s="9"/>
      <c r="AG100" s="9"/>
    </row>
    <row r="101" spans="27:33" x14ac:dyDescent="0.45">
      <c r="AA101" s="9"/>
      <c r="AB101" s="9"/>
      <c r="AC101" s="9"/>
      <c r="AD101" s="9"/>
      <c r="AE101" s="9"/>
      <c r="AF101" s="9"/>
      <c r="AG101" s="9"/>
    </row>
    <row r="102" spans="27:33" x14ac:dyDescent="0.45">
      <c r="AA102" s="9"/>
      <c r="AB102" s="9"/>
      <c r="AC102" s="9"/>
      <c r="AD102" s="9"/>
      <c r="AE102" s="9"/>
      <c r="AF102" s="9"/>
      <c r="AG102" s="9"/>
    </row>
    <row r="103" spans="27:33" x14ac:dyDescent="0.45">
      <c r="AA103" s="9"/>
      <c r="AB103" s="9"/>
      <c r="AC103" s="9"/>
      <c r="AD103" s="9"/>
      <c r="AE103" s="9"/>
      <c r="AF103" s="9"/>
      <c r="AG103" s="9"/>
    </row>
    <row r="104" spans="27:33" x14ac:dyDescent="0.45">
      <c r="AA104" s="9"/>
      <c r="AB104" s="9"/>
      <c r="AC104" s="9"/>
      <c r="AD104" s="9"/>
      <c r="AE104" s="9"/>
      <c r="AF104" s="9"/>
      <c r="AG104" s="9"/>
    </row>
    <row r="105" spans="27:33" x14ac:dyDescent="0.45">
      <c r="AA105" s="9"/>
      <c r="AB105" s="9"/>
      <c r="AC105" s="9"/>
      <c r="AD105" s="9"/>
      <c r="AE105" s="9"/>
      <c r="AF105" s="9"/>
      <c r="AG105" s="9"/>
    </row>
    <row r="106" spans="27:33" x14ac:dyDescent="0.45">
      <c r="AA106" s="9"/>
      <c r="AB106" s="9"/>
      <c r="AC106" s="9"/>
      <c r="AD106" s="9"/>
      <c r="AE106" s="9"/>
      <c r="AF106" s="9"/>
      <c r="AG106" s="9"/>
    </row>
    <row r="107" spans="27:33" x14ac:dyDescent="0.45">
      <c r="AA107" s="9"/>
      <c r="AB107" s="9"/>
      <c r="AC107" s="9"/>
      <c r="AD107" s="9"/>
      <c r="AE107" s="9"/>
      <c r="AF107" s="9"/>
      <c r="AG107" s="9"/>
    </row>
    <row r="108" spans="27:33" x14ac:dyDescent="0.45">
      <c r="AA108" s="9"/>
      <c r="AB108" s="9"/>
      <c r="AC108" s="9"/>
      <c r="AD108" s="9"/>
      <c r="AE108" s="9"/>
      <c r="AF108" s="9"/>
      <c r="AG108" s="9"/>
    </row>
    <row r="109" spans="27:33" x14ac:dyDescent="0.45">
      <c r="AA109" s="9"/>
      <c r="AB109" s="9"/>
      <c r="AC109" s="9"/>
      <c r="AD109" s="9"/>
      <c r="AE109" s="9"/>
      <c r="AF109" s="9"/>
      <c r="AG109" s="9"/>
    </row>
    <row r="110" spans="27:33" x14ac:dyDescent="0.45">
      <c r="AA110" s="9"/>
      <c r="AB110" s="9"/>
      <c r="AC110" s="9"/>
      <c r="AD110" s="9"/>
      <c r="AE110" s="9"/>
      <c r="AF110" s="9"/>
      <c r="AG110" s="9"/>
    </row>
    <row r="111" spans="27:33" x14ac:dyDescent="0.45">
      <c r="AA111" s="9"/>
      <c r="AB111" s="9"/>
      <c r="AC111" s="9"/>
      <c r="AD111" s="9"/>
      <c r="AE111" s="9"/>
      <c r="AF111" s="9"/>
      <c r="AG111" s="9"/>
    </row>
    <row r="112" spans="27:33" x14ac:dyDescent="0.45">
      <c r="AA112" s="9"/>
      <c r="AB112" s="9"/>
      <c r="AC112" s="9"/>
      <c r="AD112" s="9"/>
      <c r="AE112" s="9"/>
      <c r="AF112" s="9"/>
      <c r="AG112" s="9"/>
    </row>
    <row r="113" spans="27:33" x14ac:dyDescent="0.45">
      <c r="AA113" s="9"/>
      <c r="AB113" s="9"/>
      <c r="AC113" s="9"/>
      <c r="AD113" s="9"/>
      <c r="AE113" s="9"/>
      <c r="AF113" s="9"/>
      <c r="AG113" s="9"/>
    </row>
    <row r="114" spans="27:33" x14ac:dyDescent="0.45">
      <c r="AA114" s="9"/>
      <c r="AB114" s="9"/>
      <c r="AC114" s="9"/>
      <c r="AD114" s="9"/>
      <c r="AE114" s="9"/>
      <c r="AF114" s="9"/>
      <c r="AG114" s="9"/>
    </row>
    <row r="115" spans="27:33" x14ac:dyDescent="0.45">
      <c r="AA115" s="9"/>
      <c r="AB115" s="9"/>
      <c r="AC115" s="9"/>
      <c r="AD115" s="9"/>
      <c r="AE115" s="9"/>
      <c r="AF115" s="9"/>
      <c r="AG115" s="9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38657-5E36-425B-8B63-F0C36ED5225F}">
  <dimension ref="A2:BK26"/>
  <sheetViews>
    <sheetView zoomScale="70" zoomScaleNormal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D14" sqref="D14"/>
    </sheetView>
  </sheetViews>
  <sheetFormatPr baseColWidth="10" defaultColWidth="11.3984375" defaultRowHeight="14.25" x14ac:dyDescent="0.45"/>
  <cols>
    <col min="1" max="1" width="71.73046875" style="91" customWidth="1"/>
    <col min="2" max="2" width="22.73046875" style="97" customWidth="1"/>
    <col min="3" max="62" width="15.1328125" style="91" customWidth="1"/>
    <col min="63" max="63" width="15.1328125" style="9" customWidth="1"/>
    <col min="64" max="65" width="11.3984375" style="4" customWidth="1"/>
    <col min="66" max="16384" width="11.3984375" style="4"/>
  </cols>
  <sheetData>
    <row r="2" spans="1:63" x14ac:dyDescent="0.45">
      <c r="B2" s="97" t="s">
        <v>88</v>
      </c>
    </row>
    <row r="3" spans="1:63" x14ac:dyDescent="0.45">
      <c r="A3" s="1" t="s">
        <v>15</v>
      </c>
      <c r="B3" s="106"/>
      <c r="C3" s="191">
        <v>1990</v>
      </c>
      <c r="D3" s="191">
        <v>1991</v>
      </c>
      <c r="E3" s="191">
        <v>1992</v>
      </c>
      <c r="F3" s="191">
        <v>1993</v>
      </c>
      <c r="G3" s="191">
        <v>1994</v>
      </c>
      <c r="H3" s="191">
        <v>1995</v>
      </c>
      <c r="I3" s="191">
        <v>1996</v>
      </c>
      <c r="J3" s="191">
        <v>1997</v>
      </c>
      <c r="K3" s="191">
        <v>1998</v>
      </c>
      <c r="L3" s="191">
        <v>1999</v>
      </c>
      <c r="M3" s="191">
        <v>2000</v>
      </c>
      <c r="N3" s="191">
        <v>2001</v>
      </c>
      <c r="O3" s="191">
        <v>2002</v>
      </c>
      <c r="P3" s="191">
        <v>2003</v>
      </c>
      <c r="Q3" s="191">
        <v>2004</v>
      </c>
      <c r="R3" s="191">
        <v>2005</v>
      </c>
      <c r="S3" s="191">
        <v>2006</v>
      </c>
      <c r="T3" s="191">
        <v>2007</v>
      </c>
      <c r="U3" s="191">
        <v>2008</v>
      </c>
      <c r="V3" s="191">
        <v>2009</v>
      </c>
      <c r="W3" s="191">
        <v>2010</v>
      </c>
      <c r="X3" s="191">
        <v>2011</v>
      </c>
      <c r="Y3" s="191">
        <v>2012</v>
      </c>
      <c r="Z3" s="191">
        <v>2013</v>
      </c>
      <c r="AA3" s="191">
        <v>2014</v>
      </c>
      <c r="AB3" s="191">
        <v>2015</v>
      </c>
      <c r="AC3" s="191">
        <v>2016</v>
      </c>
      <c r="AD3" s="191">
        <v>2017</v>
      </c>
      <c r="AE3" s="191">
        <v>2018</v>
      </c>
      <c r="AF3" s="191">
        <v>2019</v>
      </c>
      <c r="AG3" s="191">
        <v>2020</v>
      </c>
      <c r="AH3" s="191">
        <v>2021</v>
      </c>
      <c r="AI3" s="191">
        <v>2022</v>
      </c>
      <c r="AJ3" s="191">
        <v>2023</v>
      </c>
      <c r="AK3" s="191">
        <v>2024</v>
      </c>
      <c r="AL3" s="191">
        <v>2025</v>
      </c>
      <c r="AM3" s="191">
        <v>2026</v>
      </c>
      <c r="AN3" s="191">
        <v>2027</v>
      </c>
      <c r="AO3" s="191">
        <v>2028</v>
      </c>
      <c r="AP3" s="191">
        <v>2029</v>
      </c>
      <c r="AQ3" s="191">
        <v>2030</v>
      </c>
      <c r="AR3" s="191">
        <v>2031</v>
      </c>
      <c r="AS3" s="191">
        <v>2032</v>
      </c>
      <c r="AT3" s="191">
        <v>2033</v>
      </c>
      <c r="AU3" s="191">
        <v>2034</v>
      </c>
      <c r="AV3" s="191">
        <v>2035</v>
      </c>
      <c r="AW3" s="191">
        <v>2036</v>
      </c>
      <c r="AX3" s="191">
        <v>2037</v>
      </c>
      <c r="AY3" s="191">
        <v>2038</v>
      </c>
      <c r="AZ3" s="191">
        <v>2039</v>
      </c>
      <c r="BA3" s="191">
        <v>2040</v>
      </c>
      <c r="BB3" s="191">
        <v>2041</v>
      </c>
      <c r="BC3" s="191">
        <v>2042</v>
      </c>
      <c r="BD3" s="191">
        <v>2043</v>
      </c>
      <c r="BE3" s="191">
        <v>2044</v>
      </c>
      <c r="BF3" s="191">
        <v>2045</v>
      </c>
      <c r="BG3" s="191">
        <v>2046</v>
      </c>
      <c r="BH3" s="191">
        <v>2047</v>
      </c>
      <c r="BI3" s="191">
        <v>2048</v>
      </c>
      <c r="BJ3" s="191">
        <v>2049</v>
      </c>
      <c r="BK3" s="191">
        <v>2050</v>
      </c>
    </row>
    <row r="4" spans="1:63" x14ac:dyDescent="0.45">
      <c r="A4" s="1" t="s">
        <v>14</v>
      </c>
      <c r="B4" s="106" t="s">
        <v>99</v>
      </c>
      <c r="C4" s="112">
        <v>1502772</v>
      </c>
      <c r="D4" s="112">
        <v>1522449</v>
      </c>
      <c r="E4" s="112">
        <v>1537523</v>
      </c>
      <c r="F4" s="112">
        <v>1549436</v>
      </c>
      <c r="G4" s="112">
        <v>1542667</v>
      </c>
      <c r="H4" s="112">
        <v>1539002</v>
      </c>
      <c r="I4" s="112">
        <v>1542191</v>
      </c>
      <c r="J4" s="112">
        <v>1540875</v>
      </c>
      <c r="K4" s="112">
        <v>1542252</v>
      </c>
      <c r="L4" s="112">
        <v>1548537</v>
      </c>
      <c r="M4" s="112">
        <v>1571123</v>
      </c>
      <c r="N4" s="112">
        <v>1553956</v>
      </c>
      <c r="O4" s="112">
        <v>1592846</v>
      </c>
      <c r="P4" s="112">
        <v>1610410</v>
      </c>
      <c r="Q4" s="112">
        <v>1632569</v>
      </c>
      <c r="R4" s="112">
        <v>1652449</v>
      </c>
      <c r="S4" s="112">
        <v>1661246</v>
      </c>
      <c r="T4" s="112">
        <v>1671221</v>
      </c>
      <c r="U4" s="112">
        <v>1680135</v>
      </c>
      <c r="V4" s="112">
        <v>1689995</v>
      </c>
      <c r="W4" s="112">
        <v>1702855</v>
      </c>
      <c r="X4" s="112">
        <v>1717084</v>
      </c>
      <c r="Y4" s="112">
        <v>1741246</v>
      </c>
      <c r="Z4" s="112">
        <v>1766746</v>
      </c>
      <c r="AA4" s="112">
        <v>1797337</v>
      </c>
      <c r="AB4" s="112">
        <v>1840226</v>
      </c>
      <c r="AC4" s="112">
        <v>1855254.0541504999</v>
      </c>
      <c r="AD4" s="112">
        <v>1870282.1083009997</v>
      </c>
      <c r="AE4" s="112">
        <v>1885310.1624514996</v>
      </c>
      <c r="AF4" s="112">
        <v>1900338.2166019995</v>
      </c>
      <c r="AG4" s="112">
        <v>1915366.2707524993</v>
      </c>
      <c r="AH4" s="112">
        <v>1930394.3249029992</v>
      </c>
      <c r="AI4" s="112">
        <v>1945422.3790534991</v>
      </c>
      <c r="AJ4" s="112">
        <v>1960450.433203999</v>
      </c>
      <c r="AK4" s="112">
        <v>1975478.4873544988</v>
      </c>
      <c r="AL4" s="112">
        <v>1990506.5415049987</v>
      </c>
      <c r="AM4" s="112">
        <v>2005534.5956554986</v>
      </c>
      <c r="AN4" s="112">
        <v>2020562.6498059984</v>
      </c>
      <c r="AO4" s="112">
        <v>2035590.7039564983</v>
      </c>
      <c r="AP4" s="112">
        <v>2050618.7581069982</v>
      </c>
      <c r="AQ4" s="112">
        <v>2065646.812257498</v>
      </c>
      <c r="AR4" s="112">
        <v>2080674.8664079979</v>
      </c>
      <c r="AS4" s="112">
        <v>2095702.9205584978</v>
      </c>
      <c r="AT4" s="112">
        <v>2110730.9747089976</v>
      </c>
      <c r="AU4" s="112">
        <v>2125759.0288594975</v>
      </c>
      <c r="AV4" s="112">
        <v>2140787.0830099997</v>
      </c>
      <c r="AW4" s="112">
        <v>2151641.9336099997</v>
      </c>
      <c r="AX4" s="112">
        <v>2162496.7842099997</v>
      </c>
      <c r="AY4" s="112">
        <v>2173351.6348099997</v>
      </c>
      <c r="AZ4" s="112">
        <v>2184206.4854099997</v>
      </c>
      <c r="BA4" s="112">
        <v>2195061.3360100007</v>
      </c>
      <c r="BB4" s="112">
        <v>2204777.6664160006</v>
      </c>
      <c r="BC4" s="112">
        <v>2214493.9968220005</v>
      </c>
      <c r="BD4" s="112">
        <v>2224210.3272280004</v>
      </c>
      <c r="BE4" s="112">
        <v>2233926.6576340003</v>
      </c>
      <c r="BF4" s="112">
        <v>2243642.9880400002</v>
      </c>
      <c r="BG4" s="112">
        <v>2252133.2515040003</v>
      </c>
      <c r="BH4" s="112">
        <v>2260623.5149680004</v>
      </c>
      <c r="BI4" s="112">
        <v>2269113.7784320004</v>
      </c>
      <c r="BJ4" s="112">
        <v>2277604.0418960005</v>
      </c>
      <c r="BK4" s="112">
        <v>2286094.3053600001</v>
      </c>
    </row>
    <row r="5" spans="1:63" x14ac:dyDescent="0.45">
      <c r="A5" s="92"/>
      <c r="B5" s="107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</row>
    <row r="6" spans="1:63" ht="18" x14ac:dyDescent="0.55000000000000004">
      <c r="A6" s="93" t="s">
        <v>123</v>
      </c>
      <c r="B6" s="110" t="s">
        <v>88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</row>
    <row r="7" spans="1:63" x14ac:dyDescent="0.45">
      <c r="A7" s="94" t="s">
        <v>44</v>
      </c>
      <c r="B7" s="95" t="s">
        <v>47</v>
      </c>
      <c r="C7" s="192">
        <f>'S9 Results_heating-energy'!C7</f>
        <v>6094507124.499567</v>
      </c>
      <c r="D7" s="192">
        <f>'S9 Results_heating-energy'!D7</f>
        <v>6081939511.9608097</v>
      </c>
      <c r="E7" s="192">
        <f>'S9 Results_heating-energy'!E7</f>
        <v>6077189486.8570356</v>
      </c>
      <c r="F7" s="192">
        <f>'S9 Results_heating-energy'!F7</f>
        <v>6086268654.1265173</v>
      </c>
      <c r="G7" s="192">
        <f>'S9 Results_heating-energy'!G7</f>
        <v>6101674112.534687</v>
      </c>
      <c r="H7" s="192">
        <f>'S9 Results_heating-energy'!H7</f>
        <v>6119056973.1926565</v>
      </c>
      <c r="I7" s="192">
        <f>'S9 Results_heating-energy'!I7</f>
        <v>6139130445.9769707</v>
      </c>
      <c r="J7" s="192">
        <f>'S9 Results_heating-energy'!J7</f>
        <v>6128971947.6542759</v>
      </c>
      <c r="K7" s="192">
        <f>'S9 Results_heating-energy'!K7</f>
        <v>6112975058.4714947</v>
      </c>
      <c r="L7" s="192">
        <f>'S9 Results_heating-energy'!L7</f>
        <v>6104756074.7249165</v>
      </c>
      <c r="M7" s="192">
        <f>'S9 Results_heating-energy'!M7</f>
        <v>6084410927.7705669</v>
      </c>
      <c r="N7" s="192">
        <f>'S9 Results_heating-energy'!N7</f>
        <v>6062966796.7923651</v>
      </c>
      <c r="O7" s="192">
        <f>'S9 Results_heating-energy'!O7</f>
        <v>6043823270.6584816</v>
      </c>
      <c r="P7" s="192">
        <f>'S9 Results_heating-energy'!P7</f>
        <v>6023720992.2206202</v>
      </c>
      <c r="Q7" s="192">
        <f>'S9 Results_heating-energy'!Q7</f>
        <v>6006419125.6038408</v>
      </c>
      <c r="R7" s="192">
        <f>'S9 Results_heating-energy'!R7</f>
        <v>5996289273.8656673</v>
      </c>
      <c r="S7" s="192">
        <f>'S9 Results_heating-energy'!S7</f>
        <v>5965591744.7926445</v>
      </c>
      <c r="T7" s="192">
        <f>'S9 Results_heating-energy'!T7</f>
        <v>5930050567.7352753</v>
      </c>
      <c r="U7" s="192">
        <f>'S9 Results_heating-energy'!U7</f>
        <v>5907639796.594697</v>
      </c>
      <c r="V7" s="192">
        <f>'S9 Results_heating-energy'!V7</f>
        <v>5897341237.5423813</v>
      </c>
      <c r="W7" s="192">
        <f>'S9 Results_heating-energy'!W7</f>
        <v>5875804943.8417549</v>
      </c>
      <c r="X7" s="192">
        <f>'S9 Results_heating-energy'!X7</f>
        <v>5862031187.9586096</v>
      </c>
      <c r="Y7" s="192">
        <f>'S9 Results_heating-energy'!Y7</f>
        <v>5839092917.7614574</v>
      </c>
      <c r="Z7" s="192">
        <f>'S9 Results_heating-energy'!Z7</f>
        <v>5830186352.2027798</v>
      </c>
      <c r="AA7" s="192">
        <f>'S9 Results_heating-energy'!AA7</f>
        <v>5840397901.4196186</v>
      </c>
      <c r="AB7" s="192">
        <f>'S9 Results_heating-energy'!AB7</f>
        <v>5849611254.9599228</v>
      </c>
      <c r="AC7" s="192">
        <f>'S9 Results_heating-energy'!AC7</f>
        <v>5858666305.1679192</v>
      </c>
      <c r="AD7" s="192">
        <f>'S9 Results_heating-energy'!AD7</f>
        <v>5872641359.9431572</v>
      </c>
      <c r="AE7" s="192">
        <f>'S9 Results_heating-energy'!AE7</f>
        <v>5909795803.5894566</v>
      </c>
      <c r="AF7" s="192">
        <f>'S9 Results_heating-energy'!AF7</f>
        <v>5945208410.2124434</v>
      </c>
      <c r="AG7" s="192">
        <f>'S9 Results_heating-energy'!AG7</f>
        <v>5968559561.1556606</v>
      </c>
      <c r="AH7" s="122">
        <f>'S9 Results_heating-energy'!AH7</f>
        <v>5959779132.4892483</v>
      </c>
      <c r="AI7" s="122">
        <f>'S9 Results_heating-energy'!AI7</f>
        <v>5950274090.984025</v>
      </c>
      <c r="AJ7" s="122">
        <f>'S9 Results_heating-energy'!AJ7</f>
        <v>5940044436.6399889</v>
      </c>
      <c r="AK7" s="122">
        <f>'S9 Results_heating-energy'!AK7</f>
        <v>5929090169.45714</v>
      </c>
      <c r="AL7" s="122">
        <f>'S9 Results_heating-energy'!AL7</f>
        <v>5917411289.4354792</v>
      </c>
      <c r="AM7" s="122">
        <f>'S9 Results_heating-energy'!AM7</f>
        <v>5905007796.5750046</v>
      </c>
      <c r="AN7" s="122">
        <f>'S9 Results_heating-energy'!AN7</f>
        <v>5891879690.8757181</v>
      </c>
      <c r="AO7" s="122">
        <f>'S9 Results_heating-energy'!AO7</f>
        <v>5878026972.3376188</v>
      </c>
      <c r="AP7" s="122">
        <f>'S9 Results_heating-energy'!AP7</f>
        <v>5863449640.9607067</v>
      </c>
      <c r="AQ7" s="122">
        <f>'S9 Results_heating-energy'!AQ7</f>
        <v>5848147696.7449818</v>
      </c>
      <c r="AR7" s="122">
        <f>'S9 Results_heating-energy'!AR7</f>
        <v>5832121139.6904449</v>
      </c>
      <c r="AS7" s="122">
        <f>'S9 Results_heating-energy'!AS7</f>
        <v>5815369969.7970953</v>
      </c>
      <c r="AT7" s="122">
        <f>'S9 Results_heating-energy'!AT7</f>
        <v>5797894187.0649338</v>
      </c>
      <c r="AU7" s="122">
        <f>'S9 Results_heating-energy'!AU7</f>
        <v>5779693791.4939594</v>
      </c>
      <c r="AV7" s="122">
        <f>'S9 Results_heating-energy'!AV7</f>
        <v>5760768783.0841713</v>
      </c>
      <c r="AW7" s="122">
        <f>'S9 Results_heating-energy'!AW7</f>
        <v>5741119161.8355713</v>
      </c>
      <c r="AX7" s="122">
        <f>'S9 Results_heating-energy'!AX7</f>
        <v>5720744927.7481585</v>
      </c>
      <c r="AY7" s="122">
        <f>'S9 Results_heating-energy'!AY7</f>
        <v>5699646080.8219337</v>
      </c>
      <c r="AZ7" s="122">
        <f>'S9 Results_heating-energy'!AZ7</f>
        <v>5677822621.0568962</v>
      </c>
      <c r="BA7" s="122">
        <f>'S9 Results_heating-energy'!BA7</f>
        <v>5655274548.4530449</v>
      </c>
      <c r="BB7" s="122">
        <f>'S9 Results_heating-energy'!BB7</f>
        <v>5632001863.0103827</v>
      </c>
      <c r="BC7" s="122">
        <f>'S9 Results_heating-energy'!BC7</f>
        <v>5608004564.7289066</v>
      </c>
      <c r="BD7" s="122">
        <f>'S9 Results_heating-energy'!BD7</f>
        <v>5583282653.6086187</v>
      </c>
      <c r="BE7" s="122">
        <f>'S9 Results_heating-energy'!BE7</f>
        <v>5557836129.649518</v>
      </c>
      <c r="BF7" s="122">
        <f>'S9 Results_heating-energy'!BF7</f>
        <v>5531664992.8516045</v>
      </c>
      <c r="BG7" s="122">
        <f>'S9 Results_heating-energy'!BG7</f>
        <v>5504769243.21488</v>
      </c>
      <c r="BH7" s="122">
        <f>'S9 Results_heating-energy'!BH7</f>
        <v>5477148880.7393408</v>
      </c>
      <c r="BI7" s="122">
        <f>'S9 Results_heating-energy'!BI7</f>
        <v>5448803905.4249897</v>
      </c>
      <c r="BJ7" s="122">
        <f>'S9 Results_heating-energy'!BJ7</f>
        <v>5419734317.2718267</v>
      </c>
      <c r="BK7" s="122">
        <f>'S9 Results_heating-energy'!BK7</f>
        <v>5389940116.27985</v>
      </c>
    </row>
    <row r="8" spans="1:63" x14ac:dyDescent="0.45">
      <c r="A8" s="94" t="s">
        <v>124</v>
      </c>
      <c r="B8" s="96" t="s">
        <v>47</v>
      </c>
      <c r="C8" s="192">
        <f>'S9 Results_heating-energy'!C19</f>
        <v>5268757850.8647013</v>
      </c>
      <c r="D8" s="192">
        <f>'S9 Results_heating-energy'!D19</f>
        <v>5290179024.4271812</v>
      </c>
      <c r="E8" s="192">
        <f>'S9 Results_heating-energy'!E19</f>
        <v>5312382325.7502708</v>
      </c>
      <c r="F8" s="192">
        <f>'S9 Results_heating-energy'!F19</f>
        <v>5335364944.5203724</v>
      </c>
      <c r="G8" s="192">
        <f>'S9 Results_heating-energy'!G19</f>
        <v>5359124070.4238853</v>
      </c>
      <c r="H8" s="192">
        <f>'S9 Results_heating-energy'!H19</f>
        <v>5383656893.147213</v>
      </c>
      <c r="I8" s="192">
        <f>'S9 Results_heating-energy'!I19</f>
        <v>5408960602.3767519</v>
      </c>
      <c r="J8" s="192">
        <f>'S9 Results_heating-energy'!J19</f>
        <v>5432820829.6112986</v>
      </c>
      <c r="K8" s="192">
        <f>'S9 Results_heating-energy'!K19</f>
        <v>5455244632.9736948</v>
      </c>
      <c r="L8" s="192">
        <f>'S9 Results_heating-energy'!L19</f>
        <v>5476239070.5867815</v>
      </c>
      <c r="M8" s="192">
        <f>'S9 Results_heating-energy'!M19</f>
        <v>5495811200.5734024</v>
      </c>
      <c r="N8" s="192">
        <f>'S9 Results_heating-energy'!N19</f>
        <v>5477261825.2024117</v>
      </c>
      <c r="O8" s="192">
        <f>'S9 Results_heating-energy'!O19</f>
        <v>5459721385.9691277</v>
      </c>
      <c r="P8" s="192">
        <f>'S9 Results_heating-energy'!P19</f>
        <v>5441075713.2346678</v>
      </c>
      <c r="Q8" s="192">
        <f>'S9 Results_heating-energy'!Q19</f>
        <v>5420759053.4431791</v>
      </c>
      <c r="R8" s="192">
        <f>'S9 Results_heating-energy'!R19</f>
        <v>5397978462.7058992</v>
      </c>
      <c r="S8" s="192">
        <f>'S9 Results_heating-energy'!S19</f>
        <v>5373028620.729888</v>
      </c>
      <c r="T8" s="192">
        <f>'S9 Results_heating-energy'!T19</f>
        <v>5348468365.1890326</v>
      </c>
      <c r="U8" s="192">
        <f>'S9 Results_heating-energy'!U19</f>
        <v>5314975824.9814062</v>
      </c>
      <c r="V8" s="192">
        <f>'S9 Results_heating-energy'!V19</f>
        <v>5283308829.031909</v>
      </c>
      <c r="W8" s="192">
        <f>'S9 Results_heating-energy'!W19</f>
        <v>5249903175.8252277</v>
      </c>
      <c r="X8" s="192">
        <f>'S9 Results_heating-energy'!X19</f>
        <v>5217878645.7887115</v>
      </c>
      <c r="Y8" s="192">
        <f>'S9 Results_heating-energy'!Y19</f>
        <v>5187544609.1838503</v>
      </c>
      <c r="Z8" s="192">
        <f>'S9 Results_heating-energy'!Z19</f>
        <v>5159873395.3638859</v>
      </c>
      <c r="AA8" s="192">
        <f>'S9 Results_heating-energy'!AA19</f>
        <v>5134371748.2298107</v>
      </c>
      <c r="AB8" s="192">
        <f>'S9 Results_heating-energy'!AB19</f>
        <v>5100979592.2577925</v>
      </c>
      <c r="AC8" s="192">
        <f>'S9 Results_heating-energy'!AC19</f>
        <v>5077291911.0620003</v>
      </c>
      <c r="AD8" s="192">
        <f>'S9 Results_heating-energy'!AD19</f>
        <v>5042398324.3885441</v>
      </c>
      <c r="AE8" s="192">
        <f>'S9 Results_heating-energy'!AE19</f>
        <v>5015692843.5207376</v>
      </c>
      <c r="AF8" s="192">
        <f>'S9 Results_heating-energy'!AF19</f>
        <v>4984781570.2245474</v>
      </c>
      <c r="AG8" s="192">
        <f>'S9 Results_heating-energy'!AG19</f>
        <v>4947876352.0374775</v>
      </c>
      <c r="AH8" s="122">
        <f>'S9 Results_heating-energy'!AH19</f>
        <v>4893207731.2948914</v>
      </c>
      <c r="AI8" s="122">
        <f>'S9 Results_heating-energy'!AI19</f>
        <v>4839000649.978178</v>
      </c>
      <c r="AJ8" s="122">
        <f>'S9 Results_heating-energy'!AJ19</f>
        <v>4785255108.0873384</v>
      </c>
      <c r="AK8" s="122">
        <f>'S9 Results_heating-energy'!AK19</f>
        <v>4731971105.6223698</v>
      </c>
      <c r="AL8" s="122">
        <f>'S9 Results_heating-energy'!AL19</f>
        <v>4679148642.5832739</v>
      </c>
      <c r="AM8" s="122">
        <f>'S9 Results_heating-energy'!AM19</f>
        <v>4626787718.9700508</v>
      </c>
      <c r="AN8" s="122">
        <f>'S9 Results_heating-energy'!AN19</f>
        <v>4574888334.7827005</v>
      </c>
      <c r="AO8" s="122">
        <f>'S9 Results_heating-energy'!AO19</f>
        <v>4523450490.0212231</v>
      </c>
      <c r="AP8" s="122">
        <f>'S9 Results_heating-energy'!AP19</f>
        <v>4472474184.6856194</v>
      </c>
      <c r="AQ8" s="122">
        <f>'S9 Results_heating-energy'!AQ19</f>
        <v>4421959418.7758865</v>
      </c>
      <c r="AR8" s="122">
        <f>'S9 Results_heating-energy'!AR19</f>
        <v>4371906192.2920275</v>
      </c>
      <c r="AS8" s="122">
        <f>'S9 Results_heating-energy'!AS19</f>
        <v>4322314505.2340393</v>
      </c>
      <c r="AT8" s="122">
        <f>'S9 Results_heating-energy'!AT19</f>
        <v>4273184357.6019258</v>
      </c>
      <c r="AU8" s="122">
        <f>'S9 Results_heating-energy'!AU19</f>
        <v>4224515749.3956838</v>
      </c>
      <c r="AV8" s="122">
        <f>'S9 Results_heating-energy'!AV19</f>
        <v>4176308680.6153154</v>
      </c>
      <c r="AW8" s="122">
        <f>'S9 Results_heating-energy'!AW19</f>
        <v>4128563151.260819</v>
      </c>
      <c r="AX8" s="122">
        <f>'S9 Results_heating-energy'!AX19</f>
        <v>4081279161.3321953</v>
      </c>
      <c r="AY8" s="122">
        <f>'S9 Results_heating-energy'!AY19</f>
        <v>4034456710.8294435</v>
      </c>
      <c r="AZ8" s="122">
        <f>'S9 Results_heating-energy'!AZ19</f>
        <v>3988095799.7525649</v>
      </c>
      <c r="BA8" s="122">
        <f>'S9 Results_heating-energy'!BA19</f>
        <v>3942196428.1015592</v>
      </c>
      <c r="BB8" s="122">
        <f>'S9 Results_heating-energy'!BB19</f>
        <v>3896758595.8764257</v>
      </c>
      <c r="BC8" s="122">
        <f>'S9 Results_heating-energy'!BC19</f>
        <v>3851782303.0771656</v>
      </c>
      <c r="BD8" s="122">
        <f>'S9 Results_heating-energy'!BD19</f>
        <v>3807267549.7037768</v>
      </c>
      <c r="BE8" s="122">
        <f>'S9 Results_heating-energy'!BE19</f>
        <v>3763214335.7562618</v>
      </c>
      <c r="BF8" s="122">
        <f>'S9 Results_heating-energy'!BF19</f>
        <v>3719622661.2346196</v>
      </c>
      <c r="BG8" s="122">
        <f>'S9 Results_heating-energy'!BG19</f>
        <v>3676492526.1388488</v>
      </c>
      <c r="BH8" s="122">
        <f>'S9 Results_heating-energy'!BH19</f>
        <v>3633823930.4689517</v>
      </c>
      <c r="BI8" s="122">
        <f>'S9 Results_heating-energy'!BI19</f>
        <v>3591616874.2249265</v>
      </c>
      <c r="BJ8" s="122">
        <f>'S9 Results_heating-energy'!BJ19</f>
        <v>3549871357.4067745</v>
      </c>
      <c r="BK8" s="122">
        <f>'S9 Results_heating-energy'!BK19</f>
        <v>3508587380.0144954</v>
      </c>
    </row>
    <row r="9" spans="1:63" x14ac:dyDescent="0.45">
      <c r="A9" s="94" t="s">
        <v>112</v>
      </c>
      <c r="B9" s="96" t="s">
        <v>47</v>
      </c>
      <c r="C9" s="192"/>
      <c r="D9" s="192">
        <v>10344235627.140884</v>
      </c>
      <c r="E9" s="192">
        <v>10344235627.140884</v>
      </c>
      <c r="F9" s="192">
        <v>10344235627.140884</v>
      </c>
      <c r="G9" s="192">
        <v>10411062385.719952</v>
      </c>
      <c r="H9" s="192">
        <v>10367185868.790884</v>
      </c>
      <c r="I9" s="192">
        <v>11047099098.440002</v>
      </c>
      <c r="J9" s="192">
        <v>11413675943.052822</v>
      </c>
      <c r="K9" s="192">
        <v>10904744426.270531</v>
      </c>
      <c r="L9" s="192">
        <v>11477397361.032955</v>
      </c>
      <c r="M9" s="192">
        <v>10269304835.332699</v>
      </c>
      <c r="N9" s="192">
        <v>11323049108.262806</v>
      </c>
      <c r="O9" s="192">
        <v>11202710120.17444</v>
      </c>
      <c r="P9" s="192">
        <v>11693445933.792683</v>
      </c>
      <c r="Q9" s="192">
        <v>11365807646.943621</v>
      </c>
      <c r="R9" s="192">
        <v>11445155533.514608</v>
      </c>
      <c r="S9" s="192">
        <v>11229435436.413799</v>
      </c>
      <c r="T9" s="192">
        <v>10125049920.614483</v>
      </c>
      <c r="U9" s="192">
        <v>10407767848.18784</v>
      </c>
      <c r="V9" s="192">
        <v>11272920471.150848</v>
      </c>
      <c r="W9" s="192">
        <v>12108808589.089001</v>
      </c>
      <c r="X9" s="192">
        <v>11109084498.871376</v>
      </c>
      <c r="Y9" s="192">
        <v>11213137614.713184</v>
      </c>
      <c r="Z9" s="192">
        <v>11787106360.197166</v>
      </c>
      <c r="AA9" s="192">
        <v>10314361550.874186</v>
      </c>
      <c r="AB9" s="192">
        <v>10949326338.643919</v>
      </c>
      <c r="AC9" s="192">
        <v>11445084973.348583</v>
      </c>
      <c r="AD9" s="192">
        <v>11637225835.8533</v>
      </c>
      <c r="AE9" s="192">
        <v>11038079582.717232</v>
      </c>
      <c r="AF9" s="192">
        <v>10864057135.648811</v>
      </c>
      <c r="AG9" s="192">
        <v>10954009769.613567</v>
      </c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</row>
    <row r="10" spans="1:63" x14ac:dyDescent="0.45"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</row>
    <row r="11" spans="1:63" ht="18" x14ac:dyDescent="0.55000000000000004">
      <c r="A11" s="98" t="s">
        <v>125</v>
      </c>
      <c r="B11" s="111" t="s">
        <v>88</v>
      </c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</row>
    <row r="12" spans="1:63" x14ac:dyDescent="0.45">
      <c r="A12" s="99" t="s">
        <v>126</v>
      </c>
      <c r="B12" s="100" t="s">
        <v>6</v>
      </c>
      <c r="C12" s="133"/>
      <c r="D12" s="133">
        <f>'S6 Total-MFA'!D8</f>
        <v>2846010480.7721276</v>
      </c>
      <c r="E12" s="133">
        <f>'S6 Total-MFA'!E8</f>
        <v>3147772208.3984232</v>
      </c>
      <c r="F12" s="133">
        <f>'S6 Total-MFA'!F8</f>
        <v>3692219324.4647255</v>
      </c>
      <c r="G12" s="133">
        <f>'S6 Total-MFA'!G8</f>
        <v>3933778475.1654806</v>
      </c>
      <c r="H12" s="133">
        <f>'S6 Total-MFA'!H8</f>
        <v>3999775444.4671416</v>
      </c>
      <c r="I12" s="133">
        <f>'S6 Total-MFA'!I8</f>
        <v>4094564440.0211906</v>
      </c>
      <c r="J12" s="133">
        <f>'S6 Total-MFA'!J8</f>
        <v>2911996477.7737966</v>
      </c>
      <c r="K12" s="133">
        <f>'S6 Total-MFA'!K8</f>
        <v>2714183942.8081713</v>
      </c>
      <c r="L12" s="133">
        <f>'S6 Total-MFA'!L8</f>
        <v>3066053671.9132338</v>
      </c>
      <c r="M12" s="133">
        <f>'S6 Total-MFA'!M8</f>
        <v>2627206546.152945</v>
      </c>
      <c r="N12" s="133">
        <f>'S6 Total-MFA'!N8</f>
        <v>3241022809.7618837</v>
      </c>
      <c r="O12" s="133">
        <f>'S6 Total-MFA'!O8</f>
        <v>3060037131.1606283</v>
      </c>
      <c r="P12" s="133">
        <f>'S6 Total-MFA'!P8</f>
        <v>3372968313.9652987</v>
      </c>
      <c r="Q12" s="133">
        <f>'S6 Total-MFA'!Q8</f>
        <v>3372733701.1082411</v>
      </c>
      <c r="R12" s="133">
        <f>'S6 Total-MFA'!R8</f>
        <v>3509125040.4641623</v>
      </c>
      <c r="S12" s="133">
        <f>'S6 Total-MFA'!S8</f>
        <v>3687041300.2193522</v>
      </c>
      <c r="T12" s="133">
        <f>'S6 Total-MFA'!T8</f>
        <v>3361050811.7271795</v>
      </c>
      <c r="U12" s="133">
        <f>'S6 Total-MFA'!U8</f>
        <v>3937057858.4971395</v>
      </c>
      <c r="V12" s="133">
        <f>'S6 Total-MFA'!V8</f>
        <v>3784201795.5983934</v>
      </c>
      <c r="W12" s="133">
        <f>'S6 Total-MFA'!W8</f>
        <v>3375756789.8760295</v>
      </c>
      <c r="X12" s="133">
        <f>'S6 Total-MFA'!X8</f>
        <v>3515152361.6202378</v>
      </c>
      <c r="Y12" s="133">
        <f>'S6 Total-MFA'!Y8</f>
        <v>3195458764.4547443</v>
      </c>
      <c r="Z12" s="133">
        <f>'S6 Total-MFA'!Z8</f>
        <v>3632931715.3403306</v>
      </c>
      <c r="AA12" s="133">
        <f>'S6 Total-MFA'!AA8</f>
        <v>3624244512.8744345</v>
      </c>
      <c r="AB12" s="133">
        <f>'S6 Total-MFA'!AB8</f>
        <v>3917975960.4255214</v>
      </c>
      <c r="AC12" s="133">
        <f>'S6 Total-MFA'!AC8</f>
        <v>3540961683.263701</v>
      </c>
      <c r="AD12" s="133">
        <f>'S6 Total-MFA'!AD8</f>
        <v>3861465604.7097969</v>
      </c>
      <c r="AE12" s="133">
        <f>'S6 Total-MFA'!AE8</f>
        <v>4277886026.4992557</v>
      </c>
      <c r="AF12" s="133">
        <f>'S6 Total-MFA'!AF8</f>
        <v>4439801633.6230078</v>
      </c>
      <c r="AG12" s="133">
        <f>'S6 Total-MFA'!AG8</f>
        <v>4364958467.0900688</v>
      </c>
      <c r="AH12" s="132">
        <f>'S6 Total-MFA'!AH8</f>
        <v>3317897466.7855721</v>
      </c>
      <c r="AI12" s="132">
        <f>'S6 Total-MFA'!AI8</f>
        <v>3304561495.2609663</v>
      </c>
      <c r="AJ12" s="132">
        <f>'S6 Total-MFA'!AJ8</f>
        <v>3291225523.7363601</v>
      </c>
      <c r="AK12" s="132">
        <f>'S6 Total-MFA'!AK8</f>
        <v>3277889552.2117538</v>
      </c>
      <c r="AL12" s="132">
        <f>'S6 Total-MFA'!AL8</f>
        <v>3264553580.6871471</v>
      </c>
      <c r="AM12" s="132">
        <f>'S6 Total-MFA'!AM8</f>
        <v>3251217609.1625414</v>
      </c>
      <c r="AN12" s="132">
        <f>'S6 Total-MFA'!AN8</f>
        <v>3237881637.6379356</v>
      </c>
      <c r="AO12" s="132">
        <f>'S6 Total-MFA'!AO8</f>
        <v>3224545666.1133285</v>
      </c>
      <c r="AP12" s="132">
        <f>'S6 Total-MFA'!AP8</f>
        <v>3211209694.5887222</v>
      </c>
      <c r="AQ12" s="132">
        <f>'S6 Total-MFA'!AQ8</f>
        <v>3197873723.064116</v>
      </c>
      <c r="AR12" s="132">
        <f>'S6 Total-MFA'!AR8</f>
        <v>3184537751.5395103</v>
      </c>
      <c r="AS12" s="132">
        <f>'S6 Total-MFA'!AS8</f>
        <v>3171201780.0149035</v>
      </c>
      <c r="AT12" s="132">
        <f>'S6 Total-MFA'!AT8</f>
        <v>3157865808.4902973</v>
      </c>
      <c r="AU12" s="132">
        <f>'S6 Total-MFA'!AU8</f>
        <v>3144529836.9656916</v>
      </c>
      <c r="AV12" s="132">
        <f>'S6 Total-MFA'!AV8</f>
        <v>3131193865.4410853</v>
      </c>
      <c r="AW12" s="132">
        <f>'S6 Total-MFA'!AW8</f>
        <v>3117857893.9164791</v>
      </c>
      <c r="AX12" s="132">
        <f>'S6 Total-MFA'!AX8</f>
        <v>3104521922.3918724</v>
      </c>
      <c r="AY12" s="132">
        <f>'S6 Total-MFA'!AY8</f>
        <v>3091185950.8672657</v>
      </c>
      <c r="AZ12" s="132">
        <f>'S6 Total-MFA'!AZ8</f>
        <v>3077849979.3426595</v>
      </c>
      <c r="BA12" s="132">
        <f>'S6 Total-MFA'!BA8</f>
        <v>3064514007.8180547</v>
      </c>
      <c r="BB12" s="132">
        <f>'S6 Total-MFA'!BB8</f>
        <v>3051178036.293448</v>
      </c>
      <c r="BC12" s="132">
        <f>'S6 Total-MFA'!BC8</f>
        <v>3037842064.7688417</v>
      </c>
      <c r="BD12" s="132">
        <f>'S6 Total-MFA'!BD8</f>
        <v>3024506093.244235</v>
      </c>
      <c r="BE12" s="132">
        <f>'S6 Total-MFA'!BE8</f>
        <v>3011170121.7196288</v>
      </c>
      <c r="BF12" s="132">
        <f>'S6 Total-MFA'!BF8</f>
        <v>2997834150.1950226</v>
      </c>
      <c r="BG12" s="132">
        <f>'S6 Total-MFA'!BG8</f>
        <v>2984498178.6704168</v>
      </c>
      <c r="BH12" s="132">
        <f>'S6 Total-MFA'!BH8</f>
        <v>2971162207.1458106</v>
      </c>
      <c r="BI12" s="132">
        <f>'S6 Total-MFA'!BI8</f>
        <v>2957826235.6212029</v>
      </c>
      <c r="BJ12" s="132">
        <f>'S6 Total-MFA'!BJ8</f>
        <v>2944490264.0965972</v>
      </c>
      <c r="BK12" s="132">
        <f>'S6 Total-MFA'!BK8</f>
        <v>2931154292.5719914</v>
      </c>
    </row>
    <row r="13" spans="1:63" x14ac:dyDescent="0.45">
      <c r="A13" s="99" t="s">
        <v>127</v>
      </c>
      <c r="B13" s="100" t="s">
        <v>6</v>
      </c>
      <c r="C13" s="133"/>
      <c r="D13" s="133">
        <f>-'S6 Total-MFA'!D18</f>
        <v>-407232247.44130588</v>
      </c>
      <c r="E13" s="133">
        <f>-'S6 Total-MFA'!E18</f>
        <v>-387438254.11263752</v>
      </c>
      <c r="F13" s="133">
        <f>-'S6 Total-MFA'!F18</f>
        <v>-367644260.78396934</v>
      </c>
      <c r="G13" s="133">
        <f>-'S6 Total-MFA'!G18</f>
        <v>-347850267.45530123</v>
      </c>
      <c r="H13" s="133">
        <f>-'S6 Total-MFA'!H18</f>
        <v>-328056274.12663299</v>
      </c>
      <c r="I13" s="133">
        <f>-'S6 Total-MFA'!I18</f>
        <v>-308262280.79796463</v>
      </c>
      <c r="J13" s="133">
        <f>-'S6 Total-MFA'!J18</f>
        <v>-352862455.44342321</v>
      </c>
      <c r="K13" s="133">
        <f>-'S6 Total-MFA'!K18</f>
        <v>-397462630.08888149</v>
      </c>
      <c r="L13" s="133">
        <f>-'S6 Total-MFA'!L18</f>
        <v>-442062804.73434013</v>
      </c>
      <c r="M13" s="133">
        <f>-'S6 Total-MFA'!M18</f>
        <v>-486662979.37979859</v>
      </c>
      <c r="N13" s="133">
        <f>-'S6 Total-MFA'!N18</f>
        <v>-487112154.3172667</v>
      </c>
      <c r="O13" s="133">
        <f>-'S6 Total-MFA'!O18</f>
        <v>-472466745.06253713</v>
      </c>
      <c r="P13" s="133">
        <f>-'S6 Total-MFA'!P18</f>
        <v>-533826418.1865049</v>
      </c>
      <c r="Q13" s="133">
        <f>-'S6 Total-MFA'!Q18</f>
        <v>-529811793.97527879</v>
      </c>
      <c r="R13" s="133">
        <f>-'S6 Total-MFA'!R18</f>
        <v>-635154439.97214651</v>
      </c>
      <c r="S13" s="133">
        <f>-'S6 Total-MFA'!S18</f>
        <v>-710993180.70608747</v>
      </c>
      <c r="T13" s="133">
        <f>-'S6 Total-MFA'!T18</f>
        <v>-704631640.00331461</v>
      </c>
      <c r="U13" s="133">
        <f>-'S6 Total-MFA'!U18</f>
        <v>-897146515.01296127</v>
      </c>
      <c r="V13" s="133">
        <f>-'S6 Total-MFA'!V18</f>
        <v>-835407557.99302816</v>
      </c>
      <c r="W13" s="133">
        <f>-'S6 Total-MFA'!W18</f>
        <v>-891810891.77284503</v>
      </c>
      <c r="X13" s="133">
        <f>-'S6 Total-MFA'!X18</f>
        <v>-854353468.36699808</v>
      </c>
      <c r="Y13" s="133">
        <f>-'S6 Total-MFA'!Y18</f>
        <v>-807385071.61056614</v>
      </c>
      <c r="Z13" s="133">
        <f>-'S6 Total-MFA'!Z18</f>
        <v>-730858575.02502406</v>
      </c>
      <c r="AA13" s="133">
        <f>-'S6 Total-MFA'!AA18</f>
        <v>-713989961.48883891</v>
      </c>
      <c r="AB13" s="133">
        <f>-'S6 Total-MFA'!AB18</f>
        <v>-955427850.27503669</v>
      </c>
      <c r="AC13" s="133">
        <f>-'S6 Total-MFA'!AC18</f>
        <v>-668076837.77050734</v>
      </c>
      <c r="AD13" s="133">
        <f>-'S6 Total-MFA'!AD18</f>
        <v>-1008392072.1938454</v>
      </c>
      <c r="AE13" s="133">
        <f>-'S6 Total-MFA'!AE18</f>
        <v>-766111228.54723752</v>
      </c>
      <c r="AF13" s="133">
        <f>-'S6 Total-MFA'!AF18</f>
        <v>-896932790.30287504</v>
      </c>
      <c r="AG13" s="133">
        <f>-'S6 Total-MFA'!AG18</f>
        <v>-997221899.38709819</v>
      </c>
      <c r="AH13" s="132">
        <f>-'S6 Total-MFA'!AH18</f>
        <v>-1063567017.2286708</v>
      </c>
      <c r="AI13" s="132">
        <f>-'S6 Total-MFA'!AI18</f>
        <v>-1048751204.4579359</v>
      </c>
      <c r="AJ13" s="132">
        <f>-'S6 Total-MFA'!AJ18</f>
        <v>-1033935391.687201</v>
      </c>
      <c r="AK13" s="132">
        <f>-'S6 Total-MFA'!AK18</f>
        <v>-1019119578.9164658</v>
      </c>
      <c r="AL13" s="132">
        <f>-'S6 Total-MFA'!AL18</f>
        <v>-1004303766.1457307</v>
      </c>
      <c r="AM13" s="132">
        <f>-'S6 Total-MFA'!AM18</f>
        <v>-989487953.37499607</v>
      </c>
      <c r="AN13" s="132">
        <f>-'S6 Total-MFA'!AN18</f>
        <v>-974672140.6042608</v>
      </c>
      <c r="AO13" s="132">
        <f>-'S6 Total-MFA'!AO18</f>
        <v>-959856327.83352578</v>
      </c>
      <c r="AP13" s="132">
        <f>-'S6 Total-MFA'!AP18</f>
        <v>-945040515.06279099</v>
      </c>
      <c r="AQ13" s="132">
        <f>-'S6 Total-MFA'!AQ18</f>
        <v>-930224702.29205585</v>
      </c>
      <c r="AR13" s="132">
        <f>-'S6 Total-MFA'!AR18</f>
        <v>-915408889.52132118</v>
      </c>
      <c r="AS13" s="132">
        <f>-'S6 Total-MFA'!AS18</f>
        <v>-900593076.75058591</v>
      </c>
      <c r="AT13" s="132">
        <f>-'S6 Total-MFA'!AT18</f>
        <v>-885777263.97985089</v>
      </c>
      <c r="AU13" s="132">
        <f>-'S6 Total-MFA'!AU18</f>
        <v>-870961451.20911598</v>
      </c>
      <c r="AV13" s="132">
        <f>-'S6 Total-MFA'!AV18</f>
        <v>-856145638.43838084</v>
      </c>
      <c r="AW13" s="132">
        <f>-'S6 Total-MFA'!AW18</f>
        <v>-841329825.66764605</v>
      </c>
      <c r="AX13" s="132">
        <f>-'S6 Total-MFA'!AX18</f>
        <v>-826514012.89691091</v>
      </c>
      <c r="AY13" s="132">
        <f>-'S6 Total-MFA'!AY18</f>
        <v>-811698200.12617576</v>
      </c>
      <c r="AZ13" s="132">
        <f>-'S6 Total-MFA'!AZ18</f>
        <v>-796882387.35544109</v>
      </c>
      <c r="BA13" s="132">
        <f>-'S6 Total-MFA'!BA18</f>
        <v>-782066574.58470619</v>
      </c>
      <c r="BB13" s="132">
        <f>-'S6 Total-MFA'!BB18</f>
        <v>-767250761.81397092</v>
      </c>
      <c r="BC13" s="132">
        <f>-'S6 Total-MFA'!BC18</f>
        <v>-752434949.04323602</v>
      </c>
      <c r="BD13" s="132">
        <f>-'S6 Total-MFA'!BD18</f>
        <v>-737619136.27250099</v>
      </c>
      <c r="BE13" s="132">
        <f>-'S6 Total-MFA'!BE18</f>
        <v>-722803323.50176597</v>
      </c>
      <c r="BF13" s="132">
        <f>-'S6 Total-MFA'!BF18</f>
        <v>-707987510.73103094</v>
      </c>
      <c r="BG13" s="132">
        <f>-'S6 Total-MFA'!BG18</f>
        <v>-693171697.96029592</v>
      </c>
      <c r="BH13" s="132">
        <f>-'S6 Total-MFA'!BH18</f>
        <v>-678355885.18956089</v>
      </c>
      <c r="BI13" s="132">
        <f>-'S6 Total-MFA'!BI18</f>
        <v>-663540072.41882586</v>
      </c>
      <c r="BJ13" s="132">
        <f>-'S6 Total-MFA'!BJ18</f>
        <v>-648724259.64809096</v>
      </c>
      <c r="BK13" s="132">
        <f>-'S6 Total-MFA'!BK18</f>
        <v>-633908446.87735605</v>
      </c>
    </row>
    <row r="14" spans="1:63" x14ac:dyDescent="0.45">
      <c r="A14" s="99" t="s">
        <v>139</v>
      </c>
      <c r="B14" s="100" t="s">
        <v>6</v>
      </c>
      <c r="C14" s="133"/>
      <c r="D14" s="133">
        <f>D12-D15</f>
        <v>2846010480.7721276</v>
      </c>
      <c r="E14" s="133">
        <f t="shared" ref="E14:BK14" si="0">E12-E15</f>
        <v>3147772208.3984232</v>
      </c>
      <c r="F14" s="133">
        <f t="shared" si="0"/>
        <v>3692219324.4647255</v>
      </c>
      <c r="G14" s="133">
        <f t="shared" si="0"/>
        <v>3933778475.1654806</v>
      </c>
      <c r="H14" s="133">
        <f t="shared" si="0"/>
        <v>3999775444.4671416</v>
      </c>
      <c r="I14" s="133">
        <f t="shared" si="0"/>
        <v>4094564440.0211906</v>
      </c>
      <c r="J14" s="133">
        <f t="shared" si="0"/>
        <v>2911996477.7737966</v>
      </c>
      <c r="K14" s="133">
        <f t="shared" si="0"/>
        <v>2714183942.8081713</v>
      </c>
      <c r="L14" s="133">
        <f t="shared" si="0"/>
        <v>3066053671.9132338</v>
      </c>
      <c r="M14" s="133">
        <f t="shared" si="0"/>
        <v>2627206546.152945</v>
      </c>
      <c r="N14" s="133">
        <f t="shared" si="0"/>
        <v>3241022809.7618837</v>
      </c>
      <c r="O14" s="133">
        <f t="shared" si="0"/>
        <v>3060037131.1606283</v>
      </c>
      <c r="P14" s="133">
        <f t="shared" si="0"/>
        <v>3372968313.9652987</v>
      </c>
      <c r="Q14" s="133">
        <f t="shared" si="0"/>
        <v>3372733701.1082411</v>
      </c>
      <c r="R14" s="133">
        <f t="shared" si="0"/>
        <v>3509125040.4641623</v>
      </c>
      <c r="S14" s="133">
        <f t="shared" si="0"/>
        <v>3687041300.2193522</v>
      </c>
      <c r="T14" s="133">
        <f t="shared" si="0"/>
        <v>3361050811.7271795</v>
      </c>
      <c r="U14" s="133">
        <f t="shared" si="0"/>
        <v>3937057858.4971395</v>
      </c>
      <c r="V14" s="133">
        <f t="shared" si="0"/>
        <v>3784201795.5983934</v>
      </c>
      <c r="W14" s="133">
        <f t="shared" si="0"/>
        <v>3375756789.8760295</v>
      </c>
      <c r="X14" s="133">
        <f t="shared" si="0"/>
        <v>3515152361.6202378</v>
      </c>
      <c r="Y14" s="133">
        <f t="shared" si="0"/>
        <v>3195458764.4547443</v>
      </c>
      <c r="Z14" s="133">
        <f t="shared" si="0"/>
        <v>3632931715.3403306</v>
      </c>
      <c r="AA14" s="133">
        <f t="shared" si="0"/>
        <v>3624244512.8744345</v>
      </c>
      <c r="AB14" s="133">
        <f t="shared" si="0"/>
        <v>3917975960.4255214</v>
      </c>
      <c r="AC14" s="133">
        <f t="shared" si="0"/>
        <v>3540961683.263701</v>
      </c>
      <c r="AD14" s="133">
        <f t="shared" si="0"/>
        <v>3861465604.7097969</v>
      </c>
      <c r="AE14" s="133">
        <f t="shared" si="0"/>
        <v>4277886026.4992557</v>
      </c>
      <c r="AF14" s="133">
        <f t="shared" si="0"/>
        <v>4380574673.6065569</v>
      </c>
      <c r="AG14" s="133">
        <f t="shared" si="0"/>
        <v>4302090200.3265676</v>
      </c>
      <c r="AH14" s="132">
        <f>AH12-AH15</f>
        <v>2356815604.0987673</v>
      </c>
      <c r="AI14" s="132">
        <f t="shared" si="0"/>
        <v>2350009315.3753967</v>
      </c>
      <c r="AJ14" s="132">
        <f t="shared" si="0"/>
        <v>2343203026.6520262</v>
      </c>
      <c r="AK14" s="132">
        <f t="shared" si="0"/>
        <v>2336396737.9286561</v>
      </c>
      <c r="AL14" s="132">
        <f t="shared" si="0"/>
        <v>2329590449.2052851</v>
      </c>
      <c r="AM14" s="132">
        <f t="shared" si="0"/>
        <v>2322784160.4819145</v>
      </c>
      <c r="AN14" s="132">
        <f t="shared" si="0"/>
        <v>2315977871.7585449</v>
      </c>
      <c r="AO14" s="132">
        <f t="shared" si="0"/>
        <v>2309171583.0351734</v>
      </c>
      <c r="AP14" s="132">
        <f t="shared" si="0"/>
        <v>2302365294.3118029</v>
      </c>
      <c r="AQ14" s="132">
        <f t="shared" si="0"/>
        <v>2295559005.5884323</v>
      </c>
      <c r="AR14" s="132">
        <f t="shared" si="0"/>
        <v>2288752716.8650618</v>
      </c>
      <c r="AS14" s="132">
        <f t="shared" si="0"/>
        <v>2281946428.1416912</v>
      </c>
      <c r="AT14" s="132">
        <f t="shared" si="0"/>
        <v>2277628782.5183878</v>
      </c>
      <c r="AU14" s="132">
        <f t="shared" si="0"/>
        <v>2279021191.7778549</v>
      </c>
      <c r="AV14" s="132">
        <f t="shared" si="0"/>
        <v>2280413601.037322</v>
      </c>
      <c r="AW14" s="132">
        <f t="shared" si="0"/>
        <v>2281806010.2967892</v>
      </c>
      <c r="AX14" s="132">
        <f t="shared" si="0"/>
        <v>2283198419.5562558</v>
      </c>
      <c r="AY14" s="132">
        <f t="shared" si="0"/>
        <v>2284590828.8157225</v>
      </c>
      <c r="AZ14" s="132">
        <f t="shared" si="0"/>
        <v>2285983238.0751896</v>
      </c>
      <c r="BA14" s="132">
        <f t="shared" si="0"/>
        <v>2287375647.3346577</v>
      </c>
      <c r="BB14" s="132">
        <f t="shared" si="0"/>
        <v>2288768056.5941243</v>
      </c>
      <c r="BC14" s="132">
        <f t="shared" si="0"/>
        <v>2290160465.8535914</v>
      </c>
      <c r="BD14" s="132">
        <f t="shared" si="0"/>
        <v>2291552875.1130581</v>
      </c>
      <c r="BE14" s="132">
        <f t="shared" si="0"/>
        <v>2292945284.3725252</v>
      </c>
      <c r="BF14" s="132">
        <f t="shared" si="0"/>
        <v>2294337693.6319923</v>
      </c>
      <c r="BG14" s="132">
        <f t="shared" si="0"/>
        <v>2295730102.8914595</v>
      </c>
      <c r="BH14" s="132">
        <f t="shared" si="0"/>
        <v>2297122512.1509266</v>
      </c>
      <c r="BI14" s="132">
        <f t="shared" si="0"/>
        <v>2298514921.4103923</v>
      </c>
      <c r="BJ14" s="132">
        <f t="shared" si="0"/>
        <v>2299907330.6698599</v>
      </c>
      <c r="BK14" s="132">
        <f t="shared" si="0"/>
        <v>2301299739.929327</v>
      </c>
    </row>
    <row r="15" spans="1:63" x14ac:dyDescent="0.45">
      <c r="A15" s="99" t="s">
        <v>130</v>
      </c>
      <c r="B15" s="100" t="s">
        <v>6</v>
      </c>
      <c r="C15" s="133"/>
      <c r="D15" s="133">
        <f>'S6 Total-MFA'!D59</f>
        <v>0</v>
      </c>
      <c r="E15" s="133">
        <f>'S6 Total-MFA'!E59</f>
        <v>0</v>
      </c>
      <c r="F15" s="133">
        <f>'S6 Total-MFA'!F59</f>
        <v>0</v>
      </c>
      <c r="G15" s="133">
        <f>'S6 Total-MFA'!G59</f>
        <v>0</v>
      </c>
      <c r="H15" s="133">
        <f>'S6 Total-MFA'!H59</f>
        <v>0</v>
      </c>
      <c r="I15" s="133">
        <f>'S6 Total-MFA'!I59</f>
        <v>0</v>
      </c>
      <c r="J15" s="133">
        <f>'S6 Total-MFA'!J59</f>
        <v>0</v>
      </c>
      <c r="K15" s="133">
        <f>'S6 Total-MFA'!K59</f>
        <v>0</v>
      </c>
      <c r="L15" s="133">
        <f>'S6 Total-MFA'!L59</f>
        <v>0</v>
      </c>
      <c r="M15" s="133">
        <f>'S6 Total-MFA'!M59</f>
        <v>0</v>
      </c>
      <c r="N15" s="133">
        <f>'S6 Total-MFA'!N59</f>
        <v>0</v>
      </c>
      <c r="O15" s="133">
        <f>'S6 Total-MFA'!O59</f>
        <v>0</v>
      </c>
      <c r="P15" s="133">
        <f>'S6 Total-MFA'!P59</f>
        <v>0</v>
      </c>
      <c r="Q15" s="133">
        <f>'S6 Total-MFA'!Q59</f>
        <v>0</v>
      </c>
      <c r="R15" s="133">
        <f>'S6 Total-MFA'!R59</f>
        <v>0</v>
      </c>
      <c r="S15" s="133">
        <f>'S6 Total-MFA'!S59</f>
        <v>0</v>
      </c>
      <c r="T15" s="133">
        <f>'S6 Total-MFA'!T59</f>
        <v>0</v>
      </c>
      <c r="U15" s="133">
        <f>'S6 Total-MFA'!U59</f>
        <v>0</v>
      </c>
      <c r="V15" s="133">
        <f>'S6 Total-MFA'!V59</f>
        <v>0</v>
      </c>
      <c r="W15" s="133">
        <f>'S6 Total-MFA'!W59</f>
        <v>0</v>
      </c>
      <c r="X15" s="133">
        <f>'S6 Total-MFA'!X59</f>
        <v>0</v>
      </c>
      <c r="Y15" s="133">
        <f>'S6 Total-MFA'!Y59</f>
        <v>0</v>
      </c>
      <c r="Z15" s="133">
        <f>'S6 Total-MFA'!Z59</f>
        <v>0</v>
      </c>
      <c r="AA15" s="133">
        <f>'S6 Total-MFA'!AA59</f>
        <v>0</v>
      </c>
      <c r="AB15" s="133">
        <f>'S6 Total-MFA'!AB59</f>
        <v>0</v>
      </c>
      <c r="AC15" s="133">
        <f>'S6 Total-MFA'!AC59</f>
        <v>0</v>
      </c>
      <c r="AD15" s="133">
        <f>'S6 Total-MFA'!AD59</f>
        <v>0</v>
      </c>
      <c r="AE15" s="133">
        <f>'S6 Total-MFA'!AE59</f>
        <v>0</v>
      </c>
      <c r="AF15" s="133">
        <f>'S6 Total-MFA'!AF59</f>
        <v>59226960.01645118</v>
      </c>
      <c r="AG15" s="133">
        <f>'S6 Total-MFA'!AG59</f>
        <v>62868266.763501093</v>
      </c>
      <c r="AH15" s="132">
        <f>'S6 Total-MFA'!AH59</f>
        <v>961081862.68680501</v>
      </c>
      <c r="AI15" s="132">
        <f>'S6 Total-MFA'!AI59</f>
        <v>954552179.88556933</v>
      </c>
      <c r="AJ15" s="132">
        <f>'S6 Total-MFA'!AJ59</f>
        <v>948022497.08433378</v>
      </c>
      <c r="AK15" s="132">
        <f>'S6 Total-MFA'!AK59</f>
        <v>941492814.28309786</v>
      </c>
      <c r="AL15" s="132">
        <f>'S6 Total-MFA'!AL59</f>
        <v>934963131.48186231</v>
      </c>
      <c r="AM15" s="132">
        <f>'S6 Total-MFA'!AM59</f>
        <v>928433448.68062675</v>
      </c>
      <c r="AN15" s="132">
        <f>'S6 Total-MFA'!AN59</f>
        <v>921903765.87939095</v>
      </c>
      <c r="AO15" s="132">
        <f>'S6 Total-MFA'!AO59</f>
        <v>915374083.07815516</v>
      </c>
      <c r="AP15" s="132">
        <f>'S6 Total-MFA'!AP59</f>
        <v>908844400.2769196</v>
      </c>
      <c r="AQ15" s="132">
        <f>'S6 Total-MFA'!AQ59</f>
        <v>902314717.47568393</v>
      </c>
      <c r="AR15" s="132">
        <f>'S6 Total-MFA'!AR59</f>
        <v>895785034.67444825</v>
      </c>
      <c r="AS15" s="132">
        <f>'S6 Total-MFA'!AS59</f>
        <v>889255351.87321246</v>
      </c>
      <c r="AT15" s="132">
        <f>'S6 Total-MFA'!AT59</f>
        <v>880237025.97190976</v>
      </c>
      <c r="AU15" s="132">
        <f>'S6 Total-MFA'!AU59</f>
        <v>865508645.18783665</v>
      </c>
      <c r="AV15" s="132">
        <f>'S6 Total-MFA'!AV59</f>
        <v>850780264.40376318</v>
      </c>
      <c r="AW15" s="132">
        <f>'S6 Total-MFA'!AW59</f>
        <v>836051883.61969018</v>
      </c>
      <c r="AX15" s="132">
        <f>'S6 Total-MFA'!AX59</f>
        <v>821323502.83561671</v>
      </c>
      <c r="AY15" s="132">
        <f>'S6 Total-MFA'!AY59</f>
        <v>806595122.05154347</v>
      </c>
      <c r="AZ15" s="132">
        <f>'S6 Total-MFA'!AZ59</f>
        <v>791866741.26747</v>
      </c>
      <c r="BA15" s="132">
        <f>'S6 Total-MFA'!BA59</f>
        <v>777138360.48339677</v>
      </c>
      <c r="BB15" s="132">
        <f>'S6 Total-MFA'!BB59</f>
        <v>762409979.69932353</v>
      </c>
      <c r="BC15" s="132">
        <f>'S6 Total-MFA'!BC59</f>
        <v>747681598.91525042</v>
      </c>
      <c r="BD15" s="132">
        <f>'S6 Total-MFA'!BD59</f>
        <v>732953218.13117707</v>
      </c>
      <c r="BE15" s="132">
        <f>'S6 Total-MFA'!BE59</f>
        <v>718224837.34710371</v>
      </c>
      <c r="BF15" s="132">
        <f>'S6 Total-MFA'!BF59</f>
        <v>703496456.56303048</v>
      </c>
      <c r="BG15" s="132">
        <f>'S6 Total-MFA'!BG59</f>
        <v>688768075.77895725</v>
      </c>
      <c r="BH15" s="132">
        <f>'S6 Total-MFA'!BH59</f>
        <v>674039694.99488389</v>
      </c>
      <c r="BI15" s="132">
        <f>'S6 Total-MFA'!BI59</f>
        <v>659311314.21081054</v>
      </c>
      <c r="BJ15" s="132">
        <f>'S6 Total-MFA'!BJ59</f>
        <v>644582933.42673731</v>
      </c>
      <c r="BK15" s="132">
        <f>'S6 Total-MFA'!BK59</f>
        <v>629854552.64266431</v>
      </c>
    </row>
    <row r="16" spans="1:63" x14ac:dyDescent="0.45">
      <c r="A16" s="99" t="s">
        <v>131</v>
      </c>
      <c r="B16" s="100" t="s">
        <v>6</v>
      </c>
      <c r="C16" s="133"/>
      <c r="D16" s="133">
        <f>'S6 Total-MFA'!D31</f>
        <v>4680966035.2546787</v>
      </c>
      <c r="E16" s="133">
        <f>'S6 Total-MFA'!E31</f>
        <v>5174344362.24582</v>
      </c>
      <c r="F16" s="133">
        <f>'S6 Total-MFA'!F31</f>
        <v>6064514687.9865618</v>
      </c>
      <c r="G16" s="133">
        <f>'S6 Total-MFA'!G31</f>
        <v>6459461867.3207846</v>
      </c>
      <c r="H16" s="133">
        <f>'S6 Total-MFA'!H31</f>
        <v>6567364189.8858337</v>
      </c>
      <c r="I16" s="133">
        <f>'S6 Total-MFA'!I31</f>
        <v>6722341800.9013987</v>
      </c>
      <c r="J16" s="133">
        <f>'S6 Total-MFA'!J31</f>
        <v>4788834619.4373703</v>
      </c>
      <c r="K16" s="133">
        <f>'S6 Total-MFA'!K31</f>
        <v>4465407020.8264799</v>
      </c>
      <c r="L16" s="133">
        <f>'S6 Total-MFA'!L31</f>
        <v>5040712220.7578716</v>
      </c>
      <c r="M16" s="133">
        <f>'S6 Total-MFA'!M31</f>
        <v>4323665470.1579809</v>
      </c>
      <c r="N16" s="133">
        <f>'S6 Total-MFA'!N31</f>
        <v>5387338585.6172342</v>
      </c>
      <c r="O16" s="133">
        <f>'S6 Total-MFA'!O31</f>
        <v>5063936927.0289974</v>
      </c>
      <c r="P16" s="133">
        <f>'S6 Total-MFA'!P31</f>
        <v>5621628791.7077007</v>
      </c>
      <c r="Q16" s="133">
        <f>'S6 Total-MFA'!Q31</f>
        <v>5620918146.9560881</v>
      </c>
      <c r="R16" s="133">
        <f>'S6 Total-MFA'!R31</f>
        <v>5860867934.0178938</v>
      </c>
      <c r="S16" s="133">
        <f>'S6 Total-MFA'!S31</f>
        <v>6184576890.6630287</v>
      </c>
      <c r="T16" s="133">
        <f>'S6 Total-MFA'!T31</f>
        <v>5604136785.6947622</v>
      </c>
      <c r="U16" s="133">
        <f>'S6 Total-MFA'!U31</f>
        <v>6627032768.761549</v>
      </c>
      <c r="V16" s="133">
        <f>'S6 Total-MFA'!V31</f>
        <v>6351320609.7499361</v>
      </c>
      <c r="W16" s="133">
        <f>'S6 Total-MFA'!W31</f>
        <v>5625871007.2026443</v>
      </c>
      <c r="X16" s="133">
        <f>'S6 Total-MFA'!X31</f>
        <v>5872460815.077919</v>
      </c>
      <c r="Y16" s="133">
        <f>'S6 Total-MFA'!Y31</f>
        <v>5305617793.1735878</v>
      </c>
      <c r="Z16" s="133">
        <f>'S6 Total-MFA'!Z31</f>
        <v>6081904742.7241602</v>
      </c>
      <c r="AA16" s="133">
        <f>'S6 Total-MFA'!AA31</f>
        <v>6040978819.8517513</v>
      </c>
      <c r="AB16" s="133">
        <f>'S6 Total-MFA'!AB31</f>
        <v>6563648947.941637</v>
      </c>
      <c r="AC16" s="133">
        <f>'S6 Total-MFA'!AC31</f>
        <v>5885248256.794445</v>
      </c>
      <c r="AD16" s="133">
        <f>'S6 Total-MFA'!AD31</f>
        <v>6449290345.4210348</v>
      </c>
      <c r="AE16" s="133">
        <f>'S6 Total-MFA'!AE31</f>
        <v>7182499566.5697336</v>
      </c>
      <c r="AF16" s="133">
        <f>'S6 Total-MFA'!AF31</f>
        <v>7467074995.8855181</v>
      </c>
      <c r="AG16" s="133">
        <f>'S6 Total-MFA'!AG31</f>
        <v>7349066928.809412</v>
      </c>
      <c r="AH16" s="132">
        <f>'S6 Total-MFA'!AH31</f>
        <v>5498911546.4728374</v>
      </c>
      <c r="AI16" s="132">
        <f>'S6 Total-MFA'!AI31</f>
        <v>5477339462.1408243</v>
      </c>
      <c r="AJ16" s="132">
        <f>'S6 Total-MFA'!AJ31</f>
        <v>5455767377.8088121</v>
      </c>
      <c r="AK16" s="132">
        <f>'S6 Total-MFA'!AK31</f>
        <v>5434195293.4768019</v>
      </c>
      <c r="AL16" s="132">
        <f>'S6 Total-MFA'!AL31</f>
        <v>5412623209.1447897</v>
      </c>
      <c r="AM16" s="132">
        <f>'S6 Total-MFA'!AM31</f>
        <v>5391051124.8127785</v>
      </c>
      <c r="AN16" s="132">
        <f>'S6 Total-MFA'!AN31</f>
        <v>5369479040.4807653</v>
      </c>
      <c r="AO16" s="132">
        <f>'S6 Total-MFA'!AO31</f>
        <v>5347906956.1487541</v>
      </c>
      <c r="AP16" s="132">
        <f>'S6 Total-MFA'!AP31</f>
        <v>5326334871.8167419</v>
      </c>
      <c r="AQ16" s="132">
        <f>'S6 Total-MFA'!AQ31</f>
        <v>5304762787.4847307</v>
      </c>
      <c r="AR16" s="132">
        <f>'S6 Total-MFA'!AR31</f>
        <v>5283190703.1527185</v>
      </c>
      <c r="AS16" s="132">
        <f>'S6 Total-MFA'!AS31</f>
        <v>5261618618.8207054</v>
      </c>
      <c r="AT16" s="132">
        <f>'S6 Total-MFA'!AT31</f>
        <v>5240046534.4886942</v>
      </c>
      <c r="AU16" s="132">
        <f>'S6 Total-MFA'!AU31</f>
        <v>5218474450.156683</v>
      </c>
      <c r="AV16" s="132">
        <f>'S6 Total-MFA'!AV31</f>
        <v>5196902365.8246708</v>
      </c>
      <c r="AW16" s="132">
        <f>'S6 Total-MFA'!AW31</f>
        <v>5175330281.4926586</v>
      </c>
      <c r="AX16" s="132">
        <f>'S6 Total-MFA'!AX31</f>
        <v>5153758197.1606474</v>
      </c>
      <c r="AY16" s="132">
        <f>'S6 Total-MFA'!AY31</f>
        <v>5132186112.8286352</v>
      </c>
      <c r="AZ16" s="132">
        <f>'S6 Total-MFA'!AZ31</f>
        <v>5110614028.496624</v>
      </c>
      <c r="BA16" s="132">
        <f>'S6 Total-MFA'!BA31</f>
        <v>5089041944.1646109</v>
      </c>
      <c r="BB16" s="132">
        <f>'S6 Total-MFA'!BB31</f>
        <v>5067469859.8325996</v>
      </c>
      <c r="BC16" s="132">
        <f>'S6 Total-MFA'!BC31</f>
        <v>5045897775.5005875</v>
      </c>
      <c r="BD16" s="132">
        <f>'S6 Total-MFA'!BD31</f>
        <v>5024325691.1685753</v>
      </c>
      <c r="BE16" s="132">
        <f>'S6 Total-MFA'!BE31</f>
        <v>5002753606.8365641</v>
      </c>
      <c r="BF16" s="132">
        <f>'S6 Total-MFA'!BF31</f>
        <v>4981181522.5045509</v>
      </c>
      <c r="BG16" s="132">
        <f>'S6 Total-MFA'!BG31</f>
        <v>4959609438.1725407</v>
      </c>
      <c r="BH16" s="132">
        <f>'S6 Total-MFA'!BH31</f>
        <v>4938037353.8405275</v>
      </c>
      <c r="BI16" s="132">
        <f>'S6 Total-MFA'!BI31</f>
        <v>4916465269.5085144</v>
      </c>
      <c r="BJ16" s="132">
        <f>'S6 Total-MFA'!BJ31</f>
        <v>4894893185.1765051</v>
      </c>
      <c r="BK16" s="132">
        <f>'S6 Total-MFA'!BK31</f>
        <v>4873321100.8444929</v>
      </c>
    </row>
    <row r="17" spans="1:63" x14ac:dyDescent="0.45">
      <c r="A17" s="99" t="s">
        <v>132</v>
      </c>
      <c r="B17" s="100" t="s">
        <v>6</v>
      </c>
      <c r="C17" s="133"/>
      <c r="D17" s="133">
        <f>'S6 Total-MFA'!D69</f>
        <v>0</v>
      </c>
      <c r="E17" s="133">
        <f>'S6 Total-MFA'!E69</f>
        <v>0</v>
      </c>
      <c r="F17" s="133">
        <f>'S6 Total-MFA'!F69</f>
        <v>0</v>
      </c>
      <c r="G17" s="133">
        <f>'S6 Total-MFA'!G69</f>
        <v>0</v>
      </c>
      <c r="H17" s="133">
        <f>'S6 Total-MFA'!H69</f>
        <v>0</v>
      </c>
      <c r="I17" s="133">
        <f>'S6 Total-MFA'!I69</f>
        <v>0</v>
      </c>
      <c r="J17" s="133">
        <f>'S6 Total-MFA'!J69</f>
        <v>0</v>
      </c>
      <c r="K17" s="133">
        <f>'S6 Total-MFA'!K69</f>
        <v>0</v>
      </c>
      <c r="L17" s="133">
        <f>'S6 Total-MFA'!L69</f>
        <v>0</v>
      </c>
      <c r="M17" s="133">
        <f>'S6 Total-MFA'!M69</f>
        <v>0</v>
      </c>
      <c r="N17" s="133">
        <f>'S6 Total-MFA'!N69</f>
        <v>0</v>
      </c>
      <c r="O17" s="133">
        <f>'S6 Total-MFA'!O69</f>
        <v>0</v>
      </c>
      <c r="P17" s="133">
        <f>'S6 Total-MFA'!P69</f>
        <v>0</v>
      </c>
      <c r="Q17" s="133">
        <f>'S6 Total-MFA'!Q69</f>
        <v>0</v>
      </c>
      <c r="R17" s="133">
        <f>'S6 Total-MFA'!R69</f>
        <v>0</v>
      </c>
      <c r="S17" s="133">
        <f>'S6 Total-MFA'!S69</f>
        <v>0</v>
      </c>
      <c r="T17" s="133">
        <f>'S6 Total-MFA'!T69</f>
        <v>0</v>
      </c>
      <c r="U17" s="133">
        <f>'S6 Total-MFA'!U69</f>
        <v>0</v>
      </c>
      <c r="V17" s="133">
        <f>'S6 Total-MFA'!V69</f>
        <v>0</v>
      </c>
      <c r="W17" s="133">
        <f>'S6 Total-MFA'!W69</f>
        <v>0</v>
      </c>
      <c r="X17" s="133">
        <f>'S6 Total-MFA'!X69</f>
        <v>0</v>
      </c>
      <c r="Y17" s="133">
        <f>'S6 Total-MFA'!Y69</f>
        <v>0</v>
      </c>
      <c r="Z17" s="133">
        <f>'S6 Total-MFA'!Z69</f>
        <v>0</v>
      </c>
      <c r="AA17" s="133">
        <f>'S6 Total-MFA'!AA69</f>
        <v>0</v>
      </c>
      <c r="AB17" s="133">
        <f>'S6 Total-MFA'!AB69</f>
        <v>0</v>
      </c>
      <c r="AC17" s="133">
        <f>'S6 Total-MFA'!AC69</f>
        <v>0</v>
      </c>
      <c r="AD17" s="133">
        <f>'S6 Total-MFA'!AD69</f>
        <v>0</v>
      </c>
      <c r="AE17" s="133">
        <f>'S6 Total-MFA'!AE69</f>
        <v>0</v>
      </c>
      <c r="AF17" s="133">
        <f>'S6 Total-MFA'!AF69</f>
        <v>-70061922.529904246</v>
      </c>
      <c r="AG17" s="133">
        <f>'S6 Total-MFA'!AG69</f>
        <v>-70459830.711056098</v>
      </c>
      <c r="AH17" s="132">
        <f>'S6 Total-MFA'!AH69</f>
        <v>-1511200952.8930535</v>
      </c>
      <c r="AI17" s="132">
        <f>'S6 Total-MFA'!AI69</f>
        <v>-1499641433.0650911</v>
      </c>
      <c r="AJ17" s="132">
        <f>'S6 Total-MFA'!AJ69</f>
        <v>-1488081913.2371287</v>
      </c>
      <c r="AK17" s="132">
        <f>'S6 Total-MFA'!AK69</f>
        <v>-1476522393.4091668</v>
      </c>
      <c r="AL17" s="132">
        <f>'S6 Total-MFA'!AL69</f>
        <v>-1464962873.5812039</v>
      </c>
      <c r="AM17" s="132">
        <f>'S6 Total-MFA'!AM69</f>
        <v>-1453403353.753242</v>
      </c>
      <c r="AN17" s="132">
        <f>'S6 Total-MFA'!AN69</f>
        <v>-1441843833.9252796</v>
      </c>
      <c r="AO17" s="132">
        <f>'S6 Total-MFA'!AO69</f>
        <v>-1430284314.0973177</v>
      </c>
      <c r="AP17" s="132">
        <f>'S6 Total-MFA'!AP69</f>
        <v>-1418724794.2693551</v>
      </c>
      <c r="AQ17" s="132">
        <f>'S6 Total-MFA'!AQ69</f>
        <v>-1407165274.4413929</v>
      </c>
      <c r="AR17" s="132">
        <f>'S6 Total-MFA'!AR69</f>
        <v>-1395605754.6134305</v>
      </c>
      <c r="AS17" s="132">
        <f>'S6 Total-MFA'!AS69</f>
        <v>-1384046234.7854683</v>
      </c>
      <c r="AT17" s="132">
        <f>'S6 Total-MFA'!AT69</f>
        <v>-1368952841.7554109</v>
      </c>
      <c r="AU17" s="132">
        <f>'S6 Total-MFA'!AU69</f>
        <v>-1345751170.7918193</v>
      </c>
      <c r="AV17" s="132">
        <f>'S6 Total-MFA'!AV69</f>
        <v>-1322549499.8282278</v>
      </c>
      <c r="AW17" s="132">
        <f>'S6 Total-MFA'!AW69</f>
        <v>-1299347828.8646362</v>
      </c>
      <c r="AX17" s="132">
        <f>'S6 Total-MFA'!AX69</f>
        <v>-1276146157.9010441</v>
      </c>
      <c r="AY17" s="132">
        <f>'S6 Total-MFA'!AY69</f>
        <v>-1252944486.9374526</v>
      </c>
      <c r="AZ17" s="132">
        <f>'S6 Total-MFA'!AZ69</f>
        <v>-1229742815.973861</v>
      </c>
      <c r="BA17" s="132">
        <f>'S6 Total-MFA'!BA69</f>
        <v>-1206541145.0102694</v>
      </c>
      <c r="BB17" s="132">
        <f>'S6 Total-MFA'!BB69</f>
        <v>-1183339474.0466776</v>
      </c>
      <c r="BC17" s="132">
        <f>'S6 Total-MFA'!BC69</f>
        <v>-1160137803.083086</v>
      </c>
      <c r="BD17" s="132">
        <f>'S6 Total-MFA'!BD69</f>
        <v>-1136936132.1194942</v>
      </c>
      <c r="BE17" s="132">
        <f>'S6 Total-MFA'!BE69</f>
        <v>-1113734461.1559026</v>
      </c>
      <c r="BF17" s="132">
        <f>'S6 Total-MFA'!BF69</f>
        <v>-1090532790.1923108</v>
      </c>
      <c r="BG17" s="132">
        <f>'S6 Total-MFA'!BG69</f>
        <v>-1067331119.2287192</v>
      </c>
      <c r="BH17" s="132">
        <f>'S6 Total-MFA'!BH69</f>
        <v>-1044129448.2651274</v>
      </c>
      <c r="BI17" s="132">
        <f>'S6 Total-MFA'!BI69</f>
        <v>-1020927777.3015357</v>
      </c>
      <c r="BJ17" s="132">
        <f>'S6 Total-MFA'!BJ69</f>
        <v>-997726106.33794427</v>
      </c>
      <c r="BK17" s="132">
        <f>'S6 Total-MFA'!BK69</f>
        <v>-974524435.37435246</v>
      </c>
    </row>
    <row r="18" spans="1:63" x14ac:dyDescent="0.45">
      <c r="A18" s="99" t="s">
        <v>133</v>
      </c>
      <c r="B18" s="100" t="s">
        <v>6</v>
      </c>
      <c r="C18" s="133"/>
      <c r="D18" s="133">
        <f>D16+D17</f>
        <v>4680966035.2546787</v>
      </c>
      <c r="E18" s="133">
        <f t="shared" ref="E18:BK18" si="1">E16+E17</f>
        <v>5174344362.24582</v>
      </c>
      <c r="F18" s="133">
        <f t="shared" si="1"/>
        <v>6064514687.9865618</v>
      </c>
      <c r="G18" s="133">
        <f t="shared" si="1"/>
        <v>6459461867.3207846</v>
      </c>
      <c r="H18" s="133">
        <f t="shared" si="1"/>
        <v>6567364189.8858337</v>
      </c>
      <c r="I18" s="133">
        <f t="shared" si="1"/>
        <v>6722341800.9013987</v>
      </c>
      <c r="J18" s="133">
        <f t="shared" si="1"/>
        <v>4788834619.4373703</v>
      </c>
      <c r="K18" s="133">
        <f t="shared" si="1"/>
        <v>4465407020.8264799</v>
      </c>
      <c r="L18" s="133">
        <f t="shared" si="1"/>
        <v>5040712220.7578716</v>
      </c>
      <c r="M18" s="133">
        <f t="shared" si="1"/>
        <v>4323665470.1579809</v>
      </c>
      <c r="N18" s="133">
        <f t="shared" si="1"/>
        <v>5387338585.6172342</v>
      </c>
      <c r="O18" s="133">
        <f t="shared" si="1"/>
        <v>5063936927.0289974</v>
      </c>
      <c r="P18" s="133">
        <f t="shared" si="1"/>
        <v>5621628791.7077007</v>
      </c>
      <c r="Q18" s="133">
        <f t="shared" si="1"/>
        <v>5620918146.9560881</v>
      </c>
      <c r="R18" s="133">
        <f t="shared" si="1"/>
        <v>5860867934.0178938</v>
      </c>
      <c r="S18" s="133">
        <f t="shared" si="1"/>
        <v>6184576890.6630287</v>
      </c>
      <c r="T18" s="133">
        <f t="shared" si="1"/>
        <v>5604136785.6947622</v>
      </c>
      <c r="U18" s="133">
        <f t="shared" si="1"/>
        <v>6627032768.761549</v>
      </c>
      <c r="V18" s="133">
        <f t="shared" si="1"/>
        <v>6351320609.7499361</v>
      </c>
      <c r="W18" s="133">
        <f t="shared" si="1"/>
        <v>5625871007.2026443</v>
      </c>
      <c r="X18" s="133">
        <f t="shared" si="1"/>
        <v>5872460815.077919</v>
      </c>
      <c r="Y18" s="133">
        <f t="shared" si="1"/>
        <v>5305617793.1735878</v>
      </c>
      <c r="Z18" s="133">
        <f t="shared" si="1"/>
        <v>6081904742.7241602</v>
      </c>
      <c r="AA18" s="133">
        <f t="shared" si="1"/>
        <v>6040978819.8517513</v>
      </c>
      <c r="AB18" s="133">
        <f t="shared" si="1"/>
        <v>6563648947.941637</v>
      </c>
      <c r="AC18" s="133">
        <f t="shared" si="1"/>
        <v>5885248256.794445</v>
      </c>
      <c r="AD18" s="133">
        <f t="shared" si="1"/>
        <v>6449290345.4210348</v>
      </c>
      <c r="AE18" s="133">
        <f t="shared" si="1"/>
        <v>7182499566.5697336</v>
      </c>
      <c r="AF18" s="133">
        <f t="shared" si="1"/>
        <v>7397013073.3556137</v>
      </c>
      <c r="AG18" s="133">
        <f t="shared" si="1"/>
        <v>7278607098.0983562</v>
      </c>
      <c r="AH18" s="132">
        <f t="shared" si="1"/>
        <v>3987710593.5797839</v>
      </c>
      <c r="AI18" s="132">
        <f t="shared" si="1"/>
        <v>3977698029.0757332</v>
      </c>
      <c r="AJ18" s="132">
        <f t="shared" si="1"/>
        <v>3967685464.5716834</v>
      </c>
      <c r="AK18" s="132">
        <f t="shared" si="1"/>
        <v>3957672900.0676351</v>
      </c>
      <c r="AL18" s="132">
        <f t="shared" si="1"/>
        <v>3947660335.5635858</v>
      </c>
      <c r="AM18" s="132">
        <f t="shared" si="1"/>
        <v>3937647771.0595365</v>
      </c>
      <c r="AN18" s="132">
        <f t="shared" si="1"/>
        <v>3927635206.5554857</v>
      </c>
      <c r="AO18" s="132">
        <f t="shared" si="1"/>
        <v>3917622642.0514364</v>
      </c>
      <c r="AP18" s="132">
        <f t="shared" si="1"/>
        <v>3907610077.5473871</v>
      </c>
      <c r="AQ18" s="132">
        <f t="shared" si="1"/>
        <v>3897597513.0433378</v>
      </c>
      <c r="AR18" s="132">
        <f t="shared" si="1"/>
        <v>3887584948.539288</v>
      </c>
      <c r="AS18" s="132">
        <f t="shared" si="1"/>
        <v>3877572384.0352373</v>
      </c>
      <c r="AT18" s="132">
        <f t="shared" si="1"/>
        <v>3871093692.733283</v>
      </c>
      <c r="AU18" s="132">
        <f t="shared" si="1"/>
        <v>3872723279.3648634</v>
      </c>
      <c r="AV18" s="132">
        <f t="shared" si="1"/>
        <v>3874352865.9964428</v>
      </c>
      <c r="AW18" s="132">
        <f t="shared" si="1"/>
        <v>3875982452.6280222</v>
      </c>
      <c r="AX18" s="132">
        <f t="shared" si="1"/>
        <v>3877612039.2596035</v>
      </c>
      <c r="AY18" s="132">
        <f t="shared" si="1"/>
        <v>3879241625.8911829</v>
      </c>
      <c r="AZ18" s="132">
        <f t="shared" si="1"/>
        <v>3880871212.5227633</v>
      </c>
      <c r="BA18" s="132">
        <f t="shared" si="1"/>
        <v>3882500799.1543417</v>
      </c>
      <c r="BB18" s="132">
        <f t="shared" si="1"/>
        <v>3884130385.7859221</v>
      </c>
      <c r="BC18" s="132">
        <f t="shared" si="1"/>
        <v>3885759972.4175014</v>
      </c>
      <c r="BD18" s="132">
        <f t="shared" si="1"/>
        <v>3887389559.0490808</v>
      </c>
      <c r="BE18" s="132">
        <f t="shared" si="1"/>
        <v>3889019145.6806612</v>
      </c>
      <c r="BF18" s="132">
        <f t="shared" si="1"/>
        <v>3890648732.3122401</v>
      </c>
      <c r="BG18" s="132">
        <f t="shared" si="1"/>
        <v>3892278318.9438214</v>
      </c>
      <c r="BH18" s="132">
        <f t="shared" si="1"/>
        <v>3893907905.5754004</v>
      </c>
      <c r="BI18" s="132">
        <f t="shared" si="1"/>
        <v>3895537492.2069788</v>
      </c>
      <c r="BJ18" s="132">
        <f t="shared" si="1"/>
        <v>3897167078.8385611</v>
      </c>
      <c r="BK18" s="132">
        <f t="shared" si="1"/>
        <v>3898796665.4701405</v>
      </c>
    </row>
    <row r="19" spans="1:63" x14ac:dyDescent="0.45">
      <c r="A19" s="99" t="s">
        <v>141</v>
      </c>
      <c r="B19" s="108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7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</row>
    <row r="20" spans="1:63" x14ac:dyDescent="0.45">
      <c r="A20" s="101"/>
      <c r="B20" s="108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</row>
    <row r="21" spans="1:63" ht="18" x14ac:dyDescent="0.55000000000000004">
      <c r="A21" s="102" t="s">
        <v>128</v>
      </c>
      <c r="B21" s="109" t="s">
        <v>88</v>
      </c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94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  <c r="AN21" s="194"/>
      <c r="AO21" s="194"/>
      <c r="AP21" s="194"/>
      <c r="AQ21" s="194"/>
      <c r="AR21" s="194"/>
      <c r="AS21" s="194"/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194"/>
      <c r="BK21" s="194"/>
    </row>
    <row r="22" spans="1:63" x14ac:dyDescent="0.45">
      <c r="A22" s="103" t="s">
        <v>129</v>
      </c>
      <c r="B22" s="104" t="s">
        <v>98</v>
      </c>
      <c r="C22" s="195">
        <f>'S9 Results_heating-energy'!C232</f>
        <v>2189717479.4820004</v>
      </c>
      <c r="D22" s="195">
        <f>'S9 Results_heating-energy'!D232</f>
        <v>2184613745.6770267</v>
      </c>
      <c r="E22" s="195">
        <f>'S9 Results_heating-energy'!E232</f>
        <v>2180693541.2742581</v>
      </c>
      <c r="F22" s="195">
        <f>'S9 Results_heating-energy'!F232</f>
        <v>2178938577.8936806</v>
      </c>
      <c r="G22" s="195">
        <f>'S9 Results_heating-energy'!G232</f>
        <v>2177990327.2905722</v>
      </c>
      <c r="H22" s="195">
        <f>'S9 Results_heating-energy'!H232</f>
        <v>2177079887.4192791</v>
      </c>
      <c r="I22" s="195">
        <f>'S9 Results_heating-energy'!I232</f>
        <v>2176311401.4163222</v>
      </c>
      <c r="J22" s="195">
        <f>'S9 Results_heating-energy'!J232</f>
        <v>2169849575.1220293</v>
      </c>
      <c r="K22" s="195">
        <f>'S9 Results_heating-energy'!K232</f>
        <v>2161816149.3859482</v>
      </c>
      <c r="L22" s="195">
        <f>'S9 Results_heating-energy'!L232</f>
        <v>2154416461.8133888</v>
      </c>
      <c r="M22" s="195">
        <f>'S9 Results_heating-energy'!M232</f>
        <v>2144572015.0744314</v>
      </c>
      <c r="N22" s="195">
        <f>'S9 Results_heating-energy'!N232</f>
        <v>2157053691.4146414</v>
      </c>
      <c r="O22" s="195">
        <f>'S9 Results_heating-energy'!O232</f>
        <v>2140031749.1279948</v>
      </c>
      <c r="P22" s="195">
        <f>'S9 Results_heating-energy'!P232</f>
        <v>2122592469.7393534</v>
      </c>
      <c r="Q22" s="195">
        <f>'S9 Results_heating-energy'!Q232</f>
        <v>2105534232.3374033</v>
      </c>
      <c r="R22" s="195">
        <f>'S9 Results_heating-energy'!R232</f>
        <v>2089346921.6923234</v>
      </c>
      <c r="S22" s="195">
        <f>'S9 Results_heating-energy'!S232</f>
        <v>2069117555.0331855</v>
      </c>
      <c r="T22" s="195">
        <f>'S9 Results_heating-energy'!T232</f>
        <v>2048427148.7154021</v>
      </c>
      <c r="U22" s="195">
        <f>'S9 Results_heating-energy'!U232</f>
        <v>2028450779.0697811</v>
      </c>
      <c r="V22" s="195">
        <f>'S9 Results_heating-energy'!V232</f>
        <v>2011240583.0320926</v>
      </c>
      <c r="W22" s="195">
        <f>'S9 Results_heating-energy'!W232</f>
        <v>1992123073.6415448</v>
      </c>
      <c r="X22" s="195">
        <f>'S9 Results_heating-energy'!X232</f>
        <v>1974762496.7321935</v>
      </c>
      <c r="Y22" s="195">
        <f>'S9 Results_heating-energy'!Y232</f>
        <v>1956494924.0408499</v>
      </c>
      <c r="Z22" s="195">
        <f>'S9 Results_heating-energy'!Z232</f>
        <v>1941123085.4528823</v>
      </c>
      <c r="AA22" s="195">
        <f>'S9 Results_heating-energy'!AA232</f>
        <v>1929580483.9206717</v>
      </c>
      <c r="AB22" s="195">
        <f>'S9 Results_heating-energy'!AB232</f>
        <v>1916468720.2454369</v>
      </c>
      <c r="AC22" s="195">
        <f>'S9 Results_heating-energy'!AC232</f>
        <v>1904068759.5539689</v>
      </c>
      <c r="AD22" s="195">
        <f>'S9 Results_heating-energy'!AD232</f>
        <v>1890499981.9736514</v>
      </c>
      <c r="AE22" s="195">
        <f>'S9 Results_heating-energy'!AE232</f>
        <v>1882289472.8481798</v>
      </c>
      <c r="AF22" s="195">
        <f>'S9 Results_heating-energy'!AF232</f>
        <v>1873036489.8118577</v>
      </c>
      <c r="AG22" s="195">
        <f>'S9 Results_heating-energy'!AG232</f>
        <v>1860641822.2162337</v>
      </c>
      <c r="AH22" s="196">
        <f>'S9 Results_heating-energy'!AH232</f>
        <v>1840581132.020983</v>
      </c>
      <c r="AI22" s="196">
        <f>'S9 Results_heating-energy'!AI232</f>
        <v>1820571162.2987256</v>
      </c>
      <c r="AJ22" s="196">
        <f>'S9 Results_heating-energy'!AJ232</f>
        <v>1800611364.620084</v>
      </c>
      <c r="AK22" s="196">
        <f>'S9 Results_heating-energy'!AK232</f>
        <v>1780701190.5556784</v>
      </c>
      <c r="AL22" s="196">
        <f>'S9 Results_heating-energy'!AL232</f>
        <v>1760840091.6761317</v>
      </c>
      <c r="AM22" s="196">
        <f>'S9 Results_heating-energy'!AM232</f>
        <v>1741027519.552063</v>
      </c>
      <c r="AN22" s="196">
        <f>'S9 Results_heating-energy'!AN232</f>
        <v>1721262925.7540956</v>
      </c>
      <c r="AO22" s="196">
        <f>'S9 Results_heating-energy'!AO232</f>
        <v>1701545761.8528504</v>
      </c>
      <c r="AP22" s="196">
        <f>'S9 Results_heating-energy'!AP232</f>
        <v>1681875479.4189482</v>
      </c>
      <c r="AQ22" s="196">
        <f>'S9 Results_heating-energy'!AQ232</f>
        <v>1662251530.0230107</v>
      </c>
      <c r="AR22" s="196">
        <f>'S9 Results_heating-energy'!AR232</f>
        <v>1644908014.235815</v>
      </c>
      <c r="AS22" s="196">
        <f>'S9 Results_heating-energy'!AS232</f>
        <v>1631055948.7757363</v>
      </c>
      <c r="AT22" s="196">
        <f>'S9 Results_heating-energy'!AT232</f>
        <v>1617174457.1341302</v>
      </c>
      <c r="AU22" s="196">
        <f>'S9 Results_heating-energy'!AU232</f>
        <v>1603263299.7219527</v>
      </c>
      <c r="AV22" s="196">
        <f>'S9 Results_heating-energy'!AV232</f>
        <v>1589322236.950161</v>
      </c>
      <c r="AW22" s="196">
        <f>'S9 Results_heating-energy'!AW232</f>
        <v>1575351029.2297103</v>
      </c>
      <c r="AX22" s="196">
        <f>'S9 Results_heating-energy'!AX232</f>
        <v>1561349436.9715586</v>
      </c>
      <c r="AY22" s="196">
        <f>'S9 Results_heating-energy'!AY232</f>
        <v>1547317220.5866611</v>
      </c>
      <c r="AZ22" s="196">
        <f>'S9 Results_heating-energy'!AZ232</f>
        <v>1533254140.4859757</v>
      </c>
      <c r="BA22" s="196">
        <f>'S9 Results_heating-energy'!BA232</f>
        <v>1519159957.0804577</v>
      </c>
      <c r="BB22" s="196">
        <f>'S9 Results_heating-energy'!BB232</f>
        <v>1505034430.7810638</v>
      </c>
      <c r="BC22" s="196">
        <f>'S9 Results_heating-energy'!BC232</f>
        <v>1490877321.9987512</v>
      </c>
      <c r="BD22" s="196">
        <f>'S9 Results_heating-energy'!BD232</f>
        <v>1476688391.1444755</v>
      </c>
      <c r="BE22" s="196">
        <f>'S9 Results_heating-energy'!BE232</f>
        <v>1462467398.6291935</v>
      </c>
      <c r="BF22" s="196">
        <f>'S9 Results_heating-energy'!BF232</f>
        <v>1448214104.863862</v>
      </c>
      <c r="BG22" s="196">
        <f>'S9 Results_heating-energy'!BG232</f>
        <v>1433928270.2594376</v>
      </c>
      <c r="BH22" s="196">
        <f>'S9 Results_heating-energy'!BH232</f>
        <v>1419609655.2268763</v>
      </c>
      <c r="BI22" s="196">
        <f>'S9 Results_heating-energy'!BI232</f>
        <v>1405258020.177135</v>
      </c>
      <c r="BJ22" s="196">
        <f>'S9 Results_heating-energy'!BJ232</f>
        <v>1390873125.5211697</v>
      </c>
      <c r="BK22" s="196">
        <f>'S9 Results_heating-energy'!BK232</f>
        <v>1376454731.6699362</v>
      </c>
    </row>
    <row r="24" spans="1:63" x14ac:dyDescent="0.45">
      <c r="A24" s="120"/>
      <c r="B24" s="120"/>
      <c r="AI24" s="162" t="e">
        <f>#REF!/(#REF!+#REF!)</f>
        <v>#REF!</v>
      </c>
    </row>
    <row r="25" spans="1:63" x14ac:dyDescent="0.45">
      <c r="A25" s="120"/>
      <c r="B25" s="120"/>
    </row>
    <row r="26" spans="1:63" x14ac:dyDescent="0.45">
      <c r="A26" s="120"/>
      <c r="B26" s="120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A6DDA-AE96-462F-BE4F-674690F7A37F}">
  <dimension ref="A1:BL232"/>
  <sheetViews>
    <sheetView zoomScale="80" zoomScaleNormal="80" workbookViewId="0">
      <pane xSplit="2" ySplit="3" topLeftCell="BB55" activePane="bottomRight" state="frozen"/>
      <selection pane="topRight" activeCell="C1" sqref="C1"/>
      <selection pane="bottomLeft" activeCell="A3" sqref="A3"/>
      <selection pane="bottomRight" activeCell="A51" sqref="A51"/>
    </sheetView>
  </sheetViews>
  <sheetFormatPr baseColWidth="10" defaultColWidth="11.3984375" defaultRowHeight="14.25" x14ac:dyDescent="0.45"/>
  <cols>
    <col min="1" max="1" width="57" style="4" customWidth="1"/>
    <col min="2" max="2" width="22.73046875" style="21" customWidth="1"/>
    <col min="3" max="28" width="15.19921875" style="4" customWidth="1"/>
    <col min="29" max="34" width="15.19921875" style="120" customWidth="1"/>
    <col min="35" max="62" width="15.19921875" style="4" customWidth="1"/>
    <col min="63" max="63" width="15.19921875" style="9" customWidth="1"/>
    <col min="64" max="16384" width="11.3984375" style="4"/>
  </cols>
  <sheetData>
    <row r="1" spans="1:63" x14ac:dyDescent="0.45">
      <c r="B1" s="47"/>
    </row>
    <row r="3" spans="1:63" x14ac:dyDescent="0.45">
      <c r="A3" s="24" t="s">
        <v>27</v>
      </c>
      <c r="B3" s="24"/>
      <c r="C3" s="190">
        <v>1990</v>
      </c>
      <c r="D3" s="190">
        <f>+C3+1</f>
        <v>1991</v>
      </c>
      <c r="E3" s="190">
        <f t="shared" ref="E3:BK3" si="0">+D3+1</f>
        <v>1992</v>
      </c>
      <c r="F3" s="190">
        <f t="shared" si="0"/>
        <v>1993</v>
      </c>
      <c r="G3" s="190">
        <f t="shared" si="0"/>
        <v>1994</v>
      </c>
      <c r="H3" s="190">
        <f t="shared" si="0"/>
        <v>1995</v>
      </c>
      <c r="I3" s="190">
        <f t="shared" si="0"/>
        <v>1996</v>
      </c>
      <c r="J3" s="190">
        <f t="shared" si="0"/>
        <v>1997</v>
      </c>
      <c r="K3" s="190">
        <f t="shared" si="0"/>
        <v>1998</v>
      </c>
      <c r="L3" s="190">
        <f t="shared" si="0"/>
        <v>1999</v>
      </c>
      <c r="M3" s="190">
        <f t="shared" si="0"/>
        <v>2000</v>
      </c>
      <c r="N3" s="190">
        <f t="shared" si="0"/>
        <v>2001</v>
      </c>
      <c r="O3" s="190">
        <f t="shared" si="0"/>
        <v>2002</v>
      </c>
      <c r="P3" s="190">
        <f t="shared" si="0"/>
        <v>2003</v>
      </c>
      <c r="Q3" s="190">
        <f t="shared" si="0"/>
        <v>2004</v>
      </c>
      <c r="R3" s="190">
        <f t="shared" si="0"/>
        <v>2005</v>
      </c>
      <c r="S3" s="190">
        <f t="shared" si="0"/>
        <v>2006</v>
      </c>
      <c r="T3" s="190">
        <f t="shared" si="0"/>
        <v>2007</v>
      </c>
      <c r="U3" s="190">
        <f t="shared" si="0"/>
        <v>2008</v>
      </c>
      <c r="V3" s="190">
        <f t="shared" si="0"/>
        <v>2009</v>
      </c>
      <c r="W3" s="190">
        <f t="shared" si="0"/>
        <v>2010</v>
      </c>
      <c r="X3" s="190">
        <f t="shared" si="0"/>
        <v>2011</v>
      </c>
      <c r="Y3" s="190">
        <f t="shared" si="0"/>
        <v>2012</v>
      </c>
      <c r="Z3" s="190">
        <f t="shared" si="0"/>
        <v>2013</v>
      </c>
      <c r="AA3" s="190">
        <f t="shared" si="0"/>
        <v>2014</v>
      </c>
      <c r="AB3" s="190">
        <f t="shared" si="0"/>
        <v>2015</v>
      </c>
      <c r="AC3" s="161">
        <f t="shared" si="0"/>
        <v>2016</v>
      </c>
      <c r="AD3" s="161">
        <f t="shared" si="0"/>
        <v>2017</v>
      </c>
      <c r="AE3" s="161">
        <f t="shared" si="0"/>
        <v>2018</v>
      </c>
      <c r="AF3" s="161">
        <f t="shared" si="0"/>
        <v>2019</v>
      </c>
      <c r="AG3" s="161">
        <f t="shared" si="0"/>
        <v>2020</v>
      </c>
      <c r="AH3" s="161">
        <f t="shared" si="0"/>
        <v>2021</v>
      </c>
      <c r="AI3" s="190">
        <f t="shared" si="0"/>
        <v>2022</v>
      </c>
      <c r="AJ3" s="190">
        <f t="shared" si="0"/>
        <v>2023</v>
      </c>
      <c r="AK3" s="190">
        <f t="shared" si="0"/>
        <v>2024</v>
      </c>
      <c r="AL3" s="190">
        <f t="shared" si="0"/>
        <v>2025</v>
      </c>
      <c r="AM3" s="190">
        <f t="shared" si="0"/>
        <v>2026</v>
      </c>
      <c r="AN3" s="190">
        <f t="shared" si="0"/>
        <v>2027</v>
      </c>
      <c r="AO3" s="190">
        <f t="shared" si="0"/>
        <v>2028</v>
      </c>
      <c r="AP3" s="190">
        <f t="shared" si="0"/>
        <v>2029</v>
      </c>
      <c r="AQ3" s="190">
        <f t="shared" si="0"/>
        <v>2030</v>
      </c>
      <c r="AR3" s="190">
        <f t="shared" si="0"/>
        <v>2031</v>
      </c>
      <c r="AS3" s="190">
        <f t="shared" si="0"/>
        <v>2032</v>
      </c>
      <c r="AT3" s="190">
        <f t="shared" si="0"/>
        <v>2033</v>
      </c>
      <c r="AU3" s="190">
        <f t="shared" si="0"/>
        <v>2034</v>
      </c>
      <c r="AV3" s="190">
        <f t="shared" si="0"/>
        <v>2035</v>
      </c>
      <c r="AW3" s="190">
        <f t="shared" si="0"/>
        <v>2036</v>
      </c>
      <c r="AX3" s="190">
        <f t="shared" si="0"/>
        <v>2037</v>
      </c>
      <c r="AY3" s="190">
        <f t="shared" si="0"/>
        <v>2038</v>
      </c>
      <c r="AZ3" s="190">
        <f t="shared" si="0"/>
        <v>2039</v>
      </c>
      <c r="BA3" s="190">
        <f t="shared" si="0"/>
        <v>2040</v>
      </c>
      <c r="BB3" s="190">
        <f t="shared" si="0"/>
        <v>2041</v>
      </c>
      <c r="BC3" s="190">
        <f t="shared" si="0"/>
        <v>2042</v>
      </c>
      <c r="BD3" s="190">
        <f t="shared" si="0"/>
        <v>2043</v>
      </c>
      <c r="BE3" s="190">
        <f t="shared" si="0"/>
        <v>2044</v>
      </c>
      <c r="BF3" s="190">
        <f t="shared" si="0"/>
        <v>2045</v>
      </c>
      <c r="BG3" s="31">
        <f t="shared" si="0"/>
        <v>2046</v>
      </c>
      <c r="BH3" s="31">
        <f t="shared" si="0"/>
        <v>2047</v>
      </c>
      <c r="BI3" s="31">
        <f t="shared" si="0"/>
        <v>2048</v>
      </c>
      <c r="BJ3" s="31">
        <f t="shared" si="0"/>
        <v>2049</v>
      </c>
      <c r="BK3" s="31">
        <f t="shared" si="0"/>
        <v>2050</v>
      </c>
    </row>
    <row r="4" spans="1:63" x14ac:dyDescent="0.45">
      <c r="A4" s="24" t="s">
        <v>28</v>
      </c>
      <c r="B4" s="24"/>
      <c r="C4" s="112">
        <v>1502772</v>
      </c>
      <c r="D4" s="112">
        <v>1522449</v>
      </c>
      <c r="E4" s="112">
        <v>1537523</v>
      </c>
      <c r="F4" s="112">
        <v>1549436</v>
      </c>
      <c r="G4" s="112">
        <v>1542667</v>
      </c>
      <c r="H4" s="112">
        <v>1539002</v>
      </c>
      <c r="I4" s="112">
        <v>1542191</v>
      </c>
      <c r="J4" s="112">
        <v>1540875</v>
      </c>
      <c r="K4" s="112">
        <v>1542252</v>
      </c>
      <c r="L4" s="112">
        <v>1548537</v>
      </c>
      <c r="M4" s="112">
        <v>1571123</v>
      </c>
      <c r="N4" s="112">
        <v>1553956</v>
      </c>
      <c r="O4" s="112">
        <v>1592846</v>
      </c>
      <c r="P4" s="112">
        <v>1610410</v>
      </c>
      <c r="Q4" s="112">
        <v>1632569</v>
      </c>
      <c r="R4" s="112">
        <v>1652449</v>
      </c>
      <c r="S4" s="112">
        <v>1661246</v>
      </c>
      <c r="T4" s="112">
        <v>1671221</v>
      </c>
      <c r="U4" s="112">
        <v>1680135</v>
      </c>
      <c r="V4" s="112">
        <v>1689995</v>
      </c>
      <c r="W4" s="112">
        <v>1702855</v>
      </c>
      <c r="X4" s="112">
        <v>1717084</v>
      </c>
      <c r="Y4" s="112">
        <v>1741246</v>
      </c>
      <c r="Z4" s="112">
        <v>1766746</v>
      </c>
      <c r="AA4" s="112">
        <v>1797337</v>
      </c>
      <c r="AB4" s="112">
        <v>1840226</v>
      </c>
      <c r="AC4" s="112">
        <f>AB4+($AV$4-$AB$4)/20</f>
        <v>1855254.0541504999</v>
      </c>
      <c r="AD4" s="112">
        <f t="shared" ref="AD4:AU4" si="1">AC4+($AV$4-$AB$4)/20</f>
        <v>1870282.1083009997</v>
      </c>
      <c r="AE4" s="112">
        <f t="shared" si="1"/>
        <v>1885310.1624514996</v>
      </c>
      <c r="AF4" s="112">
        <f t="shared" si="1"/>
        <v>1900338.2166019995</v>
      </c>
      <c r="AG4" s="112">
        <f t="shared" si="1"/>
        <v>1915366.2707524993</v>
      </c>
      <c r="AH4" s="112">
        <f t="shared" si="1"/>
        <v>1930394.3249029992</v>
      </c>
      <c r="AI4" s="112">
        <f t="shared" si="1"/>
        <v>1945422.3790534991</v>
      </c>
      <c r="AJ4" s="112">
        <f t="shared" si="1"/>
        <v>1960450.433203999</v>
      </c>
      <c r="AK4" s="112">
        <f t="shared" si="1"/>
        <v>1975478.4873544988</v>
      </c>
      <c r="AL4" s="112">
        <f t="shared" si="1"/>
        <v>1990506.5415049987</v>
      </c>
      <c r="AM4" s="112">
        <f t="shared" si="1"/>
        <v>2005534.5956554986</v>
      </c>
      <c r="AN4" s="112">
        <f t="shared" si="1"/>
        <v>2020562.6498059984</v>
      </c>
      <c r="AO4" s="112">
        <f t="shared" si="1"/>
        <v>2035590.7039564983</v>
      </c>
      <c r="AP4" s="112">
        <f t="shared" si="1"/>
        <v>2050618.7581069982</v>
      </c>
      <c r="AQ4" s="112">
        <f t="shared" si="1"/>
        <v>2065646.812257498</v>
      </c>
      <c r="AR4" s="112">
        <f t="shared" si="1"/>
        <v>2080674.8664079979</v>
      </c>
      <c r="AS4" s="112">
        <f t="shared" si="1"/>
        <v>2095702.9205584978</v>
      </c>
      <c r="AT4" s="112">
        <f t="shared" si="1"/>
        <v>2110730.9747089976</v>
      </c>
      <c r="AU4" s="112">
        <f t="shared" si="1"/>
        <v>2125759.0288594975</v>
      </c>
      <c r="AV4" s="112">
        <v>2140787.0830099997</v>
      </c>
      <c r="AW4" s="112">
        <f>AV4+($BA$4-$AV$4)/5</f>
        <v>2151641.9336099997</v>
      </c>
      <c r="AX4" s="112">
        <f t="shared" ref="AX4:AZ4" si="2">AW4+($BA$4-$AV$4)/5</f>
        <v>2162496.7842099997</v>
      </c>
      <c r="AY4" s="112">
        <f t="shared" si="2"/>
        <v>2173351.6348099997</v>
      </c>
      <c r="AZ4" s="112">
        <f t="shared" si="2"/>
        <v>2184206.4854099997</v>
      </c>
      <c r="BA4" s="112">
        <v>2195061.3360100007</v>
      </c>
      <c r="BB4" s="112">
        <f>BA4+($BF$4-$BA$4)/5</f>
        <v>2204777.6664160006</v>
      </c>
      <c r="BC4" s="112">
        <f t="shared" ref="BC4:BE4" si="3">BB4+($BF$4-$BA$4)/5</f>
        <v>2214493.9968220005</v>
      </c>
      <c r="BD4" s="112">
        <f t="shared" si="3"/>
        <v>2224210.3272280004</v>
      </c>
      <c r="BE4" s="112">
        <f t="shared" si="3"/>
        <v>2233926.6576340003</v>
      </c>
      <c r="BF4" s="112">
        <v>2243642.9880400002</v>
      </c>
      <c r="BG4" s="112">
        <f>BF4+($BK$4-$BF$4)/5</f>
        <v>2252133.2515040003</v>
      </c>
      <c r="BH4" s="112">
        <f t="shared" ref="BH4:BJ4" si="4">BG4+($BK$4-$BF$4)/5</f>
        <v>2260623.5149680004</v>
      </c>
      <c r="BI4" s="112">
        <f t="shared" si="4"/>
        <v>2269113.7784320004</v>
      </c>
      <c r="BJ4" s="112">
        <f t="shared" si="4"/>
        <v>2277604.0418960005</v>
      </c>
      <c r="BK4" s="112">
        <v>2286094.3053600001</v>
      </c>
    </row>
    <row r="5" spans="1:63" x14ac:dyDescent="0.45">
      <c r="A5" s="5"/>
      <c r="B5" s="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>
        <f>AC4-AB4</f>
        <v>15028.054150499869</v>
      </c>
      <c r="AD5" s="135">
        <f t="shared" ref="AD5:BK5" si="5">AD4-AC4</f>
        <v>15028.054150499869</v>
      </c>
      <c r="AE5" s="135">
        <f t="shared" si="5"/>
        <v>15028.054150499869</v>
      </c>
      <c r="AF5" s="135">
        <f t="shared" si="5"/>
        <v>15028.054150499869</v>
      </c>
      <c r="AG5" s="135">
        <f t="shared" si="5"/>
        <v>15028.054150499869</v>
      </c>
      <c r="AH5" s="135">
        <f t="shared" si="5"/>
        <v>15028.054150499869</v>
      </c>
      <c r="AI5" s="135">
        <f t="shared" si="5"/>
        <v>15028.054150499869</v>
      </c>
      <c r="AJ5" s="135">
        <f t="shared" si="5"/>
        <v>15028.054150499869</v>
      </c>
      <c r="AK5" s="135">
        <f t="shared" si="5"/>
        <v>15028.054150499869</v>
      </c>
      <c r="AL5" s="135">
        <f t="shared" si="5"/>
        <v>15028.054150499869</v>
      </c>
      <c r="AM5" s="135">
        <f t="shared" si="5"/>
        <v>15028.054150499869</v>
      </c>
      <c r="AN5" s="135">
        <f t="shared" si="5"/>
        <v>15028.054150499869</v>
      </c>
      <c r="AO5" s="135">
        <f t="shared" si="5"/>
        <v>15028.054150499869</v>
      </c>
      <c r="AP5" s="135">
        <f t="shared" si="5"/>
        <v>15028.054150499869</v>
      </c>
      <c r="AQ5" s="135">
        <f t="shared" si="5"/>
        <v>15028.054150499869</v>
      </c>
      <c r="AR5" s="135">
        <f t="shared" si="5"/>
        <v>15028.054150499869</v>
      </c>
      <c r="AS5" s="135">
        <f t="shared" si="5"/>
        <v>15028.054150499869</v>
      </c>
      <c r="AT5" s="135">
        <f t="shared" si="5"/>
        <v>15028.054150499869</v>
      </c>
      <c r="AU5" s="135">
        <f t="shared" si="5"/>
        <v>15028.054150499869</v>
      </c>
      <c r="AV5" s="135">
        <f t="shared" si="5"/>
        <v>15028.054150502197</v>
      </c>
      <c r="AW5" s="135">
        <f t="shared" si="5"/>
        <v>10854.850600000005</v>
      </c>
      <c r="AX5" s="135">
        <f t="shared" si="5"/>
        <v>10854.850600000005</v>
      </c>
      <c r="AY5" s="135">
        <f t="shared" si="5"/>
        <v>10854.850600000005</v>
      </c>
      <c r="AZ5" s="135">
        <f t="shared" si="5"/>
        <v>10854.850600000005</v>
      </c>
      <c r="BA5" s="135">
        <f t="shared" si="5"/>
        <v>10854.850600000937</v>
      </c>
      <c r="BB5" s="135">
        <f t="shared" si="5"/>
        <v>9716.3304059999064</v>
      </c>
      <c r="BC5" s="135">
        <f t="shared" si="5"/>
        <v>9716.3304059999064</v>
      </c>
      <c r="BD5" s="135">
        <f t="shared" si="5"/>
        <v>9716.3304059999064</v>
      </c>
      <c r="BE5" s="135">
        <f t="shared" si="5"/>
        <v>9716.3304059999064</v>
      </c>
      <c r="BF5" s="135">
        <f t="shared" si="5"/>
        <v>9716.3304059999064</v>
      </c>
      <c r="BG5" s="135">
        <f t="shared" si="5"/>
        <v>8490.2634640000761</v>
      </c>
      <c r="BH5" s="135">
        <f t="shared" si="5"/>
        <v>8490.2634640000761</v>
      </c>
      <c r="BI5" s="135">
        <f t="shared" si="5"/>
        <v>8490.2634640000761</v>
      </c>
      <c r="BJ5" s="135">
        <f t="shared" si="5"/>
        <v>8490.2634640000761</v>
      </c>
      <c r="BK5" s="135">
        <f t="shared" si="5"/>
        <v>8490.2634639996104</v>
      </c>
    </row>
    <row r="6" spans="1:63" ht="18" x14ac:dyDescent="0.55000000000000004">
      <c r="A6" s="44" t="s">
        <v>85</v>
      </c>
      <c r="B6" s="51" t="s">
        <v>87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45"/>
      <c r="BH6" s="45"/>
      <c r="BI6" s="45"/>
      <c r="BJ6" s="45"/>
      <c r="BK6" s="46"/>
    </row>
    <row r="7" spans="1:63" x14ac:dyDescent="0.45">
      <c r="A7" s="16" t="s">
        <v>44</v>
      </c>
      <c r="B7" s="19"/>
      <c r="C7" s="124">
        <f>+SUM(C8:C18)</f>
        <v>6094507124.499567</v>
      </c>
      <c r="D7" s="124">
        <f t="shared" ref="D7:BK7" si="6">+SUM(D8:D18)</f>
        <v>6081939511.9608097</v>
      </c>
      <c r="E7" s="124">
        <f t="shared" si="6"/>
        <v>6077189486.8570356</v>
      </c>
      <c r="F7" s="124">
        <f t="shared" si="6"/>
        <v>6086268654.1265173</v>
      </c>
      <c r="G7" s="124">
        <f t="shared" si="6"/>
        <v>6101674112.534687</v>
      </c>
      <c r="H7" s="124">
        <f t="shared" si="6"/>
        <v>6119056973.1926565</v>
      </c>
      <c r="I7" s="124">
        <f t="shared" si="6"/>
        <v>6139130445.9769707</v>
      </c>
      <c r="J7" s="124">
        <f t="shared" si="6"/>
        <v>6128971947.6542759</v>
      </c>
      <c r="K7" s="124">
        <f t="shared" si="6"/>
        <v>6112975058.4714947</v>
      </c>
      <c r="L7" s="124">
        <f t="shared" si="6"/>
        <v>6104756074.7249165</v>
      </c>
      <c r="M7" s="124">
        <f t="shared" si="6"/>
        <v>6084410927.7705669</v>
      </c>
      <c r="N7" s="124">
        <f t="shared" si="6"/>
        <v>6062966796.7923651</v>
      </c>
      <c r="O7" s="124">
        <f t="shared" si="6"/>
        <v>6043823270.6584816</v>
      </c>
      <c r="P7" s="124">
        <f t="shared" si="6"/>
        <v>6023720992.2206202</v>
      </c>
      <c r="Q7" s="124">
        <f t="shared" si="6"/>
        <v>6006419125.6038408</v>
      </c>
      <c r="R7" s="124">
        <f t="shared" si="6"/>
        <v>5996289273.8656673</v>
      </c>
      <c r="S7" s="124">
        <f t="shared" si="6"/>
        <v>5965591744.7926445</v>
      </c>
      <c r="T7" s="124">
        <f t="shared" si="6"/>
        <v>5930050567.7352753</v>
      </c>
      <c r="U7" s="124">
        <f t="shared" si="6"/>
        <v>5907639796.594697</v>
      </c>
      <c r="V7" s="124">
        <f t="shared" si="6"/>
        <v>5897341237.5423813</v>
      </c>
      <c r="W7" s="124">
        <f t="shared" si="6"/>
        <v>5875804943.8417549</v>
      </c>
      <c r="X7" s="124">
        <f t="shared" si="6"/>
        <v>5862031187.9586096</v>
      </c>
      <c r="Y7" s="124">
        <f t="shared" si="6"/>
        <v>5839092917.7614574</v>
      </c>
      <c r="Z7" s="124">
        <f t="shared" si="6"/>
        <v>5830186352.2027798</v>
      </c>
      <c r="AA7" s="124">
        <f t="shared" si="6"/>
        <v>5840397901.4196186</v>
      </c>
      <c r="AB7" s="124">
        <f t="shared" si="6"/>
        <v>5849611254.9599228</v>
      </c>
      <c r="AC7" s="125">
        <f t="shared" si="6"/>
        <v>5858666305.1679192</v>
      </c>
      <c r="AD7" s="125">
        <f t="shared" si="6"/>
        <v>5872641359.9431572</v>
      </c>
      <c r="AE7" s="125">
        <f t="shared" si="6"/>
        <v>5909795803.5894566</v>
      </c>
      <c r="AF7" s="125">
        <f t="shared" si="6"/>
        <v>5945208410.2124434</v>
      </c>
      <c r="AG7" s="125">
        <f t="shared" si="6"/>
        <v>5968559561.1556606</v>
      </c>
      <c r="AH7" s="126">
        <f t="shared" si="6"/>
        <v>5959779132.4892483</v>
      </c>
      <c r="AI7" s="166">
        <f t="shared" si="6"/>
        <v>5950274090.984025</v>
      </c>
      <c r="AJ7" s="166">
        <f t="shared" si="6"/>
        <v>5940044436.6399889</v>
      </c>
      <c r="AK7" s="166">
        <f t="shared" si="6"/>
        <v>5929090169.45714</v>
      </c>
      <c r="AL7" s="166">
        <f t="shared" si="6"/>
        <v>5917411289.4354792</v>
      </c>
      <c r="AM7" s="166">
        <f t="shared" si="6"/>
        <v>5905007796.5750046</v>
      </c>
      <c r="AN7" s="166">
        <f t="shared" si="6"/>
        <v>5891879690.8757181</v>
      </c>
      <c r="AO7" s="166">
        <f t="shared" si="6"/>
        <v>5878026972.3376188</v>
      </c>
      <c r="AP7" s="166">
        <f t="shared" si="6"/>
        <v>5863449640.9607067</v>
      </c>
      <c r="AQ7" s="166">
        <f t="shared" si="6"/>
        <v>5848147696.7449818</v>
      </c>
      <c r="AR7" s="166">
        <f t="shared" si="6"/>
        <v>5832121139.6904449</v>
      </c>
      <c r="AS7" s="166">
        <f t="shared" si="6"/>
        <v>5815369969.7970953</v>
      </c>
      <c r="AT7" s="166">
        <f t="shared" si="6"/>
        <v>5797894187.0649338</v>
      </c>
      <c r="AU7" s="166">
        <f t="shared" si="6"/>
        <v>5779693791.4939594</v>
      </c>
      <c r="AV7" s="166">
        <f t="shared" si="6"/>
        <v>5760768783.0841713</v>
      </c>
      <c r="AW7" s="166">
        <f t="shared" si="6"/>
        <v>5741119161.8355713</v>
      </c>
      <c r="AX7" s="166">
        <f t="shared" si="6"/>
        <v>5720744927.7481585</v>
      </c>
      <c r="AY7" s="166">
        <f t="shared" si="6"/>
        <v>5699646080.8219337</v>
      </c>
      <c r="AZ7" s="166">
        <f t="shared" si="6"/>
        <v>5677822621.0568962</v>
      </c>
      <c r="BA7" s="166">
        <f t="shared" si="6"/>
        <v>5655274548.4530449</v>
      </c>
      <c r="BB7" s="166">
        <f t="shared" si="6"/>
        <v>5632001863.0103827</v>
      </c>
      <c r="BC7" s="166">
        <f t="shared" si="6"/>
        <v>5608004564.7289066</v>
      </c>
      <c r="BD7" s="166">
        <f t="shared" si="6"/>
        <v>5583282653.6086187</v>
      </c>
      <c r="BE7" s="166">
        <f t="shared" si="6"/>
        <v>5557836129.649518</v>
      </c>
      <c r="BF7" s="166">
        <f t="shared" si="6"/>
        <v>5531664992.8516045</v>
      </c>
      <c r="BG7" s="166">
        <f t="shared" si="6"/>
        <v>5504769243.21488</v>
      </c>
      <c r="BH7" s="166">
        <f t="shared" si="6"/>
        <v>5477148880.7393408</v>
      </c>
      <c r="BI7" s="166">
        <f t="shared" si="6"/>
        <v>5448803905.4249897</v>
      </c>
      <c r="BJ7" s="166">
        <f t="shared" si="6"/>
        <v>5419734317.2718267</v>
      </c>
      <c r="BK7" s="166">
        <f t="shared" si="6"/>
        <v>5389940116.27985</v>
      </c>
    </row>
    <row r="8" spans="1:63" x14ac:dyDescent="0.45">
      <c r="A8" s="17" t="s">
        <v>48</v>
      </c>
      <c r="B8" s="53">
        <f>'S7 Heating-energy_data'!E4</f>
        <v>131.57894736842104</v>
      </c>
      <c r="C8" s="122">
        <f>$B8*'S1 Res-NFA'!C15</f>
        <v>2797427052.476213</v>
      </c>
      <c r="D8" s="122">
        <f>$B8*'S1 Res-NFA'!D15</f>
        <v>2750341443.8468328</v>
      </c>
      <c r="E8" s="122">
        <f>$B8*'S1 Res-NFA'!E15</f>
        <v>2703511670.6067638</v>
      </c>
      <c r="F8" s="122">
        <f>$B8*'S1 Res-NFA'!F15</f>
        <v>2656937732.7560067</v>
      </c>
      <c r="G8" s="122">
        <f>$B8*'S1 Res-NFA'!G15</f>
        <v>2610619630.2945609</v>
      </c>
      <c r="H8" s="122">
        <f>$B8*'S1 Res-NFA'!H15</f>
        <v>2564557363.2224274</v>
      </c>
      <c r="I8" s="122">
        <f>$B8*'S1 Res-NFA'!I15</f>
        <v>2518750931.5396056</v>
      </c>
      <c r="J8" s="122">
        <f>$B8*'S1 Res-NFA'!J15</f>
        <v>2472243607.6714683</v>
      </c>
      <c r="K8" s="122">
        <f>$B8*'S1 Res-NFA'!K15</f>
        <v>2425035391.6180167</v>
      </c>
      <c r="L8" s="122">
        <f>$B8*'S1 Res-NFA'!L15</f>
        <v>2377126283.37925</v>
      </c>
      <c r="M8" s="122">
        <f>$B8*'S1 Res-NFA'!M15</f>
        <v>2340935448.0769506</v>
      </c>
      <c r="N8" s="122">
        <f>$B8*'S1 Res-NFA'!N15</f>
        <v>2305888952.4677334</v>
      </c>
      <c r="O8" s="122">
        <f>$B8*'S1 Res-NFA'!O15</f>
        <v>2276196033.393703</v>
      </c>
      <c r="P8" s="122">
        <f>$B8*'S1 Res-NFA'!P15</f>
        <v>2246642756.7258348</v>
      </c>
      <c r="Q8" s="122">
        <f>$B8*'S1 Res-NFA'!Q15</f>
        <v>2218563753.8800731</v>
      </c>
      <c r="R8" s="122">
        <f>$B8*'S1 Res-NFA'!R15</f>
        <v>2188805752.4282012</v>
      </c>
      <c r="S8" s="122">
        <f>$B8*'S1 Res-NFA'!S15</f>
        <v>2154801135.4199023</v>
      </c>
      <c r="T8" s="122">
        <f>$B8*'S1 Res-NFA'!T15</f>
        <v>2115768204.1819322</v>
      </c>
      <c r="U8" s="122">
        <f>$B8*'S1 Res-NFA'!U15</f>
        <v>2084673118.3704214</v>
      </c>
      <c r="V8" s="122">
        <f>$B8*'S1 Res-NFA'!V15</f>
        <v>2054354383.8912606</v>
      </c>
      <c r="W8" s="122">
        <f>$B8*'S1 Res-NFA'!W15</f>
        <v>2023394172.9428887</v>
      </c>
      <c r="X8" s="122">
        <f>$B8*'S1 Res-NFA'!X15</f>
        <v>1995347746.0393627</v>
      </c>
      <c r="Y8" s="122">
        <f>$B8*'S1 Res-NFA'!Y15</f>
        <v>1970075626.7664177</v>
      </c>
      <c r="Z8" s="122">
        <f>$B8*'S1 Res-NFA'!Z15</f>
        <v>1950217312.2317472</v>
      </c>
      <c r="AA8" s="122">
        <f>$B8*'S1 Res-NFA'!AA15</f>
        <v>1932306071.307992</v>
      </c>
      <c r="AB8" s="122">
        <f>$B8*'S1 Res-NFA'!AB15</f>
        <v>1910037521.7981083</v>
      </c>
      <c r="AC8" s="122">
        <f>$B8*'S1 Res-NFA'!AC15</f>
        <v>1890785782.7633898</v>
      </c>
      <c r="AD8" s="122">
        <f>$B8*'S1 Res-NFA'!AD15</f>
        <v>1867447916.5561285</v>
      </c>
      <c r="AE8" s="122">
        <f>$B8*'S1 Res-NFA'!AE15</f>
        <v>1851019022.2312007</v>
      </c>
      <c r="AF8" s="122">
        <f>$B8*'S1 Res-NFA'!AF15</f>
        <v>1830211612.5083034</v>
      </c>
      <c r="AG8" s="122">
        <f>$B8*'S1 Res-NFA'!AG15</f>
        <v>1812881978.5639734</v>
      </c>
      <c r="AH8" s="123">
        <f>$B8*'S1 Res-NFA'!AH15</f>
        <v>1792639454.4619753</v>
      </c>
      <c r="AI8" s="158">
        <f>$B8*'S1 Res-NFA'!AI15</f>
        <v>1771963287.4279633</v>
      </c>
      <c r="AJ8" s="158">
        <f>$B8*'S1 Res-NFA'!AJ15</f>
        <v>1750853477.461937</v>
      </c>
      <c r="AK8" s="158">
        <f>$B8*'S1 Res-NFA'!AK15</f>
        <v>1729310024.5638964</v>
      </c>
      <c r="AL8" s="158">
        <f>$B8*'S1 Res-NFA'!AL15</f>
        <v>1707332928.7338419</v>
      </c>
      <c r="AM8" s="158">
        <f>$B8*'S1 Res-NFA'!AM15</f>
        <v>1684922189.9717734</v>
      </c>
      <c r="AN8" s="158">
        <f>$B8*'S1 Res-NFA'!AN15</f>
        <v>1662077808.2776904</v>
      </c>
      <c r="AO8" s="158">
        <f>$B8*'S1 Res-NFA'!AO15</f>
        <v>1638799783.6515934</v>
      </c>
      <c r="AP8" s="158">
        <f>$B8*'S1 Res-NFA'!AP15</f>
        <v>1615088116.0934823</v>
      </c>
      <c r="AQ8" s="158">
        <f>$B8*'S1 Res-NFA'!AQ15</f>
        <v>1590942805.6033568</v>
      </c>
      <c r="AR8" s="158">
        <f>$B8*'S1 Res-NFA'!AR15</f>
        <v>1566363852.1812177</v>
      </c>
      <c r="AS8" s="158">
        <f>$B8*'S1 Res-NFA'!AS15</f>
        <v>1541351255.827064</v>
      </c>
      <c r="AT8" s="158">
        <f>$B8*'S1 Res-NFA'!AT15</f>
        <v>1515905016.5408967</v>
      </c>
      <c r="AU8" s="158">
        <f>$B8*'S1 Res-NFA'!AU15</f>
        <v>1490025134.3227148</v>
      </c>
      <c r="AV8" s="158">
        <f>$B8*'S1 Res-NFA'!AV15</f>
        <v>1463711609.1725187</v>
      </c>
      <c r="AW8" s="158">
        <f>$B8*'S1 Res-NFA'!AW15</f>
        <v>1436964441.0903087</v>
      </c>
      <c r="AX8" s="158">
        <f>$B8*'S1 Res-NFA'!AX15</f>
        <v>1409783630.0760844</v>
      </c>
      <c r="AY8" s="158">
        <f>$B8*'S1 Res-NFA'!AY15</f>
        <v>1382169176.1298461</v>
      </c>
      <c r="AZ8" s="158">
        <f>$B8*'S1 Res-NFA'!AZ15</f>
        <v>1354121079.2515938</v>
      </c>
      <c r="BA8" s="158">
        <f>$B8*'S1 Res-NFA'!BA15</f>
        <v>1325639339.4413273</v>
      </c>
      <c r="BB8" s="158">
        <f>$B8*'S1 Res-NFA'!BB15</f>
        <v>1296723956.6990464</v>
      </c>
      <c r="BC8" s="158">
        <f>$B8*'S1 Res-NFA'!BC15</f>
        <v>1267374931.0247517</v>
      </c>
      <c r="BD8" s="158">
        <f>$B8*'S1 Res-NFA'!BD15</f>
        <v>1237592262.4184425</v>
      </c>
      <c r="BE8" s="158">
        <f>$B8*'S1 Res-NFA'!BE15</f>
        <v>1207375950.8801193</v>
      </c>
      <c r="BF8" s="158">
        <f>$B8*'S1 Res-NFA'!BF15</f>
        <v>1176725996.4097822</v>
      </c>
      <c r="BG8" s="158">
        <f>$B8*'S1 Res-NFA'!BG15</f>
        <v>1145642399.0074308</v>
      </c>
      <c r="BH8" s="158">
        <f>$B8*'S1 Res-NFA'!BH15</f>
        <v>1114125158.6730654</v>
      </c>
      <c r="BI8" s="158">
        <f>$B8*'S1 Res-NFA'!BI15</f>
        <v>1082174275.4066858</v>
      </c>
      <c r="BJ8" s="158">
        <f>$B8*'S1 Res-NFA'!BJ15</f>
        <v>1049789749.2082921</v>
      </c>
      <c r="BK8" s="158">
        <f>$B8*'S1 Res-NFA'!BK15</f>
        <v>1016971580.0778841</v>
      </c>
    </row>
    <row r="9" spans="1:63" x14ac:dyDescent="0.45">
      <c r="A9" s="17" t="s">
        <v>53</v>
      </c>
      <c r="B9" s="53">
        <f>'S7 Heating-energy_data'!E5</f>
        <v>50</v>
      </c>
      <c r="C9" s="122">
        <f>$B9*'S1 Res-NFA'!C16</f>
        <v>0</v>
      </c>
      <c r="D9" s="122">
        <f>$B9*'S1 Res-NFA'!D16</f>
        <v>14890212.746277364</v>
      </c>
      <c r="E9" s="122">
        <f>$B9*'S1 Res-NFA'!E16</f>
        <v>29780425.492554728</v>
      </c>
      <c r="F9" s="122">
        <f>$B9*'S1 Res-NFA'!F16</f>
        <v>44670638.238832094</v>
      </c>
      <c r="G9" s="122">
        <f>$B9*'S1 Res-NFA'!G16</f>
        <v>59560850.985109456</v>
      </c>
      <c r="H9" s="122">
        <f>$B9*'S1 Res-NFA'!H16</f>
        <v>74451063.731386811</v>
      </c>
      <c r="I9" s="122">
        <f>$B9*'S1 Res-NFA'!I16</f>
        <v>89341276.477664173</v>
      </c>
      <c r="J9" s="122">
        <f>$B9*'S1 Res-NFA'!J16</f>
        <v>104231489.22394153</v>
      </c>
      <c r="K9" s="122">
        <f>$B9*'S1 Res-NFA'!K16</f>
        <v>119121701.9702189</v>
      </c>
      <c r="L9" s="122">
        <f>$B9*'S1 Res-NFA'!L16</f>
        <v>134011914.71649624</v>
      </c>
      <c r="M9" s="122">
        <f>$B9*'S1 Res-NFA'!M16</f>
        <v>144182844.71649626</v>
      </c>
      <c r="N9" s="122">
        <f>$B9*'S1 Res-NFA'!N16</f>
        <v>153885724.71649626</v>
      </c>
      <c r="O9" s="122">
        <f>$B9*'S1 Res-NFA'!O16</f>
        <v>161521044.71649626</v>
      </c>
      <c r="P9" s="122">
        <f>$B9*'S1 Res-NFA'!P16</f>
        <v>168492954.71649626</v>
      </c>
      <c r="Q9" s="122">
        <f>$B9*'S1 Res-NFA'!Q16</f>
        <v>175448584.71649626</v>
      </c>
      <c r="R9" s="122">
        <f>$B9*'S1 Res-NFA'!R16</f>
        <v>182127454.71649626</v>
      </c>
      <c r="S9" s="122">
        <f>$B9*'S1 Res-NFA'!S16</f>
        <v>189888944.71649626</v>
      </c>
      <c r="T9" s="122">
        <f>$B9*'S1 Res-NFA'!T16</f>
        <v>199547054.71649626</v>
      </c>
      <c r="U9" s="122">
        <f>$B9*'S1 Res-NFA'!U16</f>
        <v>205843344.71649626</v>
      </c>
      <c r="V9" s="122">
        <f>$B9*'S1 Res-NFA'!V16</f>
        <v>212367554.71649626</v>
      </c>
      <c r="W9" s="122">
        <f>$B9*'S1 Res-NFA'!W16</f>
        <v>218798154.71649626</v>
      </c>
      <c r="X9" s="122">
        <f>$B9*'S1 Res-NFA'!X16</f>
        <v>224345564.71649626</v>
      </c>
      <c r="Y9" s="122">
        <f>$B9*'S1 Res-NFA'!Y16</f>
        <v>229119674.71649629</v>
      </c>
      <c r="Z9" s="122">
        <f>$B9*'S1 Res-NFA'!Z16</f>
        <v>232294274.71649629</v>
      </c>
      <c r="AA9" s="122">
        <f>$B9*'S1 Res-NFA'!AA16</f>
        <v>234829884.71649629</v>
      </c>
      <c r="AB9" s="122">
        <f>$B9*'S1 Res-NFA'!AB16</f>
        <v>237577134.71649629</v>
      </c>
      <c r="AC9" s="122">
        <f>$B9*'S1 Res-NFA'!AC16</f>
        <v>240902324.71649629</v>
      </c>
      <c r="AD9" s="122">
        <f>$B9*'S1 Res-NFA'!AD16</f>
        <v>243739114.71649626</v>
      </c>
      <c r="AE9" s="122">
        <f>$B9*'S1 Res-NFA'!AE16</f>
        <v>245399674.71649629</v>
      </c>
      <c r="AF9" s="122">
        <f>$B9*'S1 Res-NFA'!AF16</f>
        <v>247943424.71649629</v>
      </c>
      <c r="AG9" s="122">
        <f>$B9*'S1 Res-NFA'!AG16</f>
        <v>249848184.71649629</v>
      </c>
      <c r="AH9" s="123">
        <f>$B9*'S1 Res-NFA'!AH16</f>
        <v>251508744.71649629</v>
      </c>
      <c r="AI9" s="158">
        <f>$B9*'S1 Res-NFA'!AI16</f>
        <v>253399225.84835434</v>
      </c>
      <c r="AJ9" s="158">
        <f>$B9*'S1 Res-NFA'!AJ16</f>
        <v>255519628.11207044</v>
      </c>
      <c r="AK9" s="158">
        <f>$B9*'S1 Res-NFA'!AK16</f>
        <v>257869951.50764459</v>
      </c>
      <c r="AL9" s="158">
        <f>$B9*'S1 Res-NFA'!AL16</f>
        <v>260450196.03507677</v>
      </c>
      <c r="AM9" s="158">
        <f>$B9*'S1 Res-NFA'!AM16</f>
        <v>263260361.69436699</v>
      </c>
      <c r="AN9" s="158">
        <f>$B9*'S1 Res-NFA'!AN16</f>
        <v>266300448.48551527</v>
      </c>
      <c r="AO9" s="158">
        <f>$B9*'S1 Res-NFA'!AO16</f>
        <v>269570456.40852159</v>
      </c>
      <c r="AP9" s="158">
        <f>$B9*'S1 Res-NFA'!AP16</f>
        <v>273070385.46338594</v>
      </c>
      <c r="AQ9" s="158">
        <f>$B9*'S1 Res-NFA'!AQ16</f>
        <v>276800235.65010834</v>
      </c>
      <c r="AR9" s="158">
        <f>$B9*'S1 Res-NFA'!AR16</f>
        <v>280760006.96868873</v>
      </c>
      <c r="AS9" s="158">
        <f>$B9*'S1 Res-NFA'!AS16</f>
        <v>284949699.41912717</v>
      </c>
      <c r="AT9" s="158">
        <f>$B9*'S1 Res-NFA'!AT16</f>
        <v>289369313.00142366</v>
      </c>
      <c r="AU9" s="158">
        <f>$B9*'S1 Res-NFA'!AU16</f>
        <v>294018847.7155782</v>
      </c>
      <c r="AV9" s="158">
        <f>$B9*'S1 Res-NFA'!AV16</f>
        <v>298898303.56159073</v>
      </c>
      <c r="AW9" s="158">
        <f>$B9*'S1 Res-NFA'!AW16</f>
        <v>304007680.53946137</v>
      </c>
      <c r="AX9" s="158">
        <f>$B9*'S1 Res-NFA'!AX16</f>
        <v>309346978.64919001</v>
      </c>
      <c r="AY9" s="158">
        <f>$B9*'S1 Res-NFA'!AY16</f>
        <v>314916197.89077669</v>
      </c>
      <c r="AZ9" s="158">
        <f>$B9*'S1 Res-NFA'!AZ16</f>
        <v>320715338.26422149</v>
      </c>
      <c r="BA9" s="158">
        <f>$B9*'S1 Res-NFA'!BA16</f>
        <v>326744399.76952428</v>
      </c>
      <c r="BB9" s="158">
        <f>$B9*'S1 Res-NFA'!BB16</f>
        <v>333003382.40668505</v>
      </c>
      <c r="BC9" s="158">
        <f>$B9*'S1 Res-NFA'!BC16</f>
        <v>339492286.17570394</v>
      </c>
      <c r="BD9" s="158">
        <f>$B9*'S1 Res-NFA'!BD16</f>
        <v>346211111.07658088</v>
      </c>
      <c r="BE9" s="158">
        <f>$B9*'S1 Res-NFA'!BE16</f>
        <v>353159857.10931581</v>
      </c>
      <c r="BF9" s="158">
        <f>$B9*'S1 Res-NFA'!BF16</f>
        <v>360338524.27390885</v>
      </c>
      <c r="BG9" s="158">
        <f>$B9*'S1 Res-NFA'!BG16</f>
        <v>367747112.57035989</v>
      </c>
      <c r="BH9" s="158">
        <f>$B9*'S1 Res-NFA'!BH16</f>
        <v>375385621.99866897</v>
      </c>
      <c r="BI9" s="158">
        <f>$B9*'S1 Res-NFA'!BI16</f>
        <v>383254052.5588361</v>
      </c>
      <c r="BJ9" s="158">
        <f>$B9*'S1 Res-NFA'!BJ16</f>
        <v>391352404.25086129</v>
      </c>
      <c r="BK9" s="158">
        <f>$B9*'S1 Res-NFA'!BK16</f>
        <v>399680677.07474452</v>
      </c>
    </row>
    <row r="10" spans="1:63" x14ac:dyDescent="0.45">
      <c r="A10" s="17" t="s">
        <v>51</v>
      </c>
      <c r="B10" s="53">
        <f>'S7 Heating-energy_data'!E6</f>
        <v>50</v>
      </c>
      <c r="C10" s="122">
        <f>$B10*'S1 Res-NFA'!C17</f>
        <v>0</v>
      </c>
      <c r="D10" s="122">
        <f>$B10*'S1 Res-NFA'!D17</f>
        <v>7070400</v>
      </c>
      <c r="E10" s="122">
        <f>$B10*'S1 Res-NFA'!E17</f>
        <v>14140800</v>
      </c>
      <c r="F10" s="122">
        <f>$B10*'S1 Res-NFA'!F17</f>
        <v>21211200</v>
      </c>
      <c r="G10" s="122">
        <f>$B10*'S1 Res-NFA'!G17</f>
        <v>28281600</v>
      </c>
      <c r="H10" s="122">
        <f>$B10*'S1 Res-NFA'!H17</f>
        <v>35352000</v>
      </c>
      <c r="I10" s="122">
        <f>$B10*'S1 Res-NFA'!I17</f>
        <v>42422400</v>
      </c>
      <c r="J10" s="122">
        <f>$B10*'S1 Res-NFA'!J17</f>
        <v>49492800</v>
      </c>
      <c r="K10" s="122">
        <f>$B10*'S1 Res-NFA'!K17</f>
        <v>56563200</v>
      </c>
      <c r="L10" s="122">
        <f>$B10*'S1 Res-NFA'!L17</f>
        <v>63633600</v>
      </c>
      <c r="M10" s="122">
        <f>$B10*'S1 Res-NFA'!M17</f>
        <v>70704000</v>
      </c>
      <c r="N10" s="122">
        <f>$B10*'S1 Res-NFA'!N17</f>
        <v>78560000</v>
      </c>
      <c r="O10" s="122">
        <f>$B10*'S1 Res-NFA'!O17</f>
        <v>86416000</v>
      </c>
      <c r="P10" s="122">
        <f>$B10*'S1 Res-NFA'!P17</f>
        <v>94272000</v>
      </c>
      <c r="Q10" s="122">
        <f>$B10*'S1 Res-NFA'!Q17</f>
        <v>102128000</v>
      </c>
      <c r="R10" s="122">
        <f>$B10*'S1 Res-NFA'!R17</f>
        <v>109984000</v>
      </c>
      <c r="S10" s="122">
        <f>$B10*'S1 Res-NFA'!S17</f>
        <v>117840000</v>
      </c>
      <c r="T10" s="122">
        <f>$B10*'S1 Res-NFA'!T17</f>
        <v>125696000</v>
      </c>
      <c r="U10" s="122">
        <f>$B10*'S1 Res-NFA'!U17</f>
        <v>133552000</v>
      </c>
      <c r="V10" s="122">
        <f>$B10*'S1 Res-NFA'!V17</f>
        <v>141408000</v>
      </c>
      <c r="W10" s="122">
        <f>$B10*'S1 Res-NFA'!W17</f>
        <v>149264000</v>
      </c>
      <c r="X10" s="122">
        <f>$B10*'S1 Res-NFA'!X17</f>
        <v>157120000</v>
      </c>
      <c r="Y10" s="122">
        <f>$B10*'S1 Res-NFA'!Y17</f>
        <v>164976000</v>
      </c>
      <c r="Z10" s="122">
        <f>$B10*'S1 Res-NFA'!Z17</f>
        <v>172832000</v>
      </c>
      <c r="AA10" s="122">
        <f>$B10*'S1 Res-NFA'!AA17</f>
        <v>180688000</v>
      </c>
      <c r="AB10" s="122">
        <f>$B10*'S1 Res-NFA'!AB17</f>
        <v>188544000</v>
      </c>
      <c r="AC10" s="122">
        <f>$B10*'S1 Res-NFA'!AC17</f>
        <v>200328000</v>
      </c>
      <c r="AD10" s="122">
        <f>$B10*'S1 Res-NFA'!AD17</f>
        <v>214076000</v>
      </c>
      <c r="AE10" s="122">
        <f>$B10*'S1 Res-NFA'!AE17</f>
        <v>229788000</v>
      </c>
      <c r="AF10" s="122">
        <f>$B10*'S1 Res-NFA'!AF17</f>
        <v>247464000</v>
      </c>
      <c r="AG10" s="122">
        <f>$B10*'S1 Res-NFA'!AG17</f>
        <v>259248000</v>
      </c>
      <c r="AH10" s="123">
        <f>$B10*'S1 Res-NFA'!AH17</f>
        <v>265480795.61437511</v>
      </c>
      <c r="AI10" s="158">
        <f>$B10*'S1 Res-NFA'!AI17</f>
        <v>271713591.22875023</v>
      </c>
      <c r="AJ10" s="158">
        <f>$B10*'S1 Res-NFA'!AJ17</f>
        <v>277946386.8431254</v>
      </c>
      <c r="AK10" s="158">
        <f>$B10*'S1 Res-NFA'!AK17</f>
        <v>284179182.45750052</v>
      </c>
      <c r="AL10" s="158">
        <f>$B10*'S1 Res-NFA'!AL17</f>
        <v>290411978.07187563</v>
      </c>
      <c r="AM10" s="158">
        <f>$B10*'S1 Res-NFA'!AM17</f>
        <v>296644773.68625075</v>
      </c>
      <c r="AN10" s="158">
        <f>$B10*'S1 Res-NFA'!AN17</f>
        <v>302877569.30062592</v>
      </c>
      <c r="AO10" s="158">
        <f>$B10*'S1 Res-NFA'!AO17</f>
        <v>309110364.91500103</v>
      </c>
      <c r="AP10" s="158">
        <f>$B10*'S1 Res-NFA'!AP17</f>
        <v>315343160.52937615</v>
      </c>
      <c r="AQ10" s="158">
        <f>$B10*'S1 Res-NFA'!AQ17</f>
        <v>321575956.14375126</v>
      </c>
      <c r="AR10" s="158">
        <f>$B10*'S1 Res-NFA'!AR17</f>
        <v>327808751.75812638</v>
      </c>
      <c r="AS10" s="158">
        <f>$B10*'S1 Res-NFA'!AS17</f>
        <v>334041547.37250155</v>
      </c>
      <c r="AT10" s="158">
        <f>$B10*'S1 Res-NFA'!AT17</f>
        <v>340274342.98687667</v>
      </c>
      <c r="AU10" s="158">
        <f>$B10*'S1 Res-NFA'!AU17</f>
        <v>346507138.60125178</v>
      </c>
      <c r="AV10" s="158">
        <f>$B10*'S1 Res-NFA'!AV17</f>
        <v>352739934.2156269</v>
      </c>
      <c r="AW10" s="158">
        <f>$B10*'S1 Res-NFA'!AW17</f>
        <v>358972729.83000207</v>
      </c>
      <c r="AX10" s="158">
        <f>$B10*'S1 Res-NFA'!AX17</f>
        <v>365205525.44437718</v>
      </c>
      <c r="AY10" s="158">
        <f>$B10*'S1 Res-NFA'!AY17</f>
        <v>371438321.0587523</v>
      </c>
      <c r="AZ10" s="158">
        <f>$B10*'S1 Res-NFA'!AZ17</f>
        <v>377671116.67312741</v>
      </c>
      <c r="BA10" s="158">
        <f>$B10*'S1 Res-NFA'!BA17</f>
        <v>383903912.28750253</v>
      </c>
      <c r="BB10" s="158">
        <f>$B10*'S1 Res-NFA'!BB17</f>
        <v>390136707.9018777</v>
      </c>
      <c r="BC10" s="158">
        <f>$B10*'S1 Res-NFA'!BC17</f>
        <v>396369503.51625282</v>
      </c>
      <c r="BD10" s="158">
        <f>$B10*'S1 Res-NFA'!BD17</f>
        <v>402602299.13062793</v>
      </c>
      <c r="BE10" s="158">
        <f>$B10*'S1 Res-NFA'!BE17</f>
        <v>408835094.74500304</v>
      </c>
      <c r="BF10" s="158">
        <f>$B10*'S1 Res-NFA'!BF17</f>
        <v>415067890.35937816</v>
      </c>
      <c r="BG10" s="158">
        <f>$B10*'S1 Res-NFA'!BG17</f>
        <v>421300685.97375333</v>
      </c>
      <c r="BH10" s="158">
        <f>$B10*'S1 Res-NFA'!BH17</f>
        <v>427533481.58812851</v>
      </c>
      <c r="BI10" s="158">
        <f>$B10*'S1 Res-NFA'!BI17</f>
        <v>433766277.20250368</v>
      </c>
      <c r="BJ10" s="158">
        <f>$B10*'S1 Res-NFA'!BJ17</f>
        <v>439999072.81687886</v>
      </c>
      <c r="BK10" s="158">
        <f>$B10*'S1 Res-NFA'!BK17</f>
        <v>446231868.43125403</v>
      </c>
    </row>
    <row r="11" spans="1:63" x14ac:dyDescent="0.45">
      <c r="A11" s="17" t="s">
        <v>49</v>
      </c>
      <c r="B11" s="53">
        <f>'S7 Heating-energy_data'!E7</f>
        <v>111.1111111111111</v>
      </c>
      <c r="C11" s="122">
        <f>$B11*'S1 Res-NFA'!C18</f>
        <v>650504586.18663812</v>
      </c>
      <c r="D11" s="122">
        <f>$B11*'S1 Res-NFA'!D18</f>
        <v>640796353.73352826</v>
      </c>
      <c r="E11" s="122">
        <f>$B11*'S1 Res-NFA'!E18</f>
        <v>631161847.91215622</v>
      </c>
      <c r="F11" s="122">
        <f>$B11*'S1 Res-NFA'!F18</f>
        <v>621601068.72252202</v>
      </c>
      <c r="G11" s="122">
        <f>$B11*'S1 Res-NFA'!G18</f>
        <v>612114016.16462576</v>
      </c>
      <c r="H11" s="122">
        <f>$B11*'S1 Res-NFA'!H18</f>
        <v>602700690.23846734</v>
      </c>
      <c r="I11" s="122">
        <f>$B11*'S1 Res-NFA'!I18</f>
        <v>593361090.94404685</v>
      </c>
      <c r="J11" s="122">
        <f>$B11*'S1 Res-NFA'!J18</f>
        <v>583819508.56912398</v>
      </c>
      <c r="K11" s="122">
        <f>$B11*'S1 Res-NFA'!K18</f>
        <v>574075943.11369896</v>
      </c>
      <c r="L11" s="122">
        <f>$B11*'S1 Res-NFA'!L18</f>
        <v>564130394.57777166</v>
      </c>
      <c r="M11" s="122">
        <f>$B11*'S1 Res-NFA'!M18</f>
        <v>549584098.84794521</v>
      </c>
      <c r="N11" s="122">
        <f>$B11*'S1 Res-NFA'!N18</f>
        <v>535175424.59506989</v>
      </c>
      <c r="O11" s="122">
        <f>$B11*'S1 Res-NFA'!O18</f>
        <v>525164305.15247911</v>
      </c>
      <c r="P11" s="122">
        <f>$B11*'S1 Res-NFA'!P18</f>
        <v>503466163.17624491</v>
      </c>
      <c r="Q11" s="122">
        <f>$B11*'S1 Res-NFA'!Q18</f>
        <v>482252886.68755656</v>
      </c>
      <c r="R11" s="122">
        <f>$B11*'S1 Res-NFA'!R18</f>
        <v>462471314.88198394</v>
      </c>
      <c r="S11" s="122">
        <f>$B11*'S1 Res-NFA'!S18</f>
        <v>456161156.06188637</v>
      </c>
      <c r="T11" s="122">
        <f>$B11*'S1 Res-NFA'!T18</f>
        <v>433704985.47449398</v>
      </c>
      <c r="U11" s="122">
        <f>$B11*'S1 Res-NFA'!U18</f>
        <v>399654156.20615828</v>
      </c>
      <c r="V11" s="122">
        <f>$B11*'S1 Res-NFA'!V18</f>
        <v>387082503.13745981</v>
      </c>
      <c r="W11" s="122">
        <f>$B11*'S1 Res-NFA'!W18</f>
        <v>367815354.10484415</v>
      </c>
      <c r="X11" s="122">
        <f>$B11*'S1 Res-NFA'!X18</f>
        <v>356324493.70547688</v>
      </c>
      <c r="Y11" s="122">
        <f>$B11*'S1 Res-NFA'!Y18</f>
        <v>348320775.83690274</v>
      </c>
      <c r="Z11" s="122">
        <f>$B11*'S1 Res-NFA'!Z18</f>
        <v>331465990.29401302</v>
      </c>
      <c r="AA11" s="122">
        <f>$B11*'S1 Res-NFA'!AA18</f>
        <v>323714078.13134295</v>
      </c>
      <c r="AB11" s="122">
        <f>$B11*'S1 Res-NFA'!AB18</f>
        <v>317679800.25492311</v>
      </c>
      <c r="AC11" s="122">
        <f>$B11*'S1 Res-NFA'!AC18</f>
        <v>304234353.63131416</v>
      </c>
      <c r="AD11" s="122">
        <f>$B11*'S1 Res-NFA'!AD18</f>
        <v>293663713.30139762</v>
      </c>
      <c r="AE11" s="122">
        <f>$B11*'S1 Res-NFA'!AE18</f>
        <v>285973840.19588804</v>
      </c>
      <c r="AF11" s="122">
        <f>$B11*'S1 Res-NFA'!AF18</f>
        <v>276914127.79291213</v>
      </c>
      <c r="AG11" s="122">
        <f>$B11*'S1 Res-NFA'!AG18</f>
        <v>252281476.58570951</v>
      </c>
      <c r="AH11" s="123">
        <f>$B11*'S1 Res-NFA'!AH18</f>
        <v>245674403.15628463</v>
      </c>
      <c r="AI11" s="158">
        <f>$B11*'S1 Res-NFA'!AI18</f>
        <v>238837432.13293079</v>
      </c>
      <c r="AJ11" s="158">
        <f>$B11*'S1 Res-NFA'!AJ18</f>
        <v>231770563.51564801</v>
      </c>
      <c r="AK11" s="158">
        <f>$B11*'S1 Res-NFA'!AK18</f>
        <v>224473797.3044363</v>
      </c>
      <c r="AL11" s="158">
        <f>$B11*'S1 Res-NFA'!AL18</f>
        <v>216947133.49929562</v>
      </c>
      <c r="AM11" s="158">
        <f>$B11*'S1 Res-NFA'!AM18</f>
        <v>209190572.10022601</v>
      </c>
      <c r="AN11" s="158">
        <f>$B11*'S1 Res-NFA'!AN18</f>
        <v>201204113.10722747</v>
      </c>
      <c r="AO11" s="158">
        <f>$B11*'S1 Res-NFA'!AO18</f>
        <v>192987756.52029997</v>
      </c>
      <c r="AP11" s="158">
        <f>$B11*'S1 Res-NFA'!AP18</f>
        <v>184541502.3394435</v>
      </c>
      <c r="AQ11" s="158">
        <f>$B11*'S1 Res-NFA'!AQ18</f>
        <v>175865350.56465811</v>
      </c>
      <c r="AR11" s="158">
        <f>$B11*'S1 Res-NFA'!AR18</f>
        <v>166959301.1959438</v>
      </c>
      <c r="AS11" s="158">
        <f>$B11*'S1 Res-NFA'!AS18</f>
        <v>157823354.23330051</v>
      </c>
      <c r="AT11" s="158">
        <f>$B11*'S1 Res-NFA'!AT18</f>
        <v>148457509.67672828</v>
      </c>
      <c r="AU11" s="158">
        <f>$B11*'S1 Res-NFA'!AU18</f>
        <v>138861767.52622712</v>
      </c>
      <c r="AV11" s="158">
        <f>$B11*'S1 Res-NFA'!AV18</f>
        <v>129036127.78179698</v>
      </c>
      <c r="AW11" s="158">
        <f>$B11*'S1 Res-NFA'!AW18</f>
        <v>118980590.4434379</v>
      </c>
      <c r="AX11" s="158">
        <f>$B11*'S1 Res-NFA'!AX18</f>
        <v>108695155.51114991</v>
      </c>
      <c r="AY11" s="158">
        <f>$B11*'S1 Res-NFA'!AY18</f>
        <v>98179822.984932944</v>
      </c>
      <c r="AZ11" s="158">
        <f>$B11*'S1 Res-NFA'!AZ18</f>
        <v>87434592.864787057</v>
      </c>
      <c r="BA11" s="158">
        <f>$B11*'S1 Res-NFA'!BA18</f>
        <v>76459465.150712222</v>
      </c>
      <c r="BB11" s="158">
        <f>$B11*'S1 Res-NFA'!BB18</f>
        <v>65254439.842708431</v>
      </c>
      <c r="BC11" s="158">
        <f>$B11*'S1 Res-NFA'!BC18</f>
        <v>53819516.9407757</v>
      </c>
      <c r="BD11" s="158">
        <f>$B11*'S1 Res-NFA'!BD18</f>
        <v>42154696.444914028</v>
      </c>
      <c r="BE11" s="158">
        <f>$B11*'S1 Res-NFA'!BE18</f>
        <v>30259978.355123412</v>
      </c>
      <c r="BF11" s="158">
        <f>$B11*'S1 Res-NFA'!BF18</f>
        <v>18135362.671403848</v>
      </c>
      <c r="BG11" s="158">
        <f>$B11*'S1 Res-NFA'!BG18</f>
        <v>5780849.3937553363</v>
      </c>
      <c r="BH11" s="158">
        <f>$B11*'S1 Res-NFA'!BH18</f>
        <v>-6803561.4778221184</v>
      </c>
      <c r="BI11" s="158">
        <f>$B11*'S1 Res-NFA'!BI18</f>
        <v>-19617869.943328518</v>
      </c>
      <c r="BJ11" s="158">
        <f>$B11*'S1 Res-NFA'!BJ18</f>
        <v>-32662076.00276386</v>
      </c>
      <c r="BK11" s="158">
        <f>$B11*'S1 Res-NFA'!BK18</f>
        <v>-45936179.656128146</v>
      </c>
    </row>
    <row r="12" spans="1:63" x14ac:dyDescent="0.45">
      <c r="A12" s="17" t="s">
        <v>54</v>
      </c>
      <c r="B12" s="53">
        <f>'S7 Heating-energy_data'!E8</f>
        <v>46.913580246913575</v>
      </c>
      <c r="C12" s="122">
        <f>$B12*'S1 Res-NFA'!C19</f>
        <v>0</v>
      </c>
      <c r="D12" s="122">
        <f>$B12*'S1 Res-NFA'!D19</f>
        <v>3137689.2261953806</v>
      </c>
      <c r="E12" s="122">
        <f>$B12*'S1 Res-NFA'!E19</f>
        <v>6275378.4523907611</v>
      </c>
      <c r="F12" s="122">
        <f>$B12*'S1 Res-NFA'!F19</f>
        <v>9413067.6785861421</v>
      </c>
      <c r="G12" s="122">
        <f>$B12*'S1 Res-NFA'!G19</f>
        <v>12550756.904781522</v>
      </c>
      <c r="H12" s="122">
        <f>$B12*'S1 Res-NFA'!H19</f>
        <v>15688446.130976904</v>
      </c>
      <c r="I12" s="122">
        <f>$B12*'S1 Res-NFA'!I19</f>
        <v>18826135.357172284</v>
      </c>
      <c r="J12" s="122">
        <f>$B12*'S1 Res-NFA'!J19</f>
        <v>21963824.583367668</v>
      </c>
      <c r="K12" s="122">
        <f>$B12*'S1 Res-NFA'!K19</f>
        <v>25101513.809563044</v>
      </c>
      <c r="L12" s="122">
        <f>$B12*'S1 Res-NFA'!L19</f>
        <v>28239203.035758428</v>
      </c>
      <c r="M12" s="122">
        <f>$B12*'S1 Res-NFA'!M19</f>
        <v>33234148.220943615</v>
      </c>
      <c r="N12" s="122">
        <f>$B12*'S1 Res-NFA'!N19</f>
        <v>38160355.628351025</v>
      </c>
      <c r="O12" s="122">
        <f>$B12*'S1 Res-NFA'!O19</f>
        <v>41219186.739462137</v>
      </c>
      <c r="P12" s="122">
        <f>$B12*'S1 Res-NFA'!P19</f>
        <v>49017105.751807816</v>
      </c>
      <c r="Q12" s="122">
        <f>$B12*'S1 Res-NFA'!Q19</f>
        <v>56784474.640696704</v>
      </c>
      <c r="R12" s="122">
        <f>$B12*'S1 Res-NFA'!R19</f>
        <v>63654433.653042383</v>
      </c>
      <c r="S12" s="122">
        <f>$B12*'S1 Res-NFA'!S19</f>
        <v>64666406.492548555</v>
      </c>
      <c r="T12" s="122">
        <f>$B12*'S1 Res-NFA'!T19</f>
        <v>72491056.862918928</v>
      </c>
      <c r="U12" s="122">
        <f>$B12*'S1 Res-NFA'!U19</f>
        <v>85100620.319709063</v>
      </c>
      <c r="V12" s="122">
        <f>$B12*'S1 Res-NFA'!V19</f>
        <v>88808641.554276958</v>
      </c>
      <c r="W12" s="122">
        <f>$B12*'S1 Res-NFA'!W19</f>
        <v>95235623.776499167</v>
      </c>
      <c r="X12" s="122">
        <f>$B12*'S1 Res-NFA'!X19</f>
        <v>98451024.270326316</v>
      </c>
      <c r="Y12" s="122">
        <f>$B12*'S1 Res-NFA'!Y19</f>
        <v>100284031.67773373</v>
      </c>
      <c r="Z12" s="122">
        <f>$B12*'S1 Res-NFA'!Z19</f>
        <v>106000723.52958557</v>
      </c>
      <c r="AA12" s="122">
        <f>$B12*'S1 Res-NFA'!AA19</f>
        <v>107906287.48020285</v>
      </c>
      <c r="AB12" s="122">
        <f>$B12*'S1 Res-NFA'!AB19</f>
        <v>108624215.38143744</v>
      </c>
      <c r="AC12" s="122">
        <f>$B12*'S1 Res-NFA'!AC19</f>
        <v>113023433.15921521</v>
      </c>
      <c r="AD12" s="122">
        <f>$B12*'S1 Res-NFA'!AD19</f>
        <v>115555274.64069669</v>
      </c>
      <c r="AE12" s="122">
        <f>$B12*'S1 Res-NFA'!AE19</f>
        <v>117334819.33205472</v>
      </c>
      <c r="AF12" s="122">
        <f>$B12*'S1 Res-NFA'!AF19</f>
        <v>119442777.85057323</v>
      </c>
      <c r="AG12" s="122">
        <f>$B12*'S1 Res-NFA'!AG19</f>
        <v>127771505.25798063</v>
      </c>
      <c r="AH12" s="123">
        <f>$B12*'S1 Res-NFA'!AH19</f>
        <v>128489433.1592152</v>
      </c>
      <c r="AI12" s="158">
        <f>$B12*'S1 Res-NFA'!AI19</f>
        <v>129329468.72507155</v>
      </c>
      <c r="AJ12" s="158">
        <f>$B12*'S1 Res-NFA'!AJ19</f>
        <v>130291611.95554967</v>
      </c>
      <c r="AK12" s="158">
        <f>$B12*'S1 Res-NFA'!AK19</f>
        <v>131375862.85064957</v>
      </c>
      <c r="AL12" s="158">
        <f>$B12*'S1 Res-NFA'!AL19</f>
        <v>132582221.41037121</v>
      </c>
      <c r="AM12" s="158">
        <f>$B12*'S1 Res-NFA'!AM19</f>
        <v>133910687.63471465</v>
      </c>
      <c r="AN12" s="158">
        <f>$B12*'S1 Res-NFA'!AN19</f>
        <v>135361261.52367988</v>
      </c>
      <c r="AO12" s="158">
        <f>$B12*'S1 Res-NFA'!AO19</f>
        <v>136933943.07726687</v>
      </c>
      <c r="AP12" s="158">
        <f>$B12*'S1 Res-NFA'!AP19</f>
        <v>138628732.29547563</v>
      </c>
      <c r="AQ12" s="158">
        <f>$B12*'S1 Res-NFA'!AQ19</f>
        <v>140445629.17830616</v>
      </c>
      <c r="AR12" s="158">
        <f>$B12*'S1 Res-NFA'!AR19</f>
        <v>142384633.72575846</v>
      </c>
      <c r="AS12" s="158">
        <f>$B12*'S1 Res-NFA'!AS19</f>
        <v>144445745.93783256</v>
      </c>
      <c r="AT12" s="158">
        <f>$B12*'S1 Res-NFA'!AT19</f>
        <v>146628965.81452841</v>
      </c>
      <c r="AU12" s="158">
        <f>$B12*'S1 Res-NFA'!AU19</f>
        <v>148934293.35584605</v>
      </c>
      <c r="AV12" s="158">
        <f>$B12*'S1 Res-NFA'!AV19</f>
        <v>151361728.56178546</v>
      </c>
      <c r="AW12" s="158">
        <f>$B12*'S1 Res-NFA'!AW19</f>
        <v>153911271.43234664</v>
      </c>
      <c r="AX12" s="158">
        <f>$B12*'S1 Res-NFA'!AX19</f>
        <v>156582921.96752959</v>
      </c>
      <c r="AY12" s="158">
        <f>$B12*'S1 Res-NFA'!AY19</f>
        <v>159376680.16733432</v>
      </c>
      <c r="AZ12" s="158">
        <f>$B12*'S1 Res-NFA'!AZ19</f>
        <v>162292546.03176081</v>
      </c>
      <c r="BA12" s="158">
        <f>$B12*'S1 Res-NFA'!BA19</f>
        <v>165330519.56080911</v>
      </c>
      <c r="BB12" s="158">
        <f>$B12*'S1 Res-NFA'!BB19</f>
        <v>168490600.75447917</v>
      </c>
      <c r="BC12" s="158">
        <f>$B12*'S1 Res-NFA'!BC19</f>
        <v>171772789.61277097</v>
      </c>
      <c r="BD12" s="158">
        <f>$B12*'S1 Res-NFA'!BD19</f>
        <v>175177086.13568458</v>
      </c>
      <c r="BE12" s="158">
        <f>$B12*'S1 Res-NFA'!BE19</f>
        <v>178703490.32321995</v>
      </c>
      <c r="BF12" s="158">
        <f>$B12*'S1 Res-NFA'!BF19</f>
        <v>182352002.1753771</v>
      </c>
      <c r="BG12" s="158">
        <f>$B12*'S1 Res-NFA'!BG19</f>
        <v>186122621.69215602</v>
      </c>
      <c r="BH12" s="158">
        <f>$B12*'S1 Res-NFA'!BH19</f>
        <v>190015348.8735567</v>
      </c>
      <c r="BI12" s="158">
        <f>$B12*'S1 Res-NFA'!BI19</f>
        <v>194030183.71957919</v>
      </c>
      <c r="BJ12" s="158">
        <f>$B12*'S1 Res-NFA'!BJ19</f>
        <v>198167126.23022345</v>
      </c>
      <c r="BK12" s="158">
        <f>$B12*'S1 Res-NFA'!BK19</f>
        <v>202426176.40548944</v>
      </c>
    </row>
    <row r="13" spans="1:63" x14ac:dyDescent="0.45">
      <c r="A13" s="17" t="s">
        <v>52</v>
      </c>
      <c r="B13" s="53">
        <f>'S7 Heating-energy_data'!E9</f>
        <v>46.913580246913575</v>
      </c>
      <c r="C13" s="122">
        <f>$B13*'S1 Res-NFA'!C20</f>
        <v>0</v>
      </c>
      <c r="D13" s="122">
        <f>$B13*'S1 Res-NFA'!D20</f>
        <v>1658488.8888888888</v>
      </c>
      <c r="E13" s="122">
        <f>$B13*'S1 Res-NFA'!E20</f>
        <v>3316977.7777777775</v>
      </c>
      <c r="F13" s="122">
        <f>$B13*'S1 Res-NFA'!F20</f>
        <v>4975466.666666666</v>
      </c>
      <c r="G13" s="122">
        <f>$B13*'S1 Res-NFA'!G20</f>
        <v>6633955.555555555</v>
      </c>
      <c r="H13" s="122">
        <f>$B13*'S1 Res-NFA'!H20</f>
        <v>8292444.444444444</v>
      </c>
      <c r="I13" s="122">
        <f>$B13*'S1 Res-NFA'!I20</f>
        <v>9950933.3333333321</v>
      </c>
      <c r="J13" s="122">
        <f>$B13*'S1 Res-NFA'!J20</f>
        <v>11609422.22222222</v>
      </c>
      <c r="K13" s="122">
        <f>$B13*'S1 Res-NFA'!K20</f>
        <v>13267911.11111111</v>
      </c>
      <c r="L13" s="122">
        <f>$B13*'S1 Res-NFA'!L20</f>
        <v>14926399.999999998</v>
      </c>
      <c r="M13" s="122">
        <f>$B13*'S1 Res-NFA'!M20</f>
        <v>16584888.888888888</v>
      </c>
      <c r="N13" s="122">
        <f>$B13*'S1 Res-NFA'!N20</f>
        <v>18427654.320987653</v>
      </c>
      <c r="O13" s="122">
        <f>$B13*'S1 Res-NFA'!O20</f>
        <v>20270419.753086418</v>
      </c>
      <c r="P13" s="122">
        <f>$B13*'S1 Res-NFA'!P20</f>
        <v>22113185.185185183</v>
      </c>
      <c r="Q13" s="122">
        <f>$B13*'S1 Res-NFA'!Q20</f>
        <v>23955950.617283948</v>
      </c>
      <c r="R13" s="122">
        <f>$B13*'S1 Res-NFA'!R20</f>
        <v>25798716.049382713</v>
      </c>
      <c r="S13" s="122">
        <f>$B13*'S1 Res-NFA'!S20</f>
        <v>27641481.481481478</v>
      </c>
      <c r="T13" s="122">
        <f>$B13*'S1 Res-NFA'!T20</f>
        <v>29484246.913580243</v>
      </c>
      <c r="U13" s="122">
        <f>$B13*'S1 Res-NFA'!U20</f>
        <v>31327012.345679007</v>
      </c>
      <c r="V13" s="122">
        <f>$B13*'S1 Res-NFA'!V20</f>
        <v>33169777.777777776</v>
      </c>
      <c r="W13" s="122">
        <f>$B13*'S1 Res-NFA'!W20</f>
        <v>35012543.209876537</v>
      </c>
      <c r="X13" s="122">
        <f>$B13*'S1 Res-NFA'!X20</f>
        <v>36855308.641975306</v>
      </c>
      <c r="Y13" s="122">
        <f>$B13*'S1 Res-NFA'!Y20</f>
        <v>38698074.074074067</v>
      </c>
      <c r="Z13" s="122">
        <f>$B13*'S1 Res-NFA'!Z20</f>
        <v>40540839.506172836</v>
      </c>
      <c r="AA13" s="122">
        <f>$B13*'S1 Res-NFA'!AA20</f>
        <v>42383604.938271597</v>
      </c>
      <c r="AB13" s="122">
        <f>$B13*'S1 Res-NFA'!AB20</f>
        <v>44226370.370370366</v>
      </c>
      <c r="AC13" s="122">
        <f>$B13*'S1 Res-NFA'!AC20</f>
        <v>46990518.518518515</v>
      </c>
      <c r="AD13" s="122">
        <f>$B13*'S1 Res-NFA'!AD20</f>
        <v>50215358.024691351</v>
      </c>
      <c r="AE13" s="122">
        <f>$B13*'S1 Res-NFA'!AE20</f>
        <v>53900888.888888881</v>
      </c>
      <c r="AF13" s="122">
        <f>$B13*'S1 Res-NFA'!AF20</f>
        <v>58047111.111111104</v>
      </c>
      <c r="AG13" s="122">
        <f>$B13*'S1 Res-NFA'!AG20</f>
        <v>60811259.259259254</v>
      </c>
      <c r="AH13" s="123">
        <f>$B13*'S1 Res-NFA'!AH20</f>
        <v>63238981.99569796</v>
      </c>
      <c r="AI13" s="158">
        <f>$B13*'S1 Res-NFA'!AI20</f>
        <v>65666704.732136659</v>
      </c>
      <c r="AJ13" s="158">
        <f>$B13*'S1 Res-NFA'!AJ20</f>
        <v>68094427.468575373</v>
      </c>
      <c r="AK13" s="158">
        <f>$B13*'S1 Res-NFA'!AK20</f>
        <v>70522150.205014065</v>
      </c>
      <c r="AL13" s="158">
        <f>$B13*'S1 Res-NFA'!AL20</f>
        <v>72949872.941452771</v>
      </c>
      <c r="AM13" s="158">
        <f>$B13*'S1 Res-NFA'!AM20</f>
        <v>75377595.677891478</v>
      </c>
      <c r="AN13" s="158">
        <f>$B13*'S1 Res-NFA'!AN20</f>
        <v>77805318.414330184</v>
      </c>
      <c r="AO13" s="158">
        <f>$B13*'S1 Res-NFA'!AO20</f>
        <v>80233041.150768891</v>
      </c>
      <c r="AP13" s="158">
        <f>$B13*'S1 Res-NFA'!AP20</f>
        <v>82660763.887207597</v>
      </c>
      <c r="AQ13" s="158">
        <f>$B13*'S1 Res-NFA'!AQ20</f>
        <v>85088486.623646304</v>
      </c>
      <c r="AR13" s="158">
        <f>$B13*'S1 Res-NFA'!AR20</f>
        <v>87516209.360084996</v>
      </c>
      <c r="AS13" s="158">
        <f>$B13*'S1 Res-NFA'!AS20</f>
        <v>89943932.096523702</v>
      </c>
      <c r="AT13" s="158">
        <f>$B13*'S1 Res-NFA'!AT20</f>
        <v>92371654.832962409</v>
      </c>
      <c r="AU13" s="158">
        <f>$B13*'S1 Res-NFA'!AU20</f>
        <v>94799377.569401115</v>
      </c>
      <c r="AV13" s="158">
        <f>$B13*'S1 Res-NFA'!AV20</f>
        <v>97227100.305839822</v>
      </c>
      <c r="AW13" s="158">
        <f>$B13*'S1 Res-NFA'!AW20</f>
        <v>99654823.042278528</v>
      </c>
      <c r="AX13" s="158">
        <f>$B13*'S1 Res-NFA'!AX20</f>
        <v>102082545.77871722</v>
      </c>
      <c r="AY13" s="158">
        <f>$B13*'S1 Res-NFA'!AY20</f>
        <v>104510268.51515591</v>
      </c>
      <c r="AZ13" s="158">
        <f>$B13*'S1 Res-NFA'!AZ20</f>
        <v>106937991.2515946</v>
      </c>
      <c r="BA13" s="158">
        <f>$B13*'S1 Res-NFA'!BA20</f>
        <v>109365713.98803329</v>
      </c>
      <c r="BB13" s="158">
        <f>$B13*'S1 Res-NFA'!BB20</f>
        <v>111793436.72447199</v>
      </c>
      <c r="BC13" s="158">
        <f>$B13*'S1 Res-NFA'!BC20</f>
        <v>114221159.46091069</v>
      </c>
      <c r="BD13" s="158">
        <f>$B13*'S1 Res-NFA'!BD20</f>
        <v>116648882.19734938</v>
      </c>
      <c r="BE13" s="158">
        <f>$B13*'S1 Res-NFA'!BE20</f>
        <v>119076604.93378808</v>
      </c>
      <c r="BF13" s="158">
        <f>$B13*'S1 Res-NFA'!BF20</f>
        <v>121504327.67022677</v>
      </c>
      <c r="BG13" s="158">
        <f>$B13*'S1 Res-NFA'!BG20</f>
        <v>123932050.40666546</v>
      </c>
      <c r="BH13" s="158">
        <f>$B13*'S1 Res-NFA'!BH20</f>
        <v>126359773.14310415</v>
      </c>
      <c r="BI13" s="158">
        <f>$B13*'S1 Res-NFA'!BI20</f>
        <v>128787495.87954284</v>
      </c>
      <c r="BJ13" s="158">
        <f>$B13*'S1 Res-NFA'!BJ20</f>
        <v>131215218.61598153</v>
      </c>
      <c r="BK13" s="158">
        <f>$B13*'S1 Res-NFA'!BK20</f>
        <v>133642941.35242024</v>
      </c>
    </row>
    <row r="14" spans="1:63" x14ac:dyDescent="0.45">
      <c r="A14" s="17" t="s">
        <v>50</v>
      </c>
      <c r="B14" s="53">
        <f>'S7 Heating-energy_data'!E10</f>
        <v>96.385542168674704</v>
      </c>
      <c r="C14" s="122">
        <f>$B14*'S1 Res-NFA'!C21</f>
        <v>2294869735.4040709</v>
      </c>
      <c r="D14" s="122">
        <f>$B14*'S1 Res-NFA'!D21</f>
        <v>2281196318.8559494</v>
      </c>
      <c r="E14" s="122">
        <f>$B14*'S1 Res-NFA'!E21</f>
        <v>2267535865.9933672</v>
      </c>
      <c r="F14" s="122">
        <f>$B14*'S1 Res-NFA'!F21</f>
        <v>2253888376.8163238</v>
      </c>
      <c r="G14" s="122">
        <f>$B14*'S1 Res-NFA'!G21</f>
        <v>2240253851.3248205</v>
      </c>
      <c r="H14" s="122">
        <f>$B14*'S1 Res-NFA'!H21</f>
        <v>2226632289.518856</v>
      </c>
      <c r="I14" s="122">
        <f>$B14*'S1 Res-NFA'!I21</f>
        <v>2213023691.3984318</v>
      </c>
      <c r="J14" s="122">
        <f>$B14*'S1 Res-NFA'!J21</f>
        <v>2199379577.6837339</v>
      </c>
      <c r="K14" s="122">
        <f>$B14*'S1 Res-NFA'!K21</f>
        <v>2185699948.3747635</v>
      </c>
      <c r="L14" s="122">
        <f>$B14*'S1 Res-NFA'!L21</f>
        <v>2171984803.4715195</v>
      </c>
      <c r="M14" s="122">
        <f>$B14*'S1 Res-NFA'!M21</f>
        <v>2147820789.13341</v>
      </c>
      <c r="N14" s="122">
        <f>$B14*'S1 Res-NFA'!N21</f>
        <v>2101127104.1687577</v>
      </c>
      <c r="O14" s="122">
        <f>$B14*'S1 Res-NFA'!O21</f>
        <v>2055958919.6618998</v>
      </c>
      <c r="P14" s="122">
        <f>$B14*'S1 Res-NFA'!P21</f>
        <v>2009006812.2309265</v>
      </c>
      <c r="Q14" s="122">
        <f>$B14*'S1 Res-NFA'!Q21</f>
        <v>1963680703.3384523</v>
      </c>
      <c r="R14" s="122">
        <f>$B14*'S1 Res-NFA'!R21</f>
        <v>1928502741.1813512</v>
      </c>
      <c r="S14" s="122">
        <f>$B14*'S1 Res-NFA'!S21</f>
        <v>1837870575.9452403</v>
      </c>
      <c r="T14" s="122">
        <f>$B14*'S1 Res-NFA'!T21</f>
        <v>1776634674.6547406</v>
      </c>
      <c r="U14" s="122">
        <f>$B14*'S1 Res-NFA'!U21</f>
        <v>1718318416.0605414</v>
      </c>
      <c r="V14" s="122">
        <f>$B14*'S1 Res-NFA'!V21</f>
        <v>1664120313.3411009</v>
      </c>
      <c r="W14" s="122">
        <f>$B14*'S1 Res-NFA'!W21</f>
        <v>1616247999.0008886</v>
      </c>
      <c r="X14" s="122">
        <f>$B14*'S1 Res-NFA'!X21</f>
        <v>1564145300.6102846</v>
      </c>
      <c r="Y14" s="122">
        <f>$B14*'S1 Res-NFA'!Y21</f>
        <v>1501401953.5572257</v>
      </c>
      <c r="Z14" s="122">
        <f>$B14*'S1 Res-NFA'!Z21</f>
        <v>1447452000.9701166</v>
      </c>
      <c r="AA14" s="122">
        <f>$B14*'S1 Res-NFA'!AA21</f>
        <v>1421674018.5192146</v>
      </c>
      <c r="AB14" s="122">
        <f>$B14*'S1 Res-NFA'!AB21</f>
        <v>1387677228.0989554</v>
      </c>
      <c r="AC14" s="122">
        <f>$B14*'S1 Res-NFA'!AC21</f>
        <v>1366981446.8818517</v>
      </c>
      <c r="AD14" s="122">
        <f>$B14*'S1 Res-NFA'!AD21</f>
        <v>1346209631.2636762</v>
      </c>
      <c r="AE14" s="122">
        <f>$B14*'S1 Res-NFA'!AE21</f>
        <v>1333421922.4650462</v>
      </c>
      <c r="AF14" s="122">
        <f>$B14*'S1 Res-NFA'!AF21</f>
        <v>1316873981.699348</v>
      </c>
      <c r="AG14" s="122">
        <f>$B14*'S1 Res-NFA'!AG21</f>
        <v>1298915249.9621749</v>
      </c>
      <c r="AH14" s="123">
        <f>$B14*'S1 Res-NFA'!AH21</f>
        <v>1285875824.2490981</v>
      </c>
      <c r="AI14" s="158">
        <f>$B14*'S1 Res-NFA'!AI21</f>
        <v>1272141258.634815</v>
      </c>
      <c r="AJ14" s="158">
        <f>$B14*'S1 Res-NFA'!AJ21</f>
        <v>1257711553.1193254</v>
      </c>
      <c r="AK14" s="158">
        <f>$B14*'S1 Res-NFA'!AK21</f>
        <v>1242586707.7026293</v>
      </c>
      <c r="AL14" s="158">
        <f>$B14*'S1 Res-NFA'!AL21</f>
        <v>1226766722.3847268</v>
      </c>
      <c r="AM14" s="158">
        <f>$B14*'S1 Res-NFA'!AM21</f>
        <v>1210251597.1656179</v>
      </c>
      <c r="AN14" s="158">
        <f>$B14*'S1 Res-NFA'!AN21</f>
        <v>1193041332.0453029</v>
      </c>
      <c r="AO14" s="158">
        <f>$B14*'S1 Res-NFA'!AO21</f>
        <v>1175135927.0237811</v>
      </c>
      <c r="AP14" s="158">
        <f>$B14*'S1 Res-NFA'!AP21</f>
        <v>1156535382.101053</v>
      </c>
      <c r="AQ14" s="158">
        <f>$B14*'S1 Res-NFA'!AQ21</f>
        <v>1137239697.2771184</v>
      </c>
      <c r="AR14" s="158">
        <f>$B14*'S1 Res-NFA'!AR21</f>
        <v>1117248872.5519774</v>
      </c>
      <c r="AS14" s="158">
        <f>$B14*'S1 Res-NFA'!AS21</f>
        <v>1096562907.9256299</v>
      </c>
      <c r="AT14" s="158">
        <f>$B14*'S1 Res-NFA'!AT21</f>
        <v>1075181803.3980761</v>
      </c>
      <c r="AU14" s="158">
        <f>$B14*'S1 Res-NFA'!AU21</f>
        <v>1053105558.9693156</v>
      </c>
      <c r="AV14" s="158">
        <f>$B14*'S1 Res-NFA'!AV21</f>
        <v>1030334174.6393491</v>
      </c>
      <c r="AW14" s="158">
        <f>$B14*'S1 Res-NFA'!AW21</f>
        <v>1006867650.4081759</v>
      </c>
      <c r="AX14" s="158">
        <f>$B14*'S1 Res-NFA'!AX21</f>
        <v>982705986.27579629</v>
      </c>
      <c r="AY14" s="158">
        <f>$B14*'S1 Res-NFA'!AY21</f>
        <v>957849182.24221039</v>
      </c>
      <c r="AZ14" s="158">
        <f>$B14*'S1 Res-NFA'!AZ21</f>
        <v>932297238.30741787</v>
      </c>
      <c r="BA14" s="158">
        <f>$B14*'S1 Res-NFA'!BA21</f>
        <v>906050154.47141898</v>
      </c>
      <c r="BB14" s="158">
        <f>$B14*'S1 Res-NFA'!BB21</f>
        <v>879107930.73421359</v>
      </c>
      <c r="BC14" s="158">
        <f>$B14*'S1 Res-NFA'!BC21</f>
        <v>851470567.09580183</v>
      </c>
      <c r="BD14" s="158">
        <f>$B14*'S1 Res-NFA'!BD21</f>
        <v>823138063.5561837</v>
      </c>
      <c r="BE14" s="158">
        <f>$B14*'S1 Res-NFA'!BE21</f>
        <v>794110420.11535919</v>
      </c>
      <c r="BF14" s="158">
        <f>$B14*'S1 Res-NFA'!BF21</f>
        <v>764387636.77332819</v>
      </c>
      <c r="BG14" s="158">
        <f>$B14*'S1 Res-NFA'!BG21</f>
        <v>733969713.53009069</v>
      </c>
      <c r="BH14" s="158">
        <f>$B14*'S1 Res-NFA'!BH21</f>
        <v>702856650.38564682</v>
      </c>
      <c r="BI14" s="158">
        <f>$B14*'S1 Res-NFA'!BI21</f>
        <v>671048447.33999646</v>
      </c>
      <c r="BJ14" s="158">
        <f>$B14*'S1 Res-NFA'!BJ21</f>
        <v>638545104.39313972</v>
      </c>
      <c r="BK14" s="158">
        <f>$B14*'S1 Res-NFA'!BK21</f>
        <v>605346621.54507649</v>
      </c>
    </row>
    <row r="15" spans="1:63" x14ac:dyDescent="0.45">
      <c r="A15" s="17" t="s">
        <v>55</v>
      </c>
      <c r="B15" s="53">
        <f>'S7 Heating-energy_data'!E11</f>
        <v>45.783132530120483</v>
      </c>
      <c r="C15" s="122">
        <f>$B15*'S1 Res-NFA'!C22</f>
        <v>0</v>
      </c>
      <c r="D15" s="122">
        <f>$B15*'S1 Res-NFA'!D22</f>
        <v>6304706.0823451011</v>
      </c>
      <c r="E15" s="122">
        <f>$B15*'S1 Res-NFA'!E22</f>
        <v>12609412.164690202</v>
      </c>
      <c r="F15" s="122">
        <f>$B15*'S1 Res-NFA'!F22</f>
        <v>18914118.247035302</v>
      </c>
      <c r="G15" s="122">
        <f>$B15*'S1 Res-NFA'!G22</f>
        <v>25218824.329380404</v>
      </c>
      <c r="H15" s="122">
        <f>$B15*'S1 Res-NFA'!H22</f>
        <v>31523530.411725506</v>
      </c>
      <c r="I15" s="122">
        <f>$B15*'S1 Res-NFA'!I22</f>
        <v>37828236.494070604</v>
      </c>
      <c r="J15" s="122">
        <f>$B15*'S1 Res-NFA'!J22</f>
        <v>44132942.57641571</v>
      </c>
      <c r="K15" s="122">
        <f>$B15*'S1 Res-NFA'!K22</f>
        <v>50437648.658760808</v>
      </c>
      <c r="L15" s="122">
        <f>$B15*'S1 Res-NFA'!L22</f>
        <v>56742354.741105907</v>
      </c>
      <c r="M15" s="122">
        <f>$B15*'S1 Res-NFA'!M22</f>
        <v>67993403.897732422</v>
      </c>
      <c r="N15" s="122">
        <f>$B15*'S1 Res-NFA'!N22</f>
        <v>89943943.65676856</v>
      </c>
      <c r="O15" s="122">
        <f>$B15*'S1 Res-NFA'!O22</f>
        <v>111167767.75315411</v>
      </c>
      <c r="P15" s="122">
        <f>$B15*'S1 Res-NFA'!P22</f>
        <v>133200295.94592521</v>
      </c>
      <c r="Q15" s="122">
        <f>$B15*'S1 Res-NFA'!Q22</f>
        <v>154494928.23508182</v>
      </c>
      <c r="R15" s="122">
        <f>$B15*'S1 Res-NFA'!R22</f>
        <v>170911248.71700954</v>
      </c>
      <c r="S15" s="122">
        <f>$B15*'S1 Res-NFA'!S22</f>
        <v>213634676.18688908</v>
      </c>
      <c r="T15" s="122">
        <f>$B15*'S1 Res-NFA'!T22</f>
        <v>242393982.69291314</v>
      </c>
      <c r="U15" s="122">
        <f>$B15*'S1 Res-NFA'!U22</f>
        <v>269744578.83749145</v>
      </c>
      <c r="V15" s="122">
        <f>$B15*'S1 Res-NFA'!V22</f>
        <v>295172173.53628665</v>
      </c>
      <c r="W15" s="122">
        <f>$B15*'S1 Res-NFA'!W22</f>
        <v>317573649.68086499</v>
      </c>
      <c r="X15" s="122">
        <f>$B15*'S1 Res-NFA'!X22</f>
        <v>341998749.43990117</v>
      </c>
      <c r="Y15" s="122">
        <f>$B15*'S1 Res-NFA'!Y22</f>
        <v>371495951.8495397</v>
      </c>
      <c r="Z15" s="122">
        <f>$B15*'S1 Res-NFA'!Z22</f>
        <v>396845284.86158794</v>
      </c>
      <c r="AA15" s="122">
        <f>$B15*'S1 Res-NFA'!AA22</f>
        <v>408819322.93387705</v>
      </c>
      <c r="AB15" s="122">
        <f>$B15*'S1 Res-NFA'!AB22</f>
        <v>424605823.17484093</v>
      </c>
      <c r="AC15" s="122">
        <f>$B15*'S1 Res-NFA'!AC22</f>
        <v>434183562.93387705</v>
      </c>
      <c r="AD15" s="122">
        <f>$B15*'S1 Res-NFA'!AD22</f>
        <v>443668134.0182144</v>
      </c>
      <c r="AE15" s="122">
        <f>$B15*'S1 Res-NFA'!AE22</f>
        <v>449452045.34351563</v>
      </c>
      <c r="AF15" s="122">
        <f>$B15*'S1 Res-NFA'!AF22</f>
        <v>456972620.76520234</v>
      </c>
      <c r="AG15" s="122">
        <f>$B15*'S1 Res-NFA'!AG22</f>
        <v>465093202.45194936</v>
      </c>
      <c r="AH15" s="123">
        <f>$B15*'S1 Res-NFA'!AH22</f>
        <v>470877113.77725059</v>
      </c>
      <c r="AI15" s="158">
        <f>$B15*'S1 Res-NFA'!AI22</f>
        <v>476996169.77231377</v>
      </c>
      <c r="AJ15" s="158">
        <f>$B15*'S1 Res-NFA'!AJ22</f>
        <v>483450370.43713886</v>
      </c>
      <c r="AK15" s="158">
        <f>$B15*'S1 Res-NFA'!AK22</f>
        <v>490239715.77172601</v>
      </c>
      <c r="AL15" s="158">
        <f>$B15*'S1 Res-NFA'!AL22</f>
        <v>497364205.77607512</v>
      </c>
      <c r="AM15" s="158">
        <f>$B15*'S1 Res-NFA'!AM22</f>
        <v>504823840.45018613</v>
      </c>
      <c r="AN15" s="158">
        <f>$B15*'S1 Res-NFA'!AN22</f>
        <v>512618619.79405916</v>
      </c>
      <c r="AO15" s="158">
        <f>$B15*'S1 Res-NFA'!AO22</f>
        <v>520748543.80769414</v>
      </c>
      <c r="AP15" s="158">
        <f>$B15*'S1 Res-NFA'!AP22</f>
        <v>529213612.49109107</v>
      </c>
      <c r="AQ15" s="158">
        <f>$B15*'S1 Res-NFA'!AQ22</f>
        <v>538013825.84425008</v>
      </c>
      <c r="AR15" s="158">
        <f>$B15*'S1 Res-NFA'!AR22</f>
        <v>547149183.86717093</v>
      </c>
      <c r="AS15" s="158">
        <f>$B15*'S1 Res-NFA'!AS22</f>
        <v>556619686.55985379</v>
      </c>
      <c r="AT15" s="158">
        <f>$B15*'S1 Res-NFA'!AT22</f>
        <v>566425333.92229867</v>
      </c>
      <c r="AU15" s="158">
        <f>$B15*'S1 Res-NFA'!AU22</f>
        <v>576566125.95450544</v>
      </c>
      <c r="AV15" s="158">
        <f>$B15*'S1 Res-NFA'!AV22</f>
        <v>587042062.65647411</v>
      </c>
      <c r="AW15" s="158">
        <f>$B15*'S1 Res-NFA'!AW22</f>
        <v>597853144.02820492</v>
      </c>
      <c r="AX15" s="158">
        <f>$B15*'S1 Res-NFA'!AX22</f>
        <v>608999370.06969762</v>
      </c>
      <c r="AY15" s="158">
        <f>$B15*'S1 Res-NFA'!AY22</f>
        <v>620480740.78095222</v>
      </c>
      <c r="AZ15" s="158">
        <f>$B15*'S1 Res-NFA'!AZ22</f>
        <v>632297256.16196895</v>
      </c>
      <c r="BA15" s="158">
        <f>$B15*'S1 Res-NFA'!BA22</f>
        <v>644448916.21274745</v>
      </c>
      <c r="BB15" s="158">
        <f>$B15*'S1 Res-NFA'!BB22</f>
        <v>656935720.9332881</v>
      </c>
      <c r="BC15" s="158">
        <f>$B15*'S1 Res-NFA'!BC22</f>
        <v>669757670.32359076</v>
      </c>
      <c r="BD15" s="158">
        <f>$B15*'S1 Res-NFA'!BD22</f>
        <v>682914764.38365519</v>
      </c>
      <c r="BE15" s="158">
        <f>$B15*'S1 Res-NFA'!BE22</f>
        <v>696407003.11348176</v>
      </c>
      <c r="BF15" s="158">
        <f>$B15*'S1 Res-NFA'!BF22</f>
        <v>710234386.51307023</v>
      </c>
      <c r="BG15" s="158">
        <f>$B15*'S1 Res-NFA'!BG22</f>
        <v>724396914.58242059</v>
      </c>
      <c r="BH15" s="158">
        <f>$B15*'S1 Res-NFA'!BH22</f>
        <v>738894587.32153308</v>
      </c>
      <c r="BI15" s="158">
        <f>$B15*'S1 Res-NFA'!BI22</f>
        <v>753727404.73040748</v>
      </c>
      <c r="BJ15" s="158">
        <f>$B15*'S1 Res-NFA'!BJ22</f>
        <v>768895366.80904388</v>
      </c>
      <c r="BK15" s="158">
        <f>$B15*'S1 Res-NFA'!BK22</f>
        <v>784398473.55744219</v>
      </c>
    </row>
    <row r="16" spans="1:63" x14ac:dyDescent="0.45">
      <c r="A16" s="17" t="s">
        <v>7</v>
      </c>
      <c r="B16" s="53">
        <f>'S7 Heating-energy_data'!E12</f>
        <v>61.728395061728392</v>
      </c>
      <c r="C16" s="122">
        <f>$B16*'S1 Res-NFA'!C23</f>
        <v>351705750.43264455</v>
      </c>
      <c r="D16" s="122">
        <f>$B16*'S1 Res-NFA'!D23</f>
        <v>376543898.58079267</v>
      </c>
      <c r="E16" s="122">
        <f>$B16*'S1 Res-NFA'!E23</f>
        <v>408857108.45733589</v>
      </c>
      <c r="F16" s="122">
        <f>$B16*'S1 Res-NFA'!F23</f>
        <v>454656985.00054574</v>
      </c>
      <c r="G16" s="122">
        <f>$B16*'S1 Res-NFA'!G23</f>
        <v>506440626.9758544</v>
      </c>
      <c r="H16" s="122">
        <f>$B16*'S1 Res-NFA'!H23</f>
        <v>559859145.49437296</v>
      </c>
      <c r="I16" s="122">
        <f>$B16*'S1 Res-NFA'!I23</f>
        <v>615625750.43264449</v>
      </c>
      <c r="J16" s="122">
        <f>$B16*'S1 Res-NFA'!J23</f>
        <v>642098775.12400258</v>
      </c>
      <c r="K16" s="122">
        <f>$B16*'S1 Res-NFA'!K23</f>
        <v>663671799.81536055</v>
      </c>
      <c r="L16" s="122">
        <f>$B16*'S1 Res-NFA'!L23</f>
        <v>693961120.80301487</v>
      </c>
      <c r="M16" s="122">
        <f>$B16*'S1 Res-NFA'!M23</f>
        <v>713371305.98820007</v>
      </c>
      <c r="N16" s="122">
        <f>$B16*'S1 Res-NFA'!N23</f>
        <v>713371305.98820007</v>
      </c>
      <c r="O16" s="122">
        <f>$B16*'S1 Res-NFA'!O23</f>
        <v>713371305.98820007</v>
      </c>
      <c r="P16" s="122">
        <f>$B16*'S1 Res-NFA'!P23</f>
        <v>713371305.98820007</v>
      </c>
      <c r="Q16" s="122">
        <f>$B16*'S1 Res-NFA'!Q23</f>
        <v>713371305.98820007</v>
      </c>
      <c r="R16" s="122">
        <f>$B16*'S1 Res-NFA'!R23</f>
        <v>713371305.98820007</v>
      </c>
      <c r="S16" s="122">
        <f>$B16*'S1 Res-NFA'!S23</f>
        <v>713371305.98820007</v>
      </c>
      <c r="T16" s="122">
        <f>$B16*'S1 Res-NFA'!T23</f>
        <v>713371305.98820007</v>
      </c>
      <c r="U16" s="122">
        <f>$B16*'S1 Res-NFA'!U23</f>
        <v>713371305.98820007</v>
      </c>
      <c r="V16" s="122">
        <f>$B16*'S1 Res-NFA'!V23</f>
        <v>713300833.33772302</v>
      </c>
      <c r="W16" s="122">
        <f>$B16*'S1 Res-NFA'!W23</f>
        <v>713225602.65939581</v>
      </c>
      <c r="X16" s="122">
        <f>$B16*'S1 Res-NFA'!X23</f>
        <v>713153531.78478622</v>
      </c>
      <c r="Y16" s="122">
        <f>$B16*'S1 Res-NFA'!Y23</f>
        <v>713085423.03306675</v>
      </c>
      <c r="Z16" s="122">
        <f>$B16*'S1 Res-NFA'!Z23</f>
        <v>713023769.84306026</v>
      </c>
      <c r="AA16" s="122">
        <f>$B16*'S1 Res-NFA'!AA23</f>
        <v>712963539.64222157</v>
      </c>
      <c r="AB16" s="122">
        <f>$B16*'S1 Res-NFA'!AB23</f>
        <v>712882942.41479146</v>
      </c>
      <c r="AC16" s="122">
        <f>$B16*'S1 Res-NFA'!AC23</f>
        <v>712826663.81325579</v>
      </c>
      <c r="AD16" s="122">
        <f>$B16*'S1 Res-NFA'!AD23</f>
        <v>712741598.67185569</v>
      </c>
      <c r="AE16" s="122">
        <f>$B16*'S1 Res-NFA'!AE23</f>
        <v>712676971.6663667</v>
      </c>
      <c r="AF16" s="122">
        <f>$B16*'S1 Res-NFA'!AF23</f>
        <v>712601335.01849771</v>
      </c>
      <c r="AG16" s="122">
        <f>$B16*'S1 Res-NFA'!AG23</f>
        <v>712510085.60811675</v>
      </c>
      <c r="AH16" s="123">
        <f>$B16*'S1 Res-NFA'!AH23</f>
        <v>712418836.19773579</v>
      </c>
      <c r="AI16" s="158">
        <f>$B16*'S1 Res-NFA'!AI23</f>
        <v>712328258.54754019</v>
      </c>
      <c r="AJ16" s="158">
        <f>$B16*'S1 Res-NFA'!AJ23</f>
        <v>712238352.65752983</v>
      </c>
      <c r="AK16" s="158">
        <f>$B16*'S1 Res-NFA'!AK23</f>
        <v>712149118.52770483</v>
      </c>
      <c r="AL16" s="158">
        <f>$B16*'S1 Res-NFA'!AL23</f>
        <v>712060556.15806508</v>
      </c>
      <c r="AM16" s="158">
        <f>$B16*'S1 Res-NFA'!AM23</f>
        <v>711972665.54861069</v>
      </c>
      <c r="AN16" s="158">
        <f>$B16*'S1 Res-NFA'!AN23</f>
        <v>711885446.69934165</v>
      </c>
      <c r="AO16" s="158">
        <f>$B16*'S1 Res-NFA'!AO23</f>
        <v>711798899.61025786</v>
      </c>
      <c r="AP16" s="158">
        <f>$B16*'S1 Res-NFA'!AP23</f>
        <v>711713024.28135943</v>
      </c>
      <c r="AQ16" s="158">
        <f>$B16*'S1 Res-NFA'!AQ23</f>
        <v>711627820.71264625</v>
      </c>
      <c r="AR16" s="158">
        <f>$B16*'S1 Res-NFA'!AR23</f>
        <v>711543288.90411842</v>
      </c>
      <c r="AS16" s="158">
        <f>$B16*'S1 Res-NFA'!AS23</f>
        <v>711459428.85577595</v>
      </c>
      <c r="AT16" s="158">
        <f>$B16*'S1 Res-NFA'!AT23</f>
        <v>711376240.56761873</v>
      </c>
      <c r="AU16" s="158">
        <f>$B16*'S1 Res-NFA'!AU23</f>
        <v>711293724.03964686</v>
      </c>
      <c r="AV16" s="158">
        <f>$B16*'S1 Res-NFA'!AV23</f>
        <v>711211879.27186024</v>
      </c>
      <c r="AW16" s="158">
        <f>$B16*'S1 Res-NFA'!AW23</f>
        <v>711130706.26425898</v>
      </c>
      <c r="AX16" s="158">
        <f>$B16*'S1 Res-NFA'!AX23</f>
        <v>711050205.01684296</v>
      </c>
      <c r="AY16" s="158">
        <f>$B16*'S1 Res-NFA'!AY23</f>
        <v>710970375.52961242</v>
      </c>
      <c r="AZ16" s="158">
        <f>$B16*'S1 Res-NFA'!AZ23</f>
        <v>710891217.80256701</v>
      </c>
      <c r="BA16" s="158">
        <f>$B16*'S1 Res-NFA'!BA23</f>
        <v>710812731.83570695</v>
      </c>
      <c r="BB16" s="158">
        <f>$B16*'S1 Res-NFA'!BB23</f>
        <v>710734917.62903225</v>
      </c>
      <c r="BC16" s="158">
        <f>$B16*'S1 Res-NFA'!BC23</f>
        <v>710657775.18254292</v>
      </c>
      <c r="BD16" s="158">
        <f>$B16*'S1 Res-NFA'!BD23</f>
        <v>710581304.49623883</v>
      </c>
      <c r="BE16" s="158">
        <f>$B16*'S1 Res-NFA'!BE23</f>
        <v>710505505.57011998</v>
      </c>
      <c r="BF16" s="158">
        <f>$B16*'S1 Res-NFA'!BF23</f>
        <v>710430378.40418649</v>
      </c>
      <c r="BG16" s="158">
        <f>$B16*'S1 Res-NFA'!BG23</f>
        <v>710355922.99843836</v>
      </c>
      <c r="BH16" s="158">
        <f>$B16*'S1 Res-NFA'!BH23</f>
        <v>710282139.35287547</v>
      </c>
      <c r="BI16" s="158">
        <f>$B16*'S1 Res-NFA'!BI23</f>
        <v>710209027.46749794</v>
      </c>
      <c r="BJ16" s="158">
        <f>$B16*'S1 Res-NFA'!BJ23</f>
        <v>710136587.34230578</v>
      </c>
      <c r="BK16" s="158">
        <f>$B16*'S1 Res-NFA'!BK23</f>
        <v>710064818.97729886</v>
      </c>
    </row>
    <row r="17" spans="1:63" x14ac:dyDescent="0.45">
      <c r="A17" s="17" t="s">
        <v>102</v>
      </c>
      <c r="B17" s="53">
        <f>'S7 Heating-energy_data'!E13</f>
        <v>56.25</v>
      </c>
      <c r="C17" s="122">
        <f>$B17*'S1 Res-NFA'!C24</f>
        <v>0</v>
      </c>
      <c r="D17" s="122">
        <f>$B17*'S1 Res-NFA'!D24</f>
        <v>0</v>
      </c>
      <c r="E17" s="122">
        <f>$B17*'S1 Res-NFA'!E24</f>
        <v>0</v>
      </c>
      <c r="F17" s="122">
        <f>$B17*'S1 Res-NFA'!F24</f>
        <v>0</v>
      </c>
      <c r="G17" s="122">
        <f>$B17*'S1 Res-NFA'!G24</f>
        <v>0</v>
      </c>
      <c r="H17" s="122">
        <f>$B17*'S1 Res-NFA'!H24</f>
        <v>0</v>
      </c>
      <c r="I17" s="122">
        <f>$B17*'S1 Res-NFA'!I24</f>
        <v>0</v>
      </c>
      <c r="J17" s="122">
        <f>$B17*'S1 Res-NFA'!J24</f>
        <v>0</v>
      </c>
      <c r="K17" s="122">
        <f>$B17*'S1 Res-NFA'!K24</f>
        <v>0</v>
      </c>
      <c r="L17" s="122">
        <f>$B17*'S1 Res-NFA'!L24</f>
        <v>0</v>
      </c>
      <c r="M17" s="122">
        <f>$B17*'S1 Res-NFA'!M24</f>
        <v>0</v>
      </c>
      <c r="N17" s="122">
        <f>$B17*'S1 Res-NFA'!N24</f>
        <v>28426331.25</v>
      </c>
      <c r="O17" s="122">
        <f>$B17*'S1 Res-NFA'!O24</f>
        <v>52538287.5</v>
      </c>
      <c r="P17" s="122">
        <f>$B17*'S1 Res-NFA'!P24</f>
        <v>84138412.5</v>
      </c>
      <c r="Q17" s="122">
        <f>$B17*'S1 Res-NFA'!Q24</f>
        <v>115738537.5</v>
      </c>
      <c r="R17" s="122">
        <f>$B17*'S1 Res-NFA'!R24</f>
        <v>150662306.25</v>
      </c>
      <c r="S17" s="122">
        <f>$B17*'S1 Res-NFA'!S24</f>
        <v>189716062.5</v>
      </c>
      <c r="T17" s="122">
        <f>$B17*'S1 Res-NFA'!T24</f>
        <v>220959056.25</v>
      </c>
      <c r="U17" s="122">
        <f>$B17*'S1 Res-NFA'!U24</f>
        <v>266055243.75</v>
      </c>
      <c r="V17" s="122">
        <f>$B17*'S1 Res-NFA'!V24</f>
        <v>307557056.25</v>
      </c>
      <c r="W17" s="122">
        <f>$B17*'S1 Res-NFA'!W24</f>
        <v>339237843.75</v>
      </c>
      <c r="X17" s="122">
        <f>$B17*'S1 Res-NFA'!X24</f>
        <v>374289468.75</v>
      </c>
      <c r="Y17" s="122">
        <f>$B17*'S1 Res-NFA'!Y24</f>
        <v>401635406.25</v>
      </c>
      <c r="Z17" s="122">
        <f>$B17*'S1 Res-NFA'!Z24</f>
        <v>439514156.25</v>
      </c>
      <c r="AA17" s="122">
        <f>$B17*'S1 Res-NFA'!AA24</f>
        <v>475113093.75</v>
      </c>
      <c r="AB17" s="122">
        <f>$B17*'S1 Res-NFA'!AB24</f>
        <v>517756218.75</v>
      </c>
      <c r="AC17" s="122">
        <f>$B17*'S1 Res-NFA'!AC24</f>
        <v>548410218.75</v>
      </c>
      <c r="AD17" s="122">
        <f>$B17*'S1 Res-NFA'!AD24</f>
        <v>585324618.75</v>
      </c>
      <c r="AE17" s="122">
        <f>$B17*'S1 Res-NFA'!AE24</f>
        <v>630828618.75</v>
      </c>
      <c r="AF17" s="122">
        <f>$B17*'S1 Res-NFA'!AF24</f>
        <v>678737418.75</v>
      </c>
      <c r="AG17" s="122">
        <f>$B17*'S1 Res-NFA'!AG24</f>
        <v>729198618.75</v>
      </c>
      <c r="AH17" s="123">
        <f>$B17*'S1 Res-NFA'!AH24</f>
        <v>729169931.25</v>
      </c>
      <c r="AI17" s="158">
        <f>$B17*'S1 Res-NFA'!AI24</f>
        <v>729141243.75</v>
      </c>
      <c r="AJ17" s="158">
        <f>$B17*'S1 Res-NFA'!AJ24</f>
        <v>729112556.25</v>
      </c>
      <c r="AK17" s="158">
        <f>$B17*'S1 Res-NFA'!AK24</f>
        <v>729083868.75</v>
      </c>
      <c r="AL17" s="158">
        <f>$B17*'S1 Res-NFA'!AL24</f>
        <v>729055181.25</v>
      </c>
      <c r="AM17" s="158">
        <f>$B17*'S1 Res-NFA'!AM24</f>
        <v>729026493.75</v>
      </c>
      <c r="AN17" s="158">
        <f>$B17*'S1 Res-NFA'!AN24</f>
        <v>728997806.25</v>
      </c>
      <c r="AO17" s="158">
        <f>$B17*'S1 Res-NFA'!AO24</f>
        <v>728969118.75</v>
      </c>
      <c r="AP17" s="158">
        <f>$B17*'S1 Res-NFA'!AP24</f>
        <v>728940431.25</v>
      </c>
      <c r="AQ17" s="158">
        <f>$B17*'S1 Res-NFA'!AQ24</f>
        <v>728911743.75</v>
      </c>
      <c r="AR17" s="158">
        <f>$B17*'S1 Res-NFA'!AR24</f>
        <v>728883056.25</v>
      </c>
      <c r="AS17" s="158">
        <f>$B17*'S1 Res-NFA'!AS24</f>
        <v>728854368.75</v>
      </c>
      <c r="AT17" s="158">
        <f>$B17*'S1 Res-NFA'!AT24</f>
        <v>728825681.25</v>
      </c>
      <c r="AU17" s="158">
        <f>$B17*'S1 Res-NFA'!AU24</f>
        <v>728796993.75</v>
      </c>
      <c r="AV17" s="158">
        <f>$B17*'S1 Res-NFA'!AV24</f>
        <v>728768306.25</v>
      </c>
      <c r="AW17" s="158">
        <f>$B17*'S1 Res-NFA'!AW24</f>
        <v>728739618.75</v>
      </c>
      <c r="AX17" s="158">
        <f>$B17*'S1 Res-NFA'!AX24</f>
        <v>728710931.25</v>
      </c>
      <c r="AY17" s="158">
        <f>$B17*'S1 Res-NFA'!AY24</f>
        <v>728682243.75</v>
      </c>
      <c r="AZ17" s="158">
        <f>$B17*'S1 Res-NFA'!AZ24</f>
        <v>728653556.25</v>
      </c>
      <c r="BA17" s="158">
        <f>$B17*'S1 Res-NFA'!BA24</f>
        <v>728624868.75</v>
      </c>
      <c r="BB17" s="158">
        <f>$B17*'S1 Res-NFA'!BB24</f>
        <v>728596181.25</v>
      </c>
      <c r="BC17" s="158">
        <f>$B17*'S1 Res-NFA'!BC24</f>
        <v>728567493.75</v>
      </c>
      <c r="BD17" s="158">
        <f>$B17*'S1 Res-NFA'!BD24</f>
        <v>728538806.25</v>
      </c>
      <c r="BE17" s="158">
        <f>$B17*'S1 Res-NFA'!BE24</f>
        <v>728510118.75</v>
      </c>
      <c r="BF17" s="158">
        <f>$B17*'S1 Res-NFA'!BF24</f>
        <v>728481431.25</v>
      </c>
      <c r="BG17" s="158">
        <f>$B17*'S1 Res-NFA'!BG24</f>
        <v>728452743.75</v>
      </c>
      <c r="BH17" s="158">
        <f>$B17*'S1 Res-NFA'!BH24</f>
        <v>728424056.25</v>
      </c>
      <c r="BI17" s="158">
        <f>$B17*'S1 Res-NFA'!BI24</f>
        <v>728395368.75</v>
      </c>
      <c r="BJ17" s="158">
        <f>$B17*'S1 Res-NFA'!BJ24</f>
        <v>728366681.25</v>
      </c>
      <c r="BK17" s="158">
        <f>$B17*'S1 Res-NFA'!BK24</f>
        <v>728337993.75</v>
      </c>
    </row>
    <row r="18" spans="1:63" x14ac:dyDescent="0.45">
      <c r="A18" s="17" t="s">
        <v>101</v>
      </c>
      <c r="B18" s="53">
        <f>'S7 Heating-energy_data'!E14</f>
        <v>27.5</v>
      </c>
      <c r="C18" s="122">
        <f>$B18*'S1 Res-NFA'!C25</f>
        <v>0</v>
      </c>
      <c r="D18" s="122">
        <f>$B18*'S1 Res-NFA'!D25</f>
        <v>0</v>
      </c>
      <c r="E18" s="122">
        <f>$B18*'S1 Res-NFA'!E25</f>
        <v>0</v>
      </c>
      <c r="F18" s="122">
        <f>$B18*'S1 Res-NFA'!F25</f>
        <v>0</v>
      </c>
      <c r="G18" s="122">
        <f>$B18*'S1 Res-NFA'!G25</f>
        <v>0</v>
      </c>
      <c r="H18" s="122">
        <f>$B18*'S1 Res-NFA'!H25</f>
        <v>0</v>
      </c>
      <c r="I18" s="122">
        <f>$B18*'S1 Res-NFA'!I25</f>
        <v>0</v>
      </c>
      <c r="J18" s="122">
        <f>$B18*'S1 Res-NFA'!J25</f>
        <v>0</v>
      </c>
      <c r="K18" s="122">
        <f>$B18*'S1 Res-NFA'!K25</f>
        <v>0</v>
      </c>
      <c r="L18" s="122">
        <f>$B18*'S1 Res-NFA'!L25</f>
        <v>0</v>
      </c>
      <c r="M18" s="122">
        <f>$B18*'S1 Res-NFA'!M25</f>
        <v>0</v>
      </c>
      <c r="N18" s="122">
        <f>$B18*'S1 Res-NFA'!N25</f>
        <v>0</v>
      </c>
      <c r="O18" s="122">
        <f>$B18*'S1 Res-NFA'!O25</f>
        <v>0</v>
      </c>
      <c r="P18" s="122">
        <f>$B18*'S1 Res-NFA'!P25</f>
        <v>0</v>
      </c>
      <c r="Q18" s="122">
        <f>$B18*'S1 Res-NFA'!Q25</f>
        <v>0</v>
      </c>
      <c r="R18" s="122">
        <f>$B18*'S1 Res-NFA'!R25</f>
        <v>0</v>
      </c>
      <c r="S18" s="122">
        <f>$B18*'S1 Res-NFA'!S25</f>
        <v>0</v>
      </c>
      <c r="T18" s="122">
        <f>$B18*'S1 Res-NFA'!T25</f>
        <v>0</v>
      </c>
      <c r="U18" s="122">
        <f>$B18*'S1 Res-NFA'!U25</f>
        <v>0</v>
      </c>
      <c r="V18" s="122">
        <f>$B18*'S1 Res-NFA'!V25</f>
        <v>0</v>
      </c>
      <c r="W18" s="122">
        <f>$B18*'S1 Res-NFA'!W25</f>
        <v>0</v>
      </c>
      <c r="X18" s="122">
        <f>$B18*'S1 Res-NFA'!X25</f>
        <v>0</v>
      </c>
      <c r="Y18" s="122">
        <f>$B18*'S1 Res-NFA'!Y25</f>
        <v>0</v>
      </c>
      <c r="Z18" s="122">
        <f>$B18*'S1 Res-NFA'!Z25</f>
        <v>0</v>
      </c>
      <c r="AA18" s="122">
        <f>$B18*'S1 Res-NFA'!AA25</f>
        <v>0</v>
      </c>
      <c r="AB18" s="122">
        <f>$B18*'S1 Res-NFA'!AB25</f>
        <v>0</v>
      </c>
      <c r="AC18" s="122">
        <f>$B18*'S1 Res-NFA'!AC25</f>
        <v>0</v>
      </c>
      <c r="AD18" s="122">
        <f>$B18*'S1 Res-NFA'!AD25</f>
        <v>0</v>
      </c>
      <c r="AE18" s="122">
        <f>$B18*'S1 Res-NFA'!AE25</f>
        <v>0</v>
      </c>
      <c r="AF18" s="122">
        <f>$B18*'S1 Res-NFA'!AF25</f>
        <v>0</v>
      </c>
      <c r="AG18" s="122">
        <f>$B18*'S1 Res-NFA'!AG25</f>
        <v>0</v>
      </c>
      <c r="AH18" s="123">
        <f>$B18*'S1 Res-NFA'!AH25</f>
        <v>14405613.911119856</v>
      </c>
      <c r="AI18" s="158">
        <f>$B18*'S1 Res-NFA'!AI25</f>
        <v>28757450.184149534</v>
      </c>
      <c r="AJ18" s="158">
        <f>$B18*'S1 Res-NFA'!AJ25</f>
        <v>43055508.819089033</v>
      </c>
      <c r="AK18" s="158">
        <f>$B18*'S1 Res-NFA'!AK25</f>
        <v>57299789.815938361</v>
      </c>
      <c r="AL18" s="158">
        <f>$B18*'S1 Res-NFA'!AL25</f>
        <v>71490293.174697503</v>
      </c>
      <c r="AM18" s="158">
        <f>$B18*'S1 Res-NFA'!AM25</f>
        <v>85627018.895366475</v>
      </c>
      <c r="AN18" s="158">
        <f>$B18*'S1 Res-NFA'!AN25</f>
        <v>99709966.977945253</v>
      </c>
      <c r="AO18" s="158">
        <f>$B18*'S1 Res-NFA'!AO25</f>
        <v>113739137.42243387</v>
      </c>
      <c r="AP18" s="158">
        <f>$B18*'S1 Res-NFA'!AP25</f>
        <v>127714530.2288323</v>
      </c>
      <c r="AQ18" s="158">
        <f>$B18*'S1 Res-NFA'!AQ25</f>
        <v>141636145.39714056</v>
      </c>
      <c r="AR18" s="158">
        <f>$B18*'S1 Res-NFA'!AR25</f>
        <v>155503982.92735866</v>
      </c>
      <c r="AS18" s="158">
        <f>$B18*'S1 Res-NFA'!AS25</f>
        <v>169318042.81948653</v>
      </c>
      <c r="AT18" s="158">
        <f>$B18*'S1 Res-NFA'!AT25</f>
        <v>183078325.07352427</v>
      </c>
      <c r="AU18" s="158">
        <f>$B18*'S1 Res-NFA'!AU25</f>
        <v>196784829.68947181</v>
      </c>
      <c r="AV18" s="158">
        <f>$B18*'S1 Res-NFA'!AV25</f>
        <v>210437556.66732919</v>
      </c>
      <c r="AW18" s="158">
        <f>$B18*'S1 Res-NFA'!AW25</f>
        <v>224036506.00709638</v>
      </c>
      <c r="AX18" s="158">
        <f>$B18*'S1 Res-NFA'!AX25</f>
        <v>237581677.70877337</v>
      </c>
      <c r="AY18" s="158">
        <f>$B18*'S1 Res-NFA'!AY25</f>
        <v>251073071.77236018</v>
      </c>
      <c r="AZ18" s="158">
        <f>$B18*'S1 Res-NFA'!AZ25</f>
        <v>264510688.19785684</v>
      </c>
      <c r="BA18" s="158">
        <f>$B18*'S1 Res-NFA'!BA25</f>
        <v>277894526.98526335</v>
      </c>
      <c r="BB18" s="158">
        <f>$B18*'S1 Res-NFA'!BB25</f>
        <v>291224588.13457966</v>
      </c>
      <c r="BC18" s="158">
        <f>$B18*'S1 Res-NFA'!BC25</f>
        <v>304500871.64580578</v>
      </c>
      <c r="BD18" s="158">
        <f>$B18*'S1 Res-NFA'!BD25</f>
        <v>317723377.5189417</v>
      </c>
      <c r="BE18" s="158">
        <f>$B18*'S1 Res-NFA'!BE25</f>
        <v>330892105.75398749</v>
      </c>
      <c r="BF18" s="158">
        <f>$B18*'S1 Res-NFA'!BF25</f>
        <v>344007056.35094309</v>
      </c>
      <c r="BG18" s="158">
        <f>$B18*'S1 Res-NFA'!BG25</f>
        <v>357068229.30980843</v>
      </c>
      <c r="BH18" s="158">
        <f>$B18*'S1 Res-NFA'!BH25</f>
        <v>370075624.6305837</v>
      </c>
      <c r="BI18" s="158">
        <f>$B18*'S1 Res-NFA'!BI25</f>
        <v>383029242.31326872</v>
      </c>
      <c r="BJ18" s="158">
        <f>$B18*'S1 Res-NFA'!BJ25</f>
        <v>395929082.35786366</v>
      </c>
      <c r="BK18" s="158">
        <f>$B18*'S1 Res-NFA'!BK25</f>
        <v>408775144.76436836</v>
      </c>
    </row>
    <row r="19" spans="1:63" x14ac:dyDescent="0.45">
      <c r="A19" s="16" t="s">
        <v>45</v>
      </c>
      <c r="B19" s="54"/>
      <c r="C19" s="124">
        <f>+SUM(C20:C30)</f>
        <v>5268757850.8647013</v>
      </c>
      <c r="D19" s="124">
        <f t="shared" ref="D19:BK19" si="7">+SUM(D20:D30)</f>
        <v>5290179024.4271812</v>
      </c>
      <c r="E19" s="124">
        <f t="shared" si="7"/>
        <v>5312382325.7502708</v>
      </c>
      <c r="F19" s="124">
        <f t="shared" si="7"/>
        <v>5335364944.5203724</v>
      </c>
      <c r="G19" s="124">
        <f t="shared" si="7"/>
        <v>5359124070.4238853</v>
      </c>
      <c r="H19" s="124">
        <f t="shared" si="7"/>
        <v>5383656893.147213</v>
      </c>
      <c r="I19" s="124">
        <f t="shared" si="7"/>
        <v>5408960602.3767519</v>
      </c>
      <c r="J19" s="124">
        <f t="shared" si="7"/>
        <v>5432820829.6112986</v>
      </c>
      <c r="K19" s="124">
        <f t="shared" si="7"/>
        <v>5455244632.9736948</v>
      </c>
      <c r="L19" s="124">
        <f t="shared" si="7"/>
        <v>5476239070.5867815</v>
      </c>
      <c r="M19" s="124">
        <f t="shared" si="7"/>
        <v>5495811200.5734024</v>
      </c>
      <c r="N19" s="124">
        <f t="shared" si="7"/>
        <v>5477261825.2024117</v>
      </c>
      <c r="O19" s="124">
        <f t="shared" si="7"/>
        <v>5459721385.9691277</v>
      </c>
      <c r="P19" s="124">
        <f t="shared" si="7"/>
        <v>5441075713.2346678</v>
      </c>
      <c r="Q19" s="124">
        <f t="shared" si="7"/>
        <v>5420759053.4431791</v>
      </c>
      <c r="R19" s="124">
        <f t="shared" si="7"/>
        <v>5397978462.7058992</v>
      </c>
      <c r="S19" s="124">
        <f t="shared" si="7"/>
        <v>5373028620.729888</v>
      </c>
      <c r="T19" s="124">
        <f t="shared" si="7"/>
        <v>5348468365.1890326</v>
      </c>
      <c r="U19" s="124">
        <f t="shared" si="7"/>
        <v>5314975824.9814062</v>
      </c>
      <c r="V19" s="124">
        <f t="shared" si="7"/>
        <v>5283308829.031909</v>
      </c>
      <c r="W19" s="124">
        <f t="shared" si="7"/>
        <v>5249903175.8252277</v>
      </c>
      <c r="X19" s="124">
        <f t="shared" si="7"/>
        <v>5217878645.7887115</v>
      </c>
      <c r="Y19" s="124">
        <f t="shared" si="7"/>
        <v>5187544609.1838503</v>
      </c>
      <c r="Z19" s="124">
        <f t="shared" si="7"/>
        <v>5159873395.3638859</v>
      </c>
      <c r="AA19" s="124">
        <f t="shared" si="7"/>
        <v>5134371748.2298107</v>
      </c>
      <c r="AB19" s="124">
        <f t="shared" si="7"/>
        <v>5100979592.2577925</v>
      </c>
      <c r="AC19" s="125">
        <f t="shared" si="7"/>
        <v>5077291911.0620003</v>
      </c>
      <c r="AD19" s="125">
        <f t="shared" si="7"/>
        <v>5042398324.3885441</v>
      </c>
      <c r="AE19" s="125">
        <f t="shared" si="7"/>
        <v>5015692843.5207376</v>
      </c>
      <c r="AF19" s="125">
        <f t="shared" si="7"/>
        <v>4984781570.2245474</v>
      </c>
      <c r="AG19" s="125">
        <f t="shared" si="7"/>
        <v>4947876352.0374775</v>
      </c>
      <c r="AH19" s="126">
        <f t="shared" si="7"/>
        <v>4893207731.2948914</v>
      </c>
      <c r="AI19" s="166">
        <f t="shared" si="7"/>
        <v>4839000649.978178</v>
      </c>
      <c r="AJ19" s="166">
        <f t="shared" si="7"/>
        <v>4785255108.0873384</v>
      </c>
      <c r="AK19" s="166">
        <f t="shared" si="7"/>
        <v>4731971105.6223698</v>
      </c>
      <c r="AL19" s="166">
        <f t="shared" si="7"/>
        <v>4679148642.5832739</v>
      </c>
      <c r="AM19" s="166">
        <f t="shared" si="7"/>
        <v>4626787718.9700508</v>
      </c>
      <c r="AN19" s="166">
        <f t="shared" si="7"/>
        <v>4574888334.7827005</v>
      </c>
      <c r="AO19" s="166">
        <f t="shared" si="7"/>
        <v>4523450490.0212231</v>
      </c>
      <c r="AP19" s="166">
        <f t="shared" si="7"/>
        <v>4472474184.6856194</v>
      </c>
      <c r="AQ19" s="166">
        <f t="shared" si="7"/>
        <v>4421959418.7758865</v>
      </c>
      <c r="AR19" s="166">
        <f t="shared" si="7"/>
        <v>4371906192.2920275</v>
      </c>
      <c r="AS19" s="166">
        <f t="shared" si="7"/>
        <v>4322314505.2340393</v>
      </c>
      <c r="AT19" s="166">
        <f t="shared" si="7"/>
        <v>4273184357.6019258</v>
      </c>
      <c r="AU19" s="166">
        <f t="shared" si="7"/>
        <v>4224515749.3956838</v>
      </c>
      <c r="AV19" s="166">
        <f t="shared" si="7"/>
        <v>4176308680.6153154</v>
      </c>
      <c r="AW19" s="166">
        <f t="shared" si="7"/>
        <v>4128563151.260819</v>
      </c>
      <c r="AX19" s="166">
        <f t="shared" si="7"/>
        <v>4081279161.3321953</v>
      </c>
      <c r="AY19" s="166">
        <f t="shared" si="7"/>
        <v>4034456710.8294435</v>
      </c>
      <c r="AZ19" s="166">
        <f t="shared" si="7"/>
        <v>3988095799.7525649</v>
      </c>
      <c r="BA19" s="166">
        <f t="shared" si="7"/>
        <v>3942196428.1015592</v>
      </c>
      <c r="BB19" s="166">
        <f t="shared" si="7"/>
        <v>3896758595.8764257</v>
      </c>
      <c r="BC19" s="166">
        <f t="shared" si="7"/>
        <v>3851782303.0771656</v>
      </c>
      <c r="BD19" s="166">
        <f t="shared" si="7"/>
        <v>3807267549.7037768</v>
      </c>
      <c r="BE19" s="166">
        <f t="shared" si="7"/>
        <v>3763214335.7562618</v>
      </c>
      <c r="BF19" s="166">
        <f t="shared" si="7"/>
        <v>3719622661.2346196</v>
      </c>
      <c r="BG19" s="166">
        <f t="shared" si="7"/>
        <v>3676492526.1388488</v>
      </c>
      <c r="BH19" s="166">
        <f t="shared" si="7"/>
        <v>3633823930.4689517</v>
      </c>
      <c r="BI19" s="166">
        <f t="shared" si="7"/>
        <v>3591616874.2249265</v>
      </c>
      <c r="BJ19" s="166">
        <f t="shared" si="7"/>
        <v>3549871357.4067745</v>
      </c>
      <c r="BK19" s="166">
        <f t="shared" si="7"/>
        <v>3508587380.0144954</v>
      </c>
    </row>
    <row r="20" spans="1:63" x14ac:dyDescent="0.45">
      <c r="A20" s="17" t="s">
        <v>48</v>
      </c>
      <c r="B20" s="53">
        <f>'S7 Heating-energy_data'!E16</f>
        <v>333.33333333333331</v>
      </c>
      <c r="C20" s="122">
        <f>$B20*'S2 Ser-NFA'!C15</f>
        <v>2990421515.1741471</v>
      </c>
      <c r="D20" s="122">
        <f>$B20*'S2 Ser-NFA'!D15</f>
        <v>2956727373.1385365</v>
      </c>
      <c r="E20" s="122">
        <f>$B20*'S2 Ser-NFA'!E15</f>
        <v>2923133813.777842</v>
      </c>
      <c r="F20" s="122">
        <f>$B20*'S2 Ser-NFA'!F15</f>
        <v>2889640210.2580037</v>
      </c>
      <c r="G20" s="122">
        <f>$B20*'S2 Ser-NFA'!G15</f>
        <v>2856245935.7449598</v>
      </c>
      <c r="H20" s="122">
        <f>$B20*'S2 Ser-NFA'!H15</f>
        <v>2822950363.4046502</v>
      </c>
      <c r="I20" s="122">
        <f>$B20*'S2 Ser-NFA'!I15</f>
        <v>2789752866.4030137</v>
      </c>
      <c r="J20" s="122">
        <f>$B20*'S2 Ser-NFA'!J15</f>
        <v>2756212014.6132841</v>
      </c>
      <c r="K20" s="122">
        <f>$B20*'S2 Ser-NFA'!K15</f>
        <v>2722331589.2343273</v>
      </c>
      <c r="L20" s="122">
        <f>$B20*'S2 Ser-NFA'!L15</f>
        <v>2688115371.4650097</v>
      </c>
      <c r="M20" s="122">
        <f>$B20*'S2 Ser-NFA'!M15</f>
        <v>2653567142.5041966</v>
      </c>
      <c r="N20" s="122">
        <f>$B20*'S2 Ser-NFA'!N15</f>
        <v>2619387966.5579376</v>
      </c>
      <c r="O20" s="122">
        <f>$B20*'S2 Ser-NFA'!O15</f>
        <v>2585572087.2662992</v>
      </c>
      <c r="P20" s="122">
        <f>$B20*'S2 Ser-NFA'!P15</f>
        <v>2551403992.2637544</v>
      </c>
      <c r="Q20" s="122">
        <f>$B20*'S2 Ser-NFA'!Q15</f>
        <v>2516969753.3829088</v>
      </c>
      <c r="R20" s="122">
        <f>$B20*'S2 Ser-NFA'!R15</f>
        <v>2481368187.9934254</v>
      </c>
      <c r="S20" s="122">
        <f>$B20*'S2 Ser-NFA'!S15</f>
        <v>2445105491.3689251</v>
      </c>
      <c r="T20" s="122">
        <f>$B20*'S2 Ser-NFA'!T15</f>
        <v>2407980809.1479716</v>
      </c>
      <c r="U20" s="122">
        <f>$B20*'S2 Ser-NFA'!U15</f>
        <v>2371258192.5259604</v>
      </c>
      <c r="V20" s="122">
        <f>$B20*'S2 Ser-NFA'!V15</f>
        <v>2335286810.5353074</v>
      </c>
      <c r="W20" s="122">
        <f>$B20*'S2 Ser-NFA'!W15</f>
        <v>2298916340.7384787</v>
      </c>
      <c r="X20" s="122">
        <f>$B20*'S2 Ser-NFA'!X15</f>
        <v>2262931057.1057787</v>
      </c>
      <c r="Y20" s="122">
        <f>$B20*'S2 Ser-NFA'!Y15</f>
        <v>2227406844.7937407</v>
      </c>
      <c r="Z20" s="122">
        <f>$B20*'S2 Ser-NFA'!Z15</f>
        <v>2192585306.5347733</v>
      </c>
      <c r="AA20" s="122">
        <f>$B20*'S2 Ser-NFA'!AA15</f>
        <v>2157964579.3972301</v>
      </c>
      <c r="AB20" s="122">
        <f>$B20*'S2 Ser-NFA'!AB15</f>
        <v>2121397818.668473</v>
      </c>
      <c r="AC20" s="122">
        <f>$B20*'S2 Ser-NFA'!AC15</f>
        <v>2087304824.3611312</v>
      </c>
      <c r="AD20" s="122">
        <f>$B20*'S2 Ser-NFA'!AD15</f>
        <v>2050432920.9508677</v>
      </c>
      <c r="AE20" s="122">
        <f>$B20*'S2 Ser-NFA'!AE15</f>
        <v>2015657110.2575626</v>
      </c>
      <c r="AF20" s="122">
        <f>$B20*'S2 Ser-NFA'!AF15</f>
        <v>1979860922.5497222</v>
      </c>
      <c r="AG20" s="122">
        <f>$B20*'S2 Ser-NFA'!AG15</f>
        <v>1942601974.9838567</v>
      </c>
      <c r="AH20" s="123">
        <f>$B20*'S2 Ser-NFA'!AH15</f>
        <v>1905343027.4179909</v>
      </c>
      <c r="AI20" s="158">
        <f>$B20*'S2 Ser-NFA'!AI15</f>
        <v>1868164480.871419</v>
      </c>
      <c r="AJ20" s="158">
        <f>$B20*'S2 Ser-NFA'!AJ15</f>
        <v>1831066335.3441412</v>
      </c>
      <c r="AK20" s="158">
        <f>$B20*'S2 Ser-NFA'!AK15</f>
        <v>1794048590.8361573</v>
      </c>
      <c r="AL20" s="158">
        <f>$B20*'S2 Ser-NFA'!AL15</f>
        <v>1757111247.3474672</v>
      </c>
      <c r="AM20" s="158">
        <f>$B20*'S2 Ser-NFA'!AM15</f>
        <v>1720254304.8780711</v>
      </c>
      <c r="AN20" s="158">
        <f>$B20*'S2 Ser-NFA'!AN15</f>
        <v>1683477763.427969</v>
      </c>
      <c r="AO20" s="158">
        <f>$B20*'S2 Ser-NFA'!AO15</f>
        <v>1646781622.9971609</v>
      </c>
      <c r="AP20" s="158">
        <f>$B20*'S2 Ser-NFA'!AP15</f>
        <v>1610165883.5856466</v>
      </c>
      <c r="AQ20" s="158">
        <f>$B20*'S2 Ser-NFA'!AQ15</f>
        <v>1573630545.1934261</v>
      </c>
      <c r="AR20" s="158">
        <f>$B20*'S2 Ser-NFA'!AR15</f>
        <v>1537175607.8204997</v>
      </c>
      <c r="AS20" s="158">
        <f>$B20*'S2 Ser-NFA'!AS15</f>
        <v>1500801071.4668667</v>
      </c>
      <c r="AT20" s="158">
        <f>$B20*'S2 Ser-NFA'!AT15</f>
        <v>1464506936.1325281</v>
      </c>
      <c r="AU20" s="158">
        <f>$B20*'S2 Ser-NFA'!AU15</f>
        <v>1428293201.8174832</v>
      </c>
      <c r="AV20" s="158">
        <f>$B20*'S2 Ser-NFA'!AV15</f>
        <v>1392159868.5217321</v>
      </c>
      <c r="AW20" s="158">
        <f>$B20*'S2 Ser-NFA'!AW15</f>
        <v>1356106936.2452745</v>
      </c>
      <c r="AX20" s="158">
        <f>$B20*'S2 Ser-NFA'!AX15</f>
        <v>1320134404.9881113</v>
      </c>
      <c r="AY20" s="158">
        <f>$B20*'S2 Ser-NFA'!AY15</f>
        <v>1284242274.7502415</v>
      </c>
      <c r="AZ20" s="158">
        <f>$B20*'S2 Ser-NFA'!AZ15</f>
        <v>1248430545.5316658</v>
      </c>
      <c r="BA20" s="158">
        <f>$B20*'S2 Ser-NFA'!BA15</f>
        <v>1212699217.3323841</v>
      </c>
      <c r="BB20" s="158">
        <f>$B20*'S2 Ser-NFA'!BB15</f>
        <v>1177048290.152396</v>
      </c>
      <c r="BC20" s="158">
        <f>$B20*'S2 Ser-NFA'!BC15</f>
        <v>1141477763.9917021</v>
      </c>
      <c r="BD20" s="158">
        <f>$B20*'S2 Ser-NFA'!BD15</f>
        <v>1105987638.850302</v>
      </c>
      <c r="BE20" s="158">
        <f>$B20*'S2 Ser-NFA'!BE15</f>
        <v>1070577914.7281957</v>
      </c>
      <c r="BF20" s="158">
        <f>$B20*'S2 Ser-NFA'!BF15</f>
        <v>1035248591.6253834</v>
      </c>
      <c r="BG20" s="158">
        <f>$B20*'S2 Ser-NFA'!BG15</f>
        <v>999999669.54186487</v>
      </c>
      <c r="BH20" s="158">
        <f>$B20*'S2 Ser-NFA'!BH15</f>
        <v>964831148.47764027</v>
      </c>
      <c r="BI20" s="158">
        <f>$B20*'S2 Ser-NFA'!BI15</f>
        <v>929743028.43270957</v>
      </c>
      <c r="BJ20" s="158">
        <f>$B20*'S2 Ser-NFA'!BJ15</f>
        <v>894735309.40707266</v>
      </c>
      <c r="BK20" s="158">
        <f>$B20*'S2 Ser-NFA'!BK15</f>
        <v>859807991.40072966</v>
      </c>
    </row>
    <row r="21" spans="1:63" x14ac:dyDescent="0.45">
      <c r="A21" s="17" t="s">
        <v>53</v>
      </c>
      <c r="B21" s="53">
        <f>'S7 Heating-energy_data'!E17</f>
        <v>106.66666666666667</v>
      </c>
      <c r="C21" s="122">
        <f>$B21*'S2 Ser-NFA'!C16</f>
        <v>0</v>
      </c>
      <c r="D21" s="122">
        <f>$B21*'S2 Ser-NFA'!D16</f>
        <v>9569348.8485572729</v>
      </c>
      <c r="E21" s="122">
        <f>$B21*'S2 Ser-NFA'!E16</f>
        <v>19126569.931086164</v>
      </c>
      <c r="F21" s="122">
        <f>$B21*'S2 Ser-NFA'!F16</f>
        <v>28671863.834486119</v>
      </c>
      <c r="G21" s="122">
        <f>$B21*'S2 Ser-NFA'!G16</f>
        <v>38205431.145656593</v>
      </c>
      <c r="H21" s="122">
        <f>$B21*'S2 Ser-NFA'!H16</f>
        <v>47727472.451497033</v>
      </c>
      <c r="I21" s="122">
        <f>$B21*'S2 Ser-NFA'!I16</f>
        <v>57238188.338906892</v>
      </c>
      <c r="J21" s="122">
        <f>$B21*'S2 Ser-NFA'!J16</f>
        <v>66737779.394785605</v>
      </c>
      <c r="K21" s="122">
        <f>$B21*'S2 Ser-NFA'!K16</f>
        <v>76225035.635495976</v>
      </c>
      <c r="L21" s="122">
        <f>$B21*'S2 Ser-NFA'!L16</f>
        <v>85698747.077400774</v>
      </c>
      <c r="M21" s="122">
        <f>$B21*'S2 Ser-NFA'!M16</f>
        <v>95157703.736862823</v>
      </c>
      <c r="N21" s="122">
        <f>$B21*'S2 Ser-NFA'!N16</f>
        <v>104600695.63024488</v>
      </c>
      <c r="O21" s="122">
        <f>$B21*'S2 Ser-NFA'!O16</f>
        <v>114028744.07953273</v>
      </c>
      <c r="P21" s="122">
        <f>$B21*'S2 Ser-NFA'!P16</f>
        <v>123442862.19958021</v>
      </c>
      <c r="Q21" s="122">
        <f>$B21*'S2 Ser-NFA'!Q16</f>
        <v>132841783.59682001</v>
      </c>
      <c r="R21" s="122">
        <f>$B21*'S2 Ser-NFA'!R16</f>
        <v>142224504.64361352</v>
      </c>
      <c r="S21" s="122">
        <f>$B21*'S2 Ser-NFA'!S16</f>
        <v>151587127.89162862</v>
      </c>
      <c r="T21" s="122">
        <f>$B21*'S2 Ser-NFA'!T16</f>
        <v>160927336.74292547</v>
      </c>
      <c r="U21" s="122">
        <f>$B21*'S2 Ser-NFA'!U16</f>
        <v>170242148.69962823</v>
      </c>
      <c r="V21" s="122">
        <f>$B21*'S2 Ser-NFA'!V16</f>
        <v>179532596.40270761</v>
      </c>
      <c r="W21" s="122">
        <f>$B21*'S2 Ser-NFA'!W16</f>
        <v>188800840.16044766</v>
      </c>
      <c r="X21" s="122">
        <f>$B21*'S2 Ser-NFA'!X16</f>
        <v>198045380.85241526</v>
      </c>
      <c r="Y21" s="122">
        <f>$B21*'S2 Ser-NFA'!Y16</f>
        <v>207267214.04367793</v>
      </c>
      <c r="Z21" s="122">
        <f>$B21*'S2 Ser-NFA'!Z16</f>
        <v>216467588.08745468</v>
      </c>
      <c r="AA21" s="122">
        <f>$B21*'S2 Ser-NFA'!AA16</f>
        <v>225648536.94924048</v>
      </c>
      <c r="AB21" s="122">
        <f>$B21*'S2 Ser-NFA'!AB16</f>
        <v>234810508.97280401</v>
      </c>
      <c r="AC21" s="122">
        <f>$B21*'S2 Ser-NFA'!AC16</f>
        <v>243947087.08227119</v>
      </c>
      <c r="AD21" s="122">
        <f>$B21*'S2 Ser-NFA'!AD16</f>
        <v>253065933.3910495</v>
      </c>
      <c r="AE21" s="122">
        <f>$B21*'S2 Ser-NFA'!AE16</f>
        <v>262157978.0720028</v>
      </c>
      <c r="AF21" s="122">
        <f>$B21*'S2 Ser-NFA'!AF16</f>
        <v>271229660.60554707</v>
      </c>
      <c r="AG21" s="122">
        <f>$B21*'S2 Ser-NFA'!AG16</f>
        <v>280277512.16376162</v>
      </c>
      <c r="AH21" s="123">
        <f>$B21*'S2 Ser-NFA'!AH16</f>
        <v>289325363.72197622</v>
      </c>
      <c r="AI21" s="158">
        <f>$B21*'S2 Ser-NFA'!AI16</f>
        <v>298383378.45883137</v>
      </c>
      <c r="AJ21" s="158">
        <f>$B21*'S2 Ser-NFA'!AJ16</f>
        <v>307451556.37432718</v>
      </c>
      <c r="AK21" s="158">
        <f>$B21*'S2 Ser-NFA'!AK16</f>
        <v>316529897.46846354</v>
      </c>
      <c r="AL21" s="158">
        <f>$B21*'S2 Ser-NFA'!AL16</f>
        <v>325618401.74124056</v>
      </c>
      <c r="AM21" s="158">
        <f>$B21*'S2 Ser-NFA'!AM16</f>
        <v>334717069.19265813</v>
      </c>
      <c r="AN21" s="158">
        <f>$B21*'S2 Ser-NFA'!AN16</f>
        <v>343825899.82271636</v>
      </c>
      <c r="AO21" s="158">
        <f>$B21*'S2 Ser-NFA'!AO16</f>
        <v>352944893.63141513</v>
      </c>
      <c r="AP21" s="158">
        <f>$B21*'S2 Ser-NFA'!AP16</f>
        <v>362074050.61875457</v>
      </c>
      <c r="AQ21" s="158">
        <f>$B21*'S2 Ser-NFA'!AQ16</f>
        <v>371213370.78473455</v>
      </c>
      <c r="AR21" s="158">
        <f>$B21*'S2 Ser-NFA'!AR16</f>
        <v>380362854.12935519</v>
      </c>
      <c r="AS21" s="158">
        <f>$B21*'S2 Ser-NFA'!AS16</f>
        <v>389522500.65261638</v>
      </c>
      <c r="AT21" s="158">
        <f>$B21*'S2 Ser-NFA'!AT16</f>
        <v>398692310.35451823</v>
      </c>
      <c r="AU21" s="158">
        <f>$B21*'S2 Ser-NFA'!AU16</f>
        <v>407872283.23506063</v>
      </c>
      <c r="AV21" s="158">
        <f>$B21*'S2 Ser-NFA'!AV16</f>
        <v>417062419.29424369</v>
      </c>
      <c r="AW21" s="158">
        <f>$B21*'S2 Ser-NFA'!AW16</f>
        <v>426262718.5320673</v>
      </c>
      <c r="AX21" s="158">
        <f>$B21*'S2 Ser-NFA'!AX16</f>
        <v>435473180.94853157</v>
      </c>
      <c r="AY21" s="158">
        <f>$B21*'S2 Ser-NFA'!AY16</f>
        <v>444693806.54363638</v>
      </c>
      <c r="AZ21" s="158">
        <f>$B21*'S2 Ser-NFA'!AZ16</f>
        <v>453924595.31738186</v>
      </c>
      <c r="BA21" s="158">
        <f>$B21*'S2 Ser-NFA'!BA16</f>
        <v>463165547.26976782</v>
      </c>
      <c r="BB21" s="158">
        <f>$B21*'S2 Ser-NFA'!BB16</f>
        <v>472416662.40079445</v>
      </c>
      <c r="BC21" s="158">
        <f>$B21*'S2 Ser-NFA'!BC16</f>
        <v>481677940.71046168</v>
      </c>
      <c r="BD21" s="158">
        <f>$B21*'S2 Ser-NFA'!BD16</f>
        <v>490949382.19876945</v>
      </c>
      <c r="BE21" s="158">
        <f>$B21*'S2 Ser-NFA'!BE16</f>
        <v>500230986.86571789</v>
      </c>
      <c r="BF21" s="158">
        <f>$B21*'S2 Ser-NFA'!BF16</f>
        <v>509522754.71130693</v>
      </c>
      <c r="BG21" s="158">
        <f>$B21*'S2 Ser-NFA'!BG16</f>
        <v>518824685.73553652</v>
      </c>
      <c r="BH21" s="158">
        <f>$B21*'S2 Ser-NFA'!BH16</f>
        <v>528136779.93840677</v>
      </c>
      <c r="BI21" s="158">
        <f>$B21*'S2 Ser-NFA'!BI16</f>
        <v>537459037.31991756</v>
      </c>
      <c r="BJ21" s="158">
        <f>$B21*'S2 Ser-NFA'!BJ16</f>
        <v>546791457.88006902</v>
      </c>
      <c r="BK21" s="158">
        <f>$B21*'S2 Ser-NFA'!BK16</f>
        <v>556134041.61886108</v>
      </c>
    </row>
    <row r="22" spans="1:63" x14ac:dyDescent="0.45">
      <c r="A22" s="17" t="s">
        <v>51</v>
      </c>
      <c r="B22" s="53">
        <f>'S7 Heating-energy_data'!E18</f>
        <v>50.666666666666664</v>
      </c>
      <c r="C22" s="122">
        <f>$B22*'S2 Ser-NFA'!C17</f>
        <v>0</v>
      </c>
      <c r="D22" s="122">
        <f>$B22*'S2 Ser-NFA'!D17</f>
        <v>0</v>
      </c>
      <c r="E22" s="122">
        <f>$B22*'S2 Ser-NFA'!E17</f>
        <v>0</v>
      </c>
      <c r="F22" s="122">
        <f>$B22*'S2 Ser-NFA'!F17</f>
        <v>0</v>
      </c>
      <c r="G22" s="122">
        <f>$B22*'S2 Ser-NFA'!G17</f>
        <v>0</v>
      </c>
      <c r="H22" s="122">
        <f>$B22*'S2 Ser-NFA'!H17</f>
        <v>0</v>
      </c>
      <c r="I22" s="122">
        <f>$B22*'S2 Ser-NFA'!I17</f>
        <v>0</v>
      </c>
      <c r="J22" s="122">
        <f>$B22*'S2 Ser-NFA'!J17</f>
        <v>0</v>
      </c>
      <c r="K22" s="122">
        <f>$B22*'S2 Ser-NFA'!K17</f>
        <v>0</v>
      </c>
      <c r="L22" s="122">
        <f>$B22*'S2 Ser-NFA'!L17</f>
        <v>0</v>
      </c>
      <c r="M22" s="122">
        <f>$B22*'S2 Ser-NFA'!M17</f>
        <v>0</v>
      </c>
      <c r="N22" s="122">
        <f>$B22*'S2 Ser-NFA'!N17</f>
        <v>0</v>
      </c>
      <c r="O22" s="122">
        <f>$B22*'S2 Ser-NFA'!O17</f>
        <v>0</v>
      </c>
      <c r="P22" s="122">
        <f>$B22*'S2 Ser-NFA'!P17</f>
        <v>0</v>
      </c>
      <c r="Q22" s="122">
        <f>$B22*'S2 Ser-NFA'!Q17</f>
        <v>0</v>
      </c>
      <c r="R22" s="122">
        <f>$B22*'S2 Ser-NFA'!R17</f>
        <v>0</v>
      </c>
      <c r="S22" s="122">
        <f>$B22*'S2 Ser-NFA'!S17</f>
        <v>0</v>
      </c>
      <c r="T22" s="122">
        <f>$B22*'S2 Ser-NFA'!T17</f>
        <v>0</v>
      </c>
      <c r="U22" s="122">
        <f>$B22*'S2 Ser-NFA'!U17</f>
        <v>0</v>
      </c>
      <c r="V22" s="122">
        <f>$B22*'S2 Ser-NFA'!V17</f>
        <v>0</v>
      </c>
      <c r="W22" s="122">
        <f>$B22*'S2 Ser-NFA'!W17</f>
        <v>0</v>
      </c>
      <c r="X22" s="122">
        <f>$B22*'S2 Ser-NFA'!X17</f>
        <v>0</v>
      </c>
      <c r="Y22" s="122">
        <f>$B22*'S2 Ser-NFA'!Y17</f>
        <v>0</v>
      </c>
      <c r="Z22" s="122">
        <f>$B22*'S2 Ser-NFA'!Z17</f>
        <v>0</v>
      </c>
      <c r="AA22" s="122">
        <f>$B22*'S2 Ser-NFA'!AA17</f>
        <v>0</v>
      </c>
      <c r="AB22" s="122">
        <f>$B22*'S2 Ser-NFA'!AB17</f>
        <v>0</v>
      </c>
      <c r="AC22" s="122">
        <f>$B22*'S2 Ser-NFA'!AC17</f>
        <v>0</v>
      </c>
      <c r="AD22" s="122">
        <f>$B22*'S2 Ser-NFA'!AD17</f>
        <v>0</v>
      </c>
      <c r="AE22" s="122">
        <f>$B22*'S2 Ser-NFA'!AE17</f>
        <v>0</v>
      </c>
      <c r="AF22" s="122">
        <f>$B22*'S2 Ser-NFA'!AF17</f>
        <v>0</v>
      </c>
      <c r="AG22" s="122">
        <f>$B22*'S2 Ser-NFA'!AG17</f>
        <v>0</v>
      </c>
      <c r="AH22" s="123">
        <f>$B22*'S2 Ser-NFA'!AH17</f>
        <v>0</v>
      </c>
      <c r="AI22" s="158">
        <f>$B22*'S2 Ser-NFA'!AI17</f>
        <v>0</v>
      </c>
      <c r="AJ22" s="158">
        <f>$B22*'S2 Ser-NFA'!AJ17</f>
        <v>0</v>
      </c>
      <c r="AK22" s="158">
        <f>$B22*'S2 Ser-NFA'!AK17</f>
        <v>0</v>
      </c>
      <c r="AL22" s="158">
        <f>$B22*'S2 Ser-NFA'!AL17</f>
        <v>0</v>
      </c>
      <c r="AM22" s="158">
        <f>$B22*'S2 Ser-NFA'!AM17</f>
        <v>0</v>
      </c>
      <c r="AN22" s="158">
        <f>$B22*'S2 Ser-NFA'!AN17</f>
        <v>0</v>
      </c>
      <c r="AO22" s="158">
        <f>$B22*'S2 Ser-NFA'!AO17</f>
        <v>0</v>
      </c>
      <c r="AP22" s="158">
        <f>$B22*'S2 Ser-NFA'!AP17</f>
        <v>0</v>
      </c>
      <c r="AQ22" s="158">
        <f>$B22*'S2 Ser-NFA'!AQ17</f>
        <v>0</v>
      </c>
      <c r="AR22" s="158">
        <f>$B22*'S2 Ser-NFA'!AR17</f>
        <v>0</v>
      </c>
      <c r="AS22" s="158">
        <f>$B22*'S2 Ser-NFA'!AS17</f>
        <v>0</v>
      </c>
      <c r="AT22" s="158">
        <f>$B22*'S2 Ser-NFA'!AT17</f>
        <v>0</v>
      </c>
      <c r="AU22" s="158">
        <f>$B22*'S2 Ser-NFA'!AU17</f>
        <v>0</v>
      </c>
      <c r="AV22" s="158">
        <f>$B22*'S2 Ser-NFA'!AV17</f>
        <v>0</v>
      </c>
      <c r="AW22" s="158">
        <f>$B22*'S2 Ser-NFA'!AW17</f>
        <v>0</v>
      </c>
      <c r="AX22" s="158">
        <f>$B22*'S2 Ser-NFA'!AX17</f>
        <v>0</v>
      </c>
      <c r="AY22" s="158">
        <f>$B22*'S2 Ser-NFA'!AY17</f>
        <v>0</v>
      </c>
      <c r="AZ22" s="158">
        <f>$B22*'S2 Ser-NFA'!AZ17</f>
        <v>0</v>
      </c>
      <c r="BA22" s="158">
        <f>$B22*'S2 Ser-NFA'!BA17</f>
        <v>0</v>
      </c>
      <c r="BB22" s="158">
        <f>$B22*'S2 Ser-NFA'!BB17</f>
        <v>0</v>
      </c>
      <c r="BC22" s="158">
        <f>$B22*'S2 Ser-NFA'!BC17</f>
        <v>0</v>
      </c>
      <c r="BD22" s="158">
        <f>$B22*'S2 Ser-NFA'!BD17</f>
        <v>0</v>
      </c>
      <c r="BE22" s="158">
        <f>$B22*'S2 Ser-NFA'!BE17</f>
        <v>0</v>
      </c>
      <c r="BF22" s="158">
        <f>$B22*'S2 Ser-NFA'!BF17</f>
        <v>0</v>
      </c>
      <c r="BG22" s="158">
        <f>$B22*'S2 Ser-NFA'!BG17</f>
        <v>0</v>
      </c>
      <c r="BH22" s="158">
        <f>$B22*'S2 Ser-NFA'!BH17</f>
        <v>0</v>
      </c>
      <c r="BI22" s="158">
        <f>$B22*'S2 Ser-NFA'!BI17</f>
        <v>0</v>
      </c>
      <c r="BJ22" s="158">
        <f>$B22*'S2 Ser-NFA'!BJ17</f>
        <v>0</v>
      </c>
      <c r="BK22" s="158">
        <f>$B22*'S2 Ser-NFA'!BK17</f>
        <v>0</v>
      </c>
    </row>
    <row r="23" spans="1:63" x14ac:dyDescent="0.45">
      <c r="A23" s="17" t="s">
        <v>49</v>
      </c>
      <c r="B23" s="53">
        <f>'S7 Heating-energy_data'!E19</f>
        <v>324.67532467532465</v>
      </c>
      <c r="C23" s="122">
        <f>$B23*'S2 Ser-NFA'!C18</f>
        <v>298091150.66950959</v>
      </c>
      <c r="D23" s="122">
        <f>$B23*'S2 Ser-NFA'!D18</f>
        <v>294235250.75357634</v>
      </c>
      <c r="E23" s="122">
        <f>$B23*'S2 Ser-NFA'!E18</f>
        <v>290418031.36204922</v>
      </c>
      <c r="F23" s="122">
        <f>$B23*'S2 Ser-NFA'!F18</f>
        <v>286639193.18852502</v>
      </c>
      <c r="G23" s="122">
        <f>$B23*'S2 Ser-NFA'!G18</f>
        <v>282898436.92660064</v>
      </c>
      <c r="H23" s="122">
        <f>$B23*'S2 Ser-NFA'!H18</f>
        <v>279195463.26987302</v>
      </c>
      <c r="I23" s="122">
        <f>$B23*'S2 Ser-NFA'!I18</f>
        <v>275529972.91193885</v>
      </c>
      <c r="J23" s="122">
        <f>$B23*'S2 Ser-NFA'!J18</f>
        <v>271774830.94501668</v>
      </c>
      <c r="K23" s="122">
        <f>$B23*'S2 Ser-NFA'!K18</f>
        <v>267931006.41871724</v>
      </c>
      <c r="L23" s="122">
        <f>$B23*'S2 Ser-NFA'!L18</f>
        <v>263999468.38265106</v>
      </c>
      <c r="M23" s="122">
        <f>$B23*'S2 Ser-NFA'!M18</f>
        <v>259981185.88642883</v>
      </c>
      <c r="N23" s="122">
        <f>$B23*'S2 Ser-NFA'!N18</f>
        <v>256023009.83817741</v>
      </c>
      <c r="O23" s="122">
        <f>$B23*'S2 Ser-NFA'!O18</f>
        <v>252147607.68363863</v>
      </c>
      <c r="P23" s="122">
        <f>$B23*'S2 Ser-NFA'!P18</f>
        <v>248191956.32931307</v>
      </c>
      <c r="Q23" s="122">
        <f>$B23*'S2 Ser-NFA'!Q18</f>
        <v>244151924.90728074</v>
      </c>
      <c r="R23" s="122">
        <f>$B23*'S2 Ser-NFA'!R18</f>
        <v>239877112.17332044</v>
      </c>
      <c r="S23" s="122">
        <f>$B23*'S2 Ser-NFA'!S18</f>
        <v>235448073.64086375</v>
      </c>
      <c r="T23" s="122">
        <f>$B23*'S2 Ser-NFA'!T18</f>
        <v>230911242.40728077</v>
      </c>
      <c r="U23" s="122">
        <f>$B23*'S2 Ser-NFA'!U18</f>
        <v>226173820.23034912</v>
      </c>
      <c r="V23" s="122">
        <f>$B23*'S2 Ser-NFA'!V18</f>
        <v>221600416.049669</v>
      </c>
      <c r="W23" s="122">
        <f>$B23*'S2 Ser-NFA'!W18</f>
        <v>216924115.08551621</v>
      </c>
      <c r="X23" s="122">
        <f>$B23*'S2 Ser-NFA'!X18</f>
        <v>212347126.64535865</v>
      </c>
      <c r="Y23" s="122">
        <f>$B23*'S2 Ser-NFA'!Y18</f>
        <v>207889016.19423845</v>
      </c>
      <c r="Z23" s="122">
        <f>$B23*'S2 Ser-NFA'!Z18</f>
        <v>203612076.1491586</v>
      </c>
      <c r="AA23" s="122">
        <f>$B23*'S2 Ser-NFA'!AA18</f>
        <v>199386911.2226373</v>
      </c>
      <c r="AB23" s="122">
        <f>$B23*'S2 Ser-NFA'!AB18</f>
        <v>194660000.5800938</v>
      </c>
      <c r="AC23" s="122">
        <f>$B23*'S2 Ser-NFA'!AC18</f>
        <v>190570900.97533938</v>
      </c>
      <c r="AD23" s="122">
        <f>$B23*'S2 Ser-NFA'!AD18</f>
        <v>185765315.41479209</v>
      </c>
      <c r="AE23" s="122">
        <f>$B23*'S2 Ser-NFA'!AE18</f>
        <v>181500165.30503434</v>
      </c>
      <c r="AF23" s="122">
        <f>$B23*'S2 Ser-NFA'!AF18</f>
        <v>176971931.45505634</v>
      </c>
      <c r="AG23" s="122">
        <f>$B23*'S2 Ser-NFA'!AG18</f>
        <v>172066554.32469162</v>
      </c>
      <c r="AH23" s="123">
        <f>$B23*'S2 Ser-NFA'!AH18</f>
        <v>167161177.19432688</v>
      </c>
      <c r="AI23" s="158">
        <f>$B23*'S2 Ser-NFA'!AI18</f>
        <v>162280095.14162436</v>
      </c>
      <c r="AJ23" s="158">
        <f>$B23*'S2 Ser-NFA'!AJ18</f>
        <v>157423308.16658401</v>
      </c>
      <c r="AK23" s="158">
        <f>$B23*'S2 Ser-NFA'!AK18</f>
        <v>152590816.2692059</v>
      </c>
      <c r="AL23" s="158">
        <f>$B23*'S2 Ser-NFA'!AL18</f>
        <v>147782619.44949001</v>
      </c>
      <c r="AM23" s="158">
        <f>$B23*'S2 Ser-NFA'!AM18</f>
        <v>142998717.70743629</v>
      </c>
      <c r="AN23" s="158">
        <f>$B23*'S2 Ser-NFA'!AN18</f>
        <v>138239111.04304484</v>
      </c>
      <c r="AO23" s="158">
        <f>$B23*'S2 Ser-NFA'!AO18</f>
        <v>133503799.45631555</v>
      </c>
      <c r="AP23" s="158">
        <f>$B23*'S2 Ser-NFA'!AP18</f>
        <v>128792782.94724852</v>
      </c>
      <c r="AQ23" s="158">
        <f>$B23*'S2 Ser-NFA'!AQ18</f>
        <v>124106061.51584367</v>
      </c>
      <c r="AR23" s="158">
        <f>$B23*'S2 Ser-NFA'!AR18</f>
        <v>119443635.16210105</v>
      </c>
      <c r="AS23" s="158">
        <f>$B23*'S2 Ser-NFA'!AS18</f>
        <v>114805503.88602063</v>
      </c>
      <c r="AT23" s="158">
        <f>$B23*'S2 Ser-NFA'!AT18</f>
        <v>110191667.68760243</v>
      </c>
      <c r="AU23" s="158">
        <f>$B23*'S2 Ser-NFA'!AU18</f>
        <v>105602126.56684643</v>
      </c>
      <c r="AV23" s="158">
        <f>$B23*'S2 Ser-NFA'!AV18</f>
        <v>101036880.52375264</v>
      </c>
      <c r="AW23" s="158">
        <f>$B23*'S2 Ser-NFA'!AW18</f>
        <v>96495929.558321074</v>
      </c>
      <c r="AX23" s="158">
        <f>$B23*'S2 Ser-NFA'!AX18</f>
        <v>91979273.670551717</v>
      </c>
      <c r="AY23" s="158">
        <f>$B23*'S2 Ser-NFA'!AY18</f>
        <v>87486912.860444576</v>
      </c>
      <c r="AZ23" s="158">
        <f>$B23*'S2 Ser-NFA'!AZ18</f>
        <v>83018847.127999648</v>
      </c>
      <c r="BA23" s="158">
        <f>$B23*'S2 Ser-NFA'!BA18</f>
        <v>78575076.473216921</v>
      </c>
      <c r="BB23" s="158">
        <f>$B23*'S2 Ser-NFA'!BB18</f>
        <v>74155600.896096408</v>
      </c>
      <c r="BC23" s="158">
        <f>$B23*'S2 Ser-NFA'!BC18</f>
        <v>69760420.39663811</v>
      </c>
      <c r="BD23" s="158">
        <f>$B23*'S2 Ser-NFA'!BD18</f>
        <v>65389534.974842019</v>
      </c>
      <c r="BE23" s="158">
        <f>$B23*'S2 Ser-NFA'!BE18</f>
        <v>61042944.630708151</v>
      </c>
      <c r="BF23" s="158">
        <f>$B23*'S2 Ser-NFA'!BF18</f>
        <v>56720649.364236489</v>
      </c>
      <c r="BG23" s="158">
        <f>$B23*'S2 Ser-NFA'!BG18</f>
        <v>52422649.175427042</v>
      </c>
      <c r="BH23" s="158">
        <f>$B23*'S2 Ser-NFA'!BH18</f>
        <v>48148944.06427981</v>
      </c>
      <c r="BI23" s="158">
        <f>$B23*'S2 Ser-NFA'!BI18</f>
        <v>43899534.030794784</v>
      </c>
      <c r="BJ23" s="158">
        <f>$B23*'S2 Ser-NFA'!BJ18</f>
        <v>39674419.074971974</v>
      </c>
      <c r="BK23" s="158">
        <f>$B23*'S2 Ser-NFA'!BK18</f>
        <v>35473599.196811378</v>
      </c>
    </row>
    <row r="24" spans="1:63" x14ac:dyDescent="0.45">
      <c r="A24" s="17" t="s">
        <v>54</v>
      </c>
      <c r="B24" s="53">
        <f>'S7 Heating-energy_data'!E20</f>
        <v>103.8961038961039</v>
      </c>
      <c r="C24" s="122">
        <f>$B24*'S2 Ser-NFA'!C19</f>
        <v>0</v>
      </c>
      <c r="D24" s="122">
        <f>$B24*'S2 Ser-NFA'!D19</f>
        <v>953891.68214243068</v>
      </c>
      <c r="E24" s="122">
        <f>$B24*'S2 Ser-NFA'!E19</f>
        <v>1904983.4013752996</v>
      </c>
      <c r="F24" s="122">
        <f>$B24*'S2 Ser-NFA'!F19</f>
        <v>2853370.9357476099</v>
      </c>
      <c r="G24" s="122">
        <f>$B24*'S2 Ser-NFA'!G19</f>
        <v>3799150.0633083661</v>
      </c>
      <c r="H24" s="122">
        <f>$B24*'S2 Ser-NFA'!H19</f>
        <v>4742416.5621065721</v>
      </c>
      <c r="I24" s="122">
        <f>$B24*'S2 Ser-NFA'!I19</f>
        <v>5683266.2101912312</v>
      </c>
      <c r="J24" s="122">
        <f>$B24*'S2 Ser-NFA'!J19</f>
        <v>6621794.7856113482</v>
      </c>
      <c r="K24" s="122">
        <f>$B24*'S2 Ser-NFA'!K19</f>
        <v>7557692.1924915155</v>
      </c>
      <c r="L24" s="122">
        <f>$B24*'S2 Ser-NFA'!L19</f>
        <v>8490648.3349563256</v>
      </c>
      <c r="M24" s="122">
        <f>$B24*'S2 Ser-NFA'!M19</f>
        <v>9420353.1171303727</v>
      </c>
      <c r="N24" s="122">
        <f>$B24*'S2 Ser-NFA'!N19</f>
        <v>10346496.443138249</v>
      </c>
      <c r="O24" s="122">
        <f>$B24*'S2 Ser-NFA'!O19</f>
        <v>11269235.039051799</v>
      </c>
      <c r="P24" s="122">
        <f>$B24*'S2 Ser-NFA'!P19</f>
        <v>12188799.734029962</v>
      </c>
      <c r="Q24" s="122">
        <f>$B24*'S2 Ser-NFA'!Q19</f>
        <v>13104901.991624063</v>
      </c>
      <c r="R24" s="122">
        <f>$B24*'S2 Ser-NFA'!R19</f>
        <v>14017237.171243601</v>
      </c>
      <c r="S24" s="122">
        <f>$B24*'S2 Ser-NFA'!S19</f>
        <v>14925016.301910661</v>
      </c>
      <c r="T24" s="122">
        <f>$B24*'S2 Ser-NFA'!T19</f>
        <v>15827700.300580531</v>
      </c>
      <c r="U24" s="122">
        <f>$B24*'S2 Ser-NFA'!U19</f>
        <v>16724893.279289637</v>
      </c>
      <c r="V24" s="122">
        <f>$B24*'S2 Ser-NFA'!V19</f>
        <v>17615898.43681965</v>
      </c>
      <c r="W24" s="122">
        <f>$B24*'S2 Ser-NFA'!W19</f>
        <v>18501178.752546787</v>
      </c>
      <c r="X24" s="122">
        <f>$B24*'S2 Ser-NFA'!X19</f>
        <v>19380347.708345909</v>
      </c>
      <c r="Y24" s="122">
        <f>$B24*'S2 Ser-NFA'!Y19</f>
        <v>20253661.990694515</v>
      </c>
      <c r="Z24" s="122">
        <f>$B24*'S2 Ser-NFA'!Z19</f>
        <v>21121443.462423023</v>
      </c>
      <c r="AA24" s="122">
        <f>$B24*'S2 Ser-NFA'!AA19</f>
        <v>21984216.540724561</v>
      </c>
      <c r="AB24" s="122">
        <f>$B24*'S2 Ser-NFA'!AB19</f>
        <v>22842096.822044242</v>
      </c>
      <c r="AC24" s="122">
        <f>$B24*'S2 Ser-NFA'!AC19</f>
        <v>23693429.792120986</v>
      </c>
      <c r="AD24" s="122">
        <f>$B24*'S2 Ser-NFA'!AD19</f>
        <v>24540190.973163284</v>
      </c>
      <c r="AE24" s="122">
        <f>$B24*'S2 Ser-NFA'!AE19</f>
        <v>25380041.892222248</v>
      </c>
      <c r="AF24" s="122">
        <f>$B24*'S2 Ser-NFA'!AF19</f>
        <v>26214642.84012058</v>
      </c>
      <c r="AG24" s="122">
        <f>$B24*'S2 Ser-NFA'!AG19</f>
        <v>27043099.449177969</v>
      </c>
      <c r="AH24" s="123">
        <f>$B24*'S2 Ser-NFA'!AH19</f>
        <v>27871556.058235351</v>
      </c>
      <c r="AI24" s="158">
        <f>$B24*'S2 Ser-NFA'!AI19</f>
        <v>28702529.220370274</v>
      </c>
      <c r="AJ24" s="158">
        <f>$B24*'S2 Ser-NFA'!AJ19</f>
        <v>29536018.935582735</v>
      </c>
      <c r="AK24" s="158">
        <f>$B24*'S2 Ser-NFA'!AK19</f>
        <v>30372025.203872725</v>
      </c>
      <c r="AL24" s="158">
        <f>$B24*'S2 Ser-NFA'!AL19</f>
        <v>31210548.025240257</v>
      </c>
      <c r="AM24" s="158">
        <f>$B24*'S2 Ser-NFA'!AM19</f>
        <v>32051587.399685327</v>
      </c>
      <c r="AN24" s="158">
        <f>$B24*'S2 Ser-NFA'!AN19</f>
        <v>32895143.327207927</v>
      </c>
      <c r="AO24" s="158">
        <f>$B24*'S2 Ser-NFA'!AO19</f>
        <v>33741215.807808064</v>
      </c>
      <c r="AP24" s="158">
        <f>$B24*'S2 Ser-NFA'!AP19</f>
        <v>34589804.841485739</v>
      </c>
      <c r="AQ24" s="158">
        <f>$B24*'S2 Ser-NFA'!AQ19</f>
        <v>35440910.428240947</v>
      </c>
      <c r="AR24" s="158">
        <f>$B24*'S2 Ser-NFA'!AR19</f>
        <v>36294532.568073697</v>
      </c>
      <c r="AS24" s="158">
        <f>$B24*'S2 Ser-NFA'!AS19</f>
        <v>37150671.260983981</v>
      </c>
      <c r="AT24" s="158">
        <f>$B24*'S2 Ser-NFA'!AT19</f>
        <v>38009326.506971799</v>
      </c>
      <c r="AU24" s="158">
        <f>$B24*'S2 Ser-NFA'!AU19</f>
        <v>38870498.306037158</v>
      </c>
      <c r="AV24" s="158">
        <f>$B24*'S2 Ser-NFA'!AV19</f>
        <v>39734186.658180043</v>
      </c>
      <c r="AW24" s="158">
        <f>$B24*'S2 Ser-NFA'!AW19</f>
        <v>40600391.563400477</v>
      </c>
      <c r="AX24" s="158">
        <f>$B24*'S2 Ser-NFA'!AX19</f>
        <v>41469113.021698438</v>
      </c>
      <c r="AY24" s="158">
        <f>$B24*'S2 Ser-NFA'!AY19</f>
        <v>42340351.033073932</v>
      </c>
      <c r="AZ24" s="158">
        <f>$B24*'S2 Ser-NFA'!AZ19</f>
        <v>43214105.597526975</v>
      </c>
      <c r="BA24" s="158">
        <f>$B24*'S2 Ser-NFA'!BA19</f>
        <v>44090376.715057544</v>
      </c>
      <c r="BB24" s="158">
        <f>$B24*'S2 Ser-NFA'!BB19</f>
        <v>44969164.385665648</v>
      </c>
      <c r="BC24" s="158">
        <f>$B24*'S2 Ser-NFA'!BC19</f>
        <v>45850468.609351292</v>
      </c>
      <c r="BD24" s="158">
        <f>$B24*'S2 Ser-NFA'!BD19</f>
        <v>46734289.386114471</v>
      </c>
      <c r="BE24" s="158">
        <f>$B24*'S2 Ser-NFA'!BE19</f>
        <v>47620626.71595519</v>
      </c>
      <c r="BF24" s="158">
        <f>$B24*'S2 Ser-NFA'!BF19</f>
        <v>48509480.598873444</v>
      </c>
      <c r="BG24" s="158">
        <f>$B24*'S2 Ser-NFA'!BG19</f>
        <v>49400851.034869231</v>
      </c>
      <c r="BH24" s="158">
        <f>$B24*'S2 Ser-NFA'!BH19</f>
        <v>50294738.023942553</v>
      </c>
      <c r="BI24" s="158">
        <f>$B24*'S2 Ser-NFA'!BI19</f>
        <v>51191141.566093415</v>
      </c>
      <c r="BJ24" s="158">
        <f>$B24*'S2 Ser-NFA'!BJ19</f>
        <v>52090061.661321811</v>
      </c>
      <c r="BK24" s="158">
        <f>$B24*'S2 Ser-NFA'!BK19</f>
        <v>52991498.309627742</v>
      </c>
    </row>
    <row r="25" spans="1:63" x14ac:dyDescent="0.45">
      <c r="A25" s="17" t="s">
        <v>52</v>
      </c>
      <c r="B25" s="53">
        <f>'S7 Heating-energy_data'!E21</f>
        <v>49.350649350649348</v>
      </c>
      <c r="C25" s="122">
        <f>$B25*'S2 Ser-NFA'!C20</f>
        <v>0</v>
      </c>
      <c r="D25" s="122">
        <f>$B25*'S2 Ser-NFA'!D20</f>
        <v>0</v>
      </c>
      <c r="E25" s="122">
        <f>$B25*'S2 Ser-NFA'!E20</f>
        <v>0</v>
      </c>
      <c r="F25" s="122">
        <f>$B25*'S2 Ser-NFA'!F20</f>
        <v>0</v>
      </c>
      <c r="G25" s="122">
        <f>$B25*'S2 Ser-NFA'!G20</f>
        <v>0</v>
      </c>
      <c r="H25" s="122">
        <f>$B25*'S2 Ser-NFA'!H20</f>
        <v>0</v>
      </c>
      <c r="I25" s="122">
        <f>$B25*'S2 Ser-NFA'!I20</f>
        <v>0</v>
      </c>
      <c r="J25" s="122">
        <f>$B25*'S2 Ser-NFA'!J20</f>
        <v>0</v>
      </c>
      <c r="K25" s="122">
        <f>$B25*'S2 Ser-NFA'!K20</f>
        <v>0</v>
      </c>
      <c r="L25" s="122">
        <f>$B25*'S2 Ser-NFA'!L20</f>
        <v>0</v>
      </c>
      <c r="M25" s="122">
        <f>$B25*'S2 Ser-NFA'!M20</f>
        <v>0</v>
      </c>
      <c r="N25" s="122">
        <f>$B25*'S2 Ser-NFA'!N20</f>
        <v>0</v>
      </c>
      <c r="O25" s="122">
        <f>$B25*'S2 Ser-NFA'!O20</f>
        <v>0</v>
      </c>
      <c r="P25" s="122">
        <f>$B25*'S2 Ser-NFA'!P20</f>
        <v>0</v>
      </c>
      <c r="Q25" s="122">
        <f>$B25*'S2 Ser-NFA'!Q20</f>
        <v>0</v>
      </c>
      <c r="R25" s="122">
        <f>$B25*'S2 Ser-NFA'!R20</f>
        <v>0</v>
      </c>
      <c r="S25" s="122">
        <f>$B25*'S2 Ser-NFA'!S20</f>
        <v>0</v>
      </c>
      <c r="T25" s="122">
        <f>$B25*'S2 Ser-NFA'!T20</f>
        <v>0</v>
      </c>
      <c r="U25" s="122">
        <f>$B25*'S2 Ser-NFA'!U20</f>
        <v>0</v>
      </c>
      <c r="V25" s="122">
        <f>$B25*'S2 Ser-NFA'!V20</f>
        <v>0</v>
      </c>
      <c r="W25" s="122">
        <f>$B25*'S2 Ser-NFA'!W20</f>
        <v>0</v>
      </c>
      <c r="X25" s="122">
        <f>$B25*'S2 Ser-NFA'!X20</f>
        <v>0</v>
      </c>
      <c r="Y25" s="122">
        <f>$B25*'S2 Ser-NFA'!Y20</f>
        <v>0</v>
      </c>
      <c r="Z25" s="122">
        <f>$B25*'S2 Ser-NFA'!Z20</f>
        <v>0</v>
      </c>
      <c r="AA25" s="122">
        <f>$B25*'S2 Ser-NFA'!AA20</f>
        <v>0</v>
      </c>
      <c r="AB25" s="122">
        <f>$B25*'S2 Ser-NFA'!AB20</f>
        <v>0</v>
      </c>
      <c r="AC25" s="122">
        <f>$B25*'S2 Ser-NFA'!AC20</f>
        <v>0</v>
      </c>
      <c r="AD25" s="122">
        <f>$B25*'S2 Ser-NFA'!AD20</f>
        <v>0</v>
      </c>
      <c r="AE25" s="122">
        <f>$B25*'S2 Ser-NFA'!AE20</f>
        <v>0</v>
      </c>
      <c r="AF25" s="122">
        <f>$B25*'S2 Ser-NFA'!AF20</f>
        <v>0</v>
      </c>
      <c r="AG25" s="122">
        <f>$B25*'S2 Ser-NFA'!AG20</f>
        <v>0</v>
      </c>
      <c r="AH25" s="123">
        <f>$B25*'S2 Ser-NFA'!AH20</f>
        <v>0</v>
      </c>
      <c r="AI25" s="158">
        <f>$B25*'S2 Ser-NFA'!AI20</f>
        <v>0</v>
      </c>
      <c r="AJ25" s="158">
        <f>$B25*'S2 Ser-NFA'!AJ20</f>
        <v>0</v>
      </c>
      <c r="AK25" s="158">
        <f>$B25*'S2 Ser-NFA'!AK20</f>
        <v>0</v>
      </c>
      <c r="AL25" s="158">
        <f>$B25*'S2 Ser-NFA'!AL20</f>
        <v>0</v>
      </c>
      <c r="AM25" s="158">
        <f>$B25*'S2 Ser-NFA'!AM20</f>
        <v>0</v>
      </c>
      <c r="AN25" s="158">
        <f>$B25*'S2 Ser-NFA'!AN20</f>
        <v>0</v>
      </c>
      <c r="AO25" s="158">
        <f>$B25*'S2 Ser-NFA'!AO20</f>
        <v>0</v>
      </c>
      <c r="AP25" s="158">
        <f>$B25*'S2 Ser-NFA'!AP20</f>
        <v>0</v>
      </c>
      <c r="AQ25" s="158">
        <f>$B25*'S2 Ser-NFA'!AQ20</f>
        <v>0</v>
      </c>
      <c r="AR25" s="158">
        <f>$B25*'S2 Ser-NFA'!AR20</f>
        <v>0</v>
      </c>
      <c r="AS25" s="158">
        <f>$B25*'S2 Ser-NFA'!AS20</f>
        <v>0</v>
      </c>
      <c r="AT25" s="158">
        <f>$B25*'S2 Ser-NFA'!AT20</f>
        <v>0</v>
      </c>
      <c r="AU25" s="158">
        <f>$B25*'S2 Ser-NFA'!AU20</f>
        <v>0</v>
      </c>
      <c r="AV25" s="158">
        <f>$B25*'S2 Ser-NFA'!AV20</f>
        <v>0</v>
      </c>
      <c r="AW25" s="158">
        <f>$B25*'S2 Ser-NFA'!AW20</f>
        <v>0</v>
      </c>
      <c r="AX25" s="158">
        <f>$B25*'S2 Ser-NFA'!AX20</f>
        <v>0</v>
      </c>
      <c r="AY25" s="158">
        <f>$B25*'S2 Ser-NFA'!AY20</f>
        <v>0</v>
      </c>
      <c r="AZ25" s="158">
        <f>$B25*'S2 Ser-NFA'!AZ20</f>
        <v>0</v>
      </c>
      <c r="BA25" s="158">
        <f>$B25*'S2 Ser-NFA'!BA20</f>
        <v>0</v>
      </c>
      <c r="BB25" s="158">
        <f>$B25*'S2 Ser-NFA'!BB20</f>
        <v>0</v>
      </c>
      <c r="BC25" s="158">
        <f>$B25*'S2 Ser-NFA'!BC20</f>
        <v>0</v>
      </c>
      <c r="BD25" s="158">
        <f>$B25*'S2 Ser-NFA'!BD20</f>
        <v>0</v>
      </c>
      <c r="BE25" s="158">
        <f>$B25*'S2 Ser-NFA'!BE20</f>
        <v>0</v>
      </c>
      <c r="BF25" s="158">
        <f>$B25*'S2 Ser-NFA'!BF20</f>
        <v>0</v>
      </c>
      <c r="BG25" s="158">
        <f>$B25*'S2 Ser-NFA'!BG20</f>
        <v>0</v>
      </c>
      <c r="BH25" s="158">
        <f>$B25*'S2 Ser-NFA'!BH20</f>
        <v>0</v>
      </c>
      <c r="BI25" s="158">
        <f>$B25*'S2 Ser-NFA'!BI20</f>
        <v>0</v>
      </c>
      <c r="BJ25" s="158">
        <f>$B25*'S2 Ser-NFA'!BJ20</f>
        <v>0</v>
      </c>
      <c r="BK25" s="158">
        <f>$B25*'S2 Ser-NFA'!BK20</f>
        <v>0</v>
      </c>
    </row>
    <row r="26" spans="1:63" x14ac:dyDescent="0.45">
      <c r="A26" s="17" t="s">
        <v>50</v>
      </c>
      <c r="B26" s="53">
        <f>'S7 Heating-energy_data'!E22</f>
        <v>271.73913043478262</v>
      </c>
      <c r="C26" s="122">
        <f>$B26*'S2 Ser-NFA'!C21</f>
        <v>1335438257.8414345</v>
      </c>
      <c r="D26" s="122">
        <f>$B26*'S2 Ser-NFA'!D21</f>
        <v>1318020425.4734142</v>
      </c>
      <c r="E26" s="122">
        <f>$B26*'S2 Ser-NFA'!E21</f>
        <v>1300963894.9685535</v>
      </c>
      <c r="F26" s="122">
        <f>$B26*'S2 Ser-NFA'!F21</f>
        <v>1284265459.6532001</v>
      </c>
      <c r="G26" s="122">
        <f>$B26*'S2 Ser-NFA'!G21</f>
        <v>1267921912.8537014</v>
      </c>
      <c r="H26" s="122">
        <f>$B26*'S2 Ser-NFA'!H21</f>
        <v>1251930047.8964043</v>
      </c>
      <c r="I26" s="122">
        <f>$B26*'S2 Ser-NFA'!I21</f>
        <v>1236286658.1076565</v>
      </c>
      <c r="J26" s="122">
        <f>$B26*'S2 Ser-NFA'!J21</f>
        <v>1220104935.0546651</v>
      </c>
      <c r="K26" s="122">
        <f>$B26*'S2 Ser-NFA'!K21</f>
        <v>1203390508.0813684</v>
      </c>
      <c r="L26" s="122">
        <f>$B26*'S2 Ser-NFA'!L21</f>
        <v>1186149006.5317059</v>
      </c>
      <c r="M26" s="122">
        <f>$B26*'S2 Ser-NFA'!M21</f>
        <v>1168386059.7496154</v>
      </c>
      <c r="N26" s="122">
        <f>$B26*'S2 Ser-NFA'!N21</f>
        <v>1150607304.3938069</v>
      </c>
      <c r="O26" s="122">
        <f>$B26*'S2 Ser-NFA'!O21</f>
        <v>1133200010.5509839</v>
      </c>
      <c r="P26" s="122">
        <f>$B26*'S2 Ser-NFA'!P21</f>
        <v>1115432585.1759636</v>
      </c>
      <c r="Q26" s="122">
        <f>$B26*'S2 Ser-NFA'!Q21</f>
        <v>1097003771.3250976</v>
      </c>
      <c r="R26" s="122">
        <f>$B26*'S2 Ser-NFA'!R21</f>
        <v>1077892677.6306329</v>
      </c>
      <c r="S26" s="122">
        <f>$B26*'S2 Ser-NFA'!S21</f>
        <v>1058046684.5750777</v>
      </c>
      <c r="T26" s="122">
        <f>$B26*'S2 Ser-NFA'!T21</f>
        <v>1038772055.143231</v>
      </c>
      <c r="U26" s="122">
        <f>$B26*'S2 Ser-NFA'!U21</f>
        <v>1015117692.459681</v>
      </c>
      <c r="V26" s="122">
        <f>$B26*'S2 Ser-NFA'!V21</f>
        <v>992114314.38193488</v>
      </c>
      <c r="W26" s="122">
        <f>$B26*'S2 Ser-NFA'!W21</f>
        <v>968506650.48897564</v>
      </c>
      <c r="X26" s="122">
        <f>$B26*'S2 Ser-NFA'!X21</f>
        <v>945482222.9956193</v>
      </c>
      <c r="Y26" s="122">
        <f>$B26*'S2 Ser-NFA'!Y21</f>
        <v>923155934.74522007</v>
      </c>
      <c r="Z26" s="122">
        <f>$B26*'S2 Ser-NFA'!Z21</f>
        <v>901893612.76093459</v>
      </c>
      <c r="AA26" s="122">
        <f>$B26*'S2 Ser-NFA'!AA21</f>
        <v>880935352.46516883</v>
      </c>
      <c r="AB26" s="122">
        <f>$B26*'S2 Ser-NFA'!AB21</f>
        <v>857030471.20805252</v>
      </c>
      <c r="AC26" s="122">
        <f>$B26*'S2 Ser-NFA'!AC21</f>
        <v>836871286.85140944</v>
      </c>
      <c r="AD26" s="122">
        <f>$B26*'S2 Ser-NFA'!AD21</f>
        <v>812504368.44057226</v>
      </c>
      <c r="AE26" s="122">
        <f>$B26*'S2 Ser-NFA'!AE21</f>
        <v>791311285.65344143</v>
      </c>
      <c r="AF26" s="122">
        <f>$B26*'S2 Ser-NFA'!AF21</f>
        <v>768573181.07784522</v>
      </c>
      <c r="AG26" s="122">
        <f>$B26*'S2 Ser-NFA'!AG21</f>
        <v>743620212.95696461</v>
      </c>
      <c r="AH26" s="123">
        <f>$B26*'S2 Ser-NFA'!AH21</f>
        <v>718667244.83608413</v>
      </c>
      <c r="AI26" s="158">
        <f>$B26*'S2 Ser-NFA'!AI21</f>
        <v>693894473.26548159</v>
      </c>
      <c r="AJ26" s="158">
        <f>$B26*'S2 Ser-NFA'!AJ21</f>
        <v>669301898.24515724</v>
      </c>
      <c r="AK26" s="158">
        <f>$B26*'S2 Ser-NFA'!AK21</f>
        <v>644889519.77511096</v>
      </c>
      <c r="AL26" s="158">
        <f>$B26*'S2 Ser-NFA'!AL21</f>
        <v>620657337.85534286</v>
      </c>
      <c r="AM26" s="158">
        <f>$B26*'S2 Ser-NFA'!AM21</f>
        <v>596605352.48585272</v>
      </c>
      <c r="AN26" s="158">
        <f>$B26*'S2 Ser-NFA'!AN21</f>
        <v>572733563.66664076</v>
      </c>
      <c r="AO26" s="158">
        <f>$B26*'S2 Ser-NFA'!AO21</f>
        <v>549041971.39770699</v>
      </c>
      <c r="AP26" s="158">
        <f>$B26*'S2 Ser-NFA'!AP21</f>
        <v>525530575.67905128</v>
      </c>
      <c r="AQ26" s="158">
        <f>$B26*'S2 Ser-NFA'!AQ21</f>
        <v>502199376.51067364</v>
      </c>
      <c r="AR26" s="158">
        <f>$B26*'S2 Ser-NFA'!AR21</f>
        <v>479048373.89257407</v>
      </c>
      <c r="AS26" s="158">
        <f>$B26*'S2 Ser-NFA'!AS21</f>
        <v>456077567.82475269</v>
      </c>
      <c r="AT26" s="158">
        <f>$B26*'S2 Ser-NFA'!AT21</f>
        <v>433286958.30720937</v>
      </c>
      <c r="AU26" s="158">
        <f>$B26*'S2 Ser-NFA'!AU21</f>
        <v>410676545.33994412</v>
      </c>
      <c r="AV26" s="158">
        <f>$B26*'S2 Ser-NFA'!AV21</f>
        <v>388246328.922957</v>
      </c>
      <c r="AW26" s="158">
        <f>$B26*'S2 Ser-NFA'!AW21</f>
        <v>365996309.05624795</v>
      </c>
      <c r="AX26" s="158">
        <f>$B26*'S2 Ser-NFA'!AX21</f>
        <v>343926485.73981696</v>
      </c>
      <c r="AY26" s="158">
        <f>$B26*'S2 Ser-NFA'!AY21</f>
        <v>322036858.9736641</v>
      </c>
      <c r="AZ26" s="158">
        <f>$B26*'S2 Ser-NFA'!AZ21</f>
        <v>300327428.75778931</v>
      </c>
      <c r="BA26" s="158">
        <f>$B26*'S2 Ser-NFA'!BA21</f>
        <v>278798195.09219265</v>
      </c>
      <c r="BB26" s="158">
        <f>$B26*'S2 Ser-NFA'!BB21</f>
        <v>257449157.97687411</v>
      </c>
      <c r="BC26" s="158">
        <f>$B26*'S2 Ser-NFA'!BC21</f>
        <v>236280317.41183367</v>
      </c>
      <c r="BD26" s="158">
        <f>$B26*'S2 Ser-NFA'!BD21</f>
        <v>215291673.39707136</v>
      </c>
      <c r="BE26" s="158">
        <f>$B26*'S2 Ser-NFA'!BE21</f>
        <v>194483225.93258712</v>
      </c>
      <c r="BF26" s="158">
        <f>$B26*'S2 Ser-NFA'!BF21</f>
        <v>173854975.018381</v>
      </c>
      <c r="BG26" s="158">
        <f>$B26*'S2 Ser-NFA'!BG21</f>
        <v>153406920.65445298</v>
      </c>
      <c r="BH26" s="158">
        <f>$B26*'S2 Ser-NFA'!BH21</f>
        <v>133139062.84080304</v>
      </c>
      <c r="BI26" s="158">
        <f>$B26*'S2 Ser-NFA'!BI21</f>
        <v>113051401.57743122</v>
      </c>
      <c r="BJ26" s="158">
        <f>$B26*'S2 Ser-NFA'!BJ21</f>
        <v>93143936.864337489</v>
      </c>
      <c r="BK26" s="158">
        <f>$B26*'S2 Ser-NFA'!BK21</f>
        <v>73416668.701521859</v>
      </c>
    </row>
    <row r="27" spans="1:63" x14ac:dyDescent="0.45">
      <c r="A27" s="17" t="s">
        <v>55</v>
      </c>
      <c r="B27" s="53">
        <f>'S7 Heating-energy_data'!E23</f>
        <v>86.956521739130437</v>
      </c>
      <c r="C27" s="122">
        <f>$B27*'S2 Ser-NFA'!C22</f>
        <v>0</v>
      </c>
      <c r="D27" s="122">
        <f>$B27*'S2 Ser-NFA'!D22</f>
        <v>4273402.42509259</v>
      </c>
      <c r="E27" s="122">
        <f>$B27*'S2 Ser-NFA'!E22</f>
        <v>8533801.8108584415</v>
      </c>
      <c r="F27" s="122">
        <f>$B27*'S2 Ser-NFA'!F22</f>
        <v>12782224.292866398</v>
      </c>
      <c r="G27" s="122">
        <f>$B27*'S2 Ser-NFA'!G22</f>
        <v>17019696.006685302</v>
      </c>
      <c r="H27" s="122">
        <f>$B27*'S2 Ser-NFA'!H22</f>
        <v>21247243.087884001</v>
      </c>
      <c r="I27" s="122">
        <f>$B27*'S2 Ser-NFA'!I22</f>
        <v>25465891.672031336</v>
      </c>
      <c r="J27" s="122">
        <f>$B27*'S2 Ser-NFA'!J22</f>
        <v>29676667.89469615</v>
      </c>
      <c r="K27" s="122">
        <f>$B27*'S2 Ser-NFA'!K22</f>
        <v>33877770.365818039</v>
      </c>
      <c r="L27" s="122">
        <f>$B27*'S2 Ser-NFA'!L22</f>
        <v>38067397.695336595</v>
      </c>
      <c r="M27" s="122">
        <f>$B27*'S2 Ser-NFA'!M22</f>
        <v>42243748.493191421</v>
      </c>
      <c r="N27" s="122">
        <f>$B27*'S2 Ser-NFA'!N22</f>
        <v>46405021.369322106</v>
      </c>
      <c r="O27" s="122">
        <f>$B27*'S2 Ser-NFA'!O22</f>
        <v>50551014.957075506</v>
      </c>
      <c r="P27" s="122">
        <f>$B27*'S2 Ser-NFA'!P22</f>
        <v>54682765.14040941</v>
      </c>
      <c r="Q27" s="122">
        <f>$B27*'S2 Ser-NFA'!Q22</f>
        <v>58798977.064376585</v>
      </c>
      <c r="R27" s="122">
        <f>$B27*'S2 Ser-NFA'!R22</f>
        <v>62897378.903260671</v>
      </c>
      <c r="S27" s="122">
        <f>$B27*'S2 Ser-NFA'!S22</f>
        <v>66975609.260711305</v>
      </c>
      <c r="T27" s="122">
        <f>$B27*'S2 Ser-NFA'!T22</f>
        <v>71031114.743958667</v>
      </c>
      <c r="U27" s="122">
        <f>$B27*'S2 Ser-NFA'!U22</f>
        <v>75065496.467856586</v>
      </c>
      <c r="V27" s="122">
        <f>$B27*'S2 Ser-NFA'!V22</f>
        <v>79064528.048406139</v>
      </c>
      <c r="W27" s="122">
        <f>$B27*'S2 Ser-NFA'!W22</f>
        <v>83029939.134912387</v>
      </c>
      <c r="X27" s="122">
        <f>$B27*'S2 Ser-NFA'!X22</f>
        <v>86959459.807826236</v>
      </c>
      <c r="Y27" s="122">
        <f>$B27*'S2 Ser-NFA'!Y22</f>
        <v>90854597.51949048</v>
      </c>
      <c r="Z27" s="122">
        <f>$B27*'S2 Ser-NFA'!Z22</f>
        <v>94717242.485870078</v>
      </c>
      <c r="AA27" s="122">
        <f>$B27*'S2 Ser-NFA'!AA22</f>
        <v>98550474.471563786</v>
      </c>
      <c r="AB27" s="122">
        <f>$B27*'S2 Ser-NFA'!AB22</f>
        <v>102354972.34416796</v>
      </c>
      <c r="AC27" s="122">
        <f>$B27*'S2 Ser-NFA'!AC22</f>
        <v>106121019.57547541</v>
      </c>
      <c r="AD27" s="122">
        <f>$B27*'S2 Ser-NFA'!AD22</f>
        <v>109860217.88915467</v>
      </c>
      <c r="AE27" s="122">
        <f>$B27*'S2 Ser-NFA'!AE22</f>
        <v>113558834.04705605</v>
      </c>
      <c r="AF27" s="122">
        <f>$B27*'S2 Ser-NFA'!AF22</f>
        <v>117226618.50161761</v>
      </c>
      <c r="AG27" s="122">
        <f>$B27*'S2 Ser-NFA'!AG22</f>
        <v>120858318.86608289</v>
      </c>
      <c r="AH27" s="123">
        <f>$B27*'S2 Ser-NFA'!AH22</f>
        <v>124490019.23054817</v>
      </c>
      <c r="AI27" s="158">
        <f>$B27*'S2 Ser-NFA'!AI22</f>
        <v>128135406.15585497</v>
      </c>
      <c r="AJ27" s="158">
        <f>$B27*'S2 Ser-NFA'!AJ22</f>
        <v>131794479.6420033</v>
      </c>
      <c r="AK27" s="158">
        <f>$B27*'S2 Ser-NFA'!AK22</f>
        <v>135467239.68899313</v>
      </c>
      <c r="AL27" s="158">
        <f>$B27*'S2 Ser-NFA'!AL22</f>
        <v>139153686.29682449</v>
      </c>
      <c r="AM27" s="158">
        <f>$B27*'S2 Ser-NFA'!AM22</f>
        <v>142853819.4654974</v>
      </c>
      <c r="AN27" s="158">
        <f>$B27*'S2 Ser-NFA'!AN22</f>
        <v>146567639.19501182</v>
      </c>
      <c r="AO27" s="158">
        <f>$B27*'S2 Ser-NFA'!AO22</f>
        <v>150295145.48536775</v>
      </c>
      <c r="AP27" s="158">
        <f>$B27*'S2 Ser-NFA'!AP22</f>
        <v>154036338.33656523</v>
      </c>
      <c r="AQ27" s="158">
        <f>$B27*'S2 Ser-NFA'!AQ22</f>
        <v>157791217.74860418</v>
      </c>
      <c r="AR27" s="158">
        <f>$B27*'S2 Ser-NFA'!AR22</f>
        <v>161559783.72148469</v>
      </c>
      <c r="AS27" s="158">
        <f>$B27*'S2 Ser-NFA'!AS22</f>
        <v>165342036.2552067</v>
      </c>
      <c r="AT27" s="158">
        <f>$B27*'S2 Ser-NFA'!AT22</f>
        <v>169137975.34977025</v>
      </c>
      <c r="AU27" s="158">
        <f>$B27*'S2 Ser-NFA'!AU22</f>
        <v>172947601.00517532</v>
      </c>
      <c r="AV27" s="158">
        <f>$B27*'S2 Ser-NFA'!AV22</f>
        <v>176770913.2214219</v>
      </c>
      <c r="AW27" s="158">
        <f>$B27*'S2 Ser-NFA'!AW22</f>
        <v>180607911.99851</v>
      </c>
      <c r="AX27" s="158">
        <f>$B27*'S2 Ser-NFA'!AX22</f>
        <v>184458597.33643961</v>
      </c>
      <c r="AY27" s="158">
        <f>$B27*'S2 Ser-NFA'!AY22</f>
        <v>188322969.23521078</v>
      </c>
      <c r="AZ27" s="158">
        <f>$B27*'S2 Ser-NFA'!AZ22</f>
        <v>192201027.69482341</v>
      </c>
      <c r="BA27" s="158">
        <f>$B27*'S2 Ser-NFA'!BA22</f>
        <v>196092772.71527761</v>
      </c>
      <c r="BB27" s="158">
        <f>$B27*'S2 Ser-NFA'!BB22</f>
        <v>199998204.29657331</v>
      </c>
      <c r="BC27" s="158">
        <f>$B27*'S2 Ser-NFA'!BC22</f>
        <v>203917322.43871057</v>
      </c>
      <c r="BD27" s="158">
        <f>$B27*'S2 Ser-NFA'!BD22</f>
        <v>207850127.14168936</v>
      </c>
      <c r="BE27" s="158">
        <f>$B27*'S2 Ser-NFA'!BE22</f>
        <v>211796618.40550965</v>
      </c>
      <c r="BF27" s="158">
        <f>$B27*'S2 Ser-NFA'!BF22</f>
        <v>215756796.2301715</v>
      </c>
      <c r="BG27" s="158">
        <f>$B27*'S2 Ser-NFA'!BG22</f>
        <v>219730660.61567482</v>
      </c>
      <c r="BH27" s="158">
        <f>$B27*'S2 Ser-NFA'!BH22</f>
        <v>223718211.56201971</v>
      </c>
      <c r="BI27" s="158">
        <f>$B27*'S2 Ser-NFA'!BI22</f>
        <v>227719449.06920609</v>
      </c>
      <c r="BJ27" s="158">
        <f>$B27*'S2 Ser-NFA'!BJ22</f>
        <v>231734373.137234</v>
      </c>
      <c r="BK27" s="158">
        <f>$B27*'S2 Ser-NFA'!BK22</f>
        <v>235762983.76610342</v>
      </c>
    </row>
    <row r="28" spans="1:63" x14ac:dyDescent="0.45">
      <c r="A28" s="17" t="s">
        <v>7</v>
      </c>
      <c r="B28" s="53">
        <f>'S7 Heating-energy_data'!E24</f>
        <v>144.44444444444443</v>
      </c>
      <c r="C28" s="122">
        <f>$B28*'S2 Ser-NFA'!C23</f>
        <v>644806927.17961025</v>
      </c>
      <c r="D28" s="122">
        <f>$B28*'S2 Ser-NFA'!D23</f>
        <v>706399332.10586154</v>
      </c>
      <c r="E28" s="122">
        <f>$B28*'S2 Ser-NFA'!E23</f>
        <v>768301230.49850595</v>
      </c>
      <c r="F28" s="122">
        <f>$B28*'S2 Ser-NFA'!F23</f>
        <v>830512622.35754323</v>
      </c>
      <c r="G28" s="122">
        <f>$B28*'S2 Ser-NFA'!G23</f>
        <v>893033507.68297362</v>
      </c>
      <c r="H28" s="122">
        <f>$B28*'S2 Ser-NFA'!H23</f>
        <v>955863886.47479713</v>
      </c>
      <c r="I28" s="122">
        <f>$B28*'S2 Ser-NFA'!I23</f>
        <v>1019003758.7330137</v>
      </c>
      <c r="J28" s="122">
        <f>$B28*'S2 Ser-NFA'!J23</f>
        <v>1081692806.9232399</v>
      </c>
      <c r="K28" s="122">
        <f>$B28*'S2 Ser-NFA'!K23</f>
        <v>1143931031.0454757</v>
      </c>
      <c r="L28" s="122">
        <f>$B28*'S2 Ser-NFA'!L23</f>
        <v>1205718431.0997214</v>
      </c>
      <c r="M28" s="122">
        <f>$B28*'S2 Ser-NFA'!M23</f>
        <v>1267055007.0859766</v>
      </c>
      <c r="N28" s="122">
        <f>$B28*'S2 Ser-NFA'!N23</f>
        <v>1263735791.8864026</v>
      </c>
      <c r="O28" s="122">
        <f>$B28*'S2 Ser-NFA'!O23</f>
        <v>1260641608.2257829</v>
      </c>
      <c r="P28" s="122">
        <f>$B28*'S2 Ser-NFA'!P23</f>
        <v>1257266135.1414704</v>
      </c>
      <c r="Q28" s="122">
        <f>$B28*'S2 Ser-NFA'!Q23</f>
        <v>1253265784.8415439</v>
      </c>
      <c r="R28" s="122">
        <f>$B28*'S2 Ser-NFA'!R23</f>
        <v>1248923668.7734942</v>
      </c>
      <c r="S28" s="122">
        <f>$B28*'S2 Ser-NFA'!S23</f>
        <v>1244007383.1904802</v>
      </c>
      <c r="T28" s="122">
        <f>$B28*'S2 Ser-NFA'!T23</f>
        <v>1239929333.1194117</v>
      </c>
      <c r="U28" s="122">
        <f>$B28*'S2 Ser-NFA'!U23</f>
        <v>1231149268.6515872</v>
      </c>
      <c r="V28" s="122">
        <f>$B28*'S2 Ser-NFA'!V23</f>
        <v>1222694413.4266274</v>
      </c>
      <c r="W28" s="122">
        <f>$B28*'S2 Ser-NFA'!W23</f>
        <v>1213668720.6305315</v>
      </c>
      <c r="X28" s="122">
        <f>$B28*'S2 Ser-NFA'!X23</f>
        <v>1205022120.7561674</v>
      </c>
      <c r="Y28" s="122">
        <f>$B28*'S2 Ser-NFA'!Y23</f>
        <v>1196850870.8962059</v>
      </c>
      <c r="Z28" s="122">
        <f>$B28*'S2 Ser-NFA'!Z23</f>
        <v>1189454117.7993078</v>
      </c>
      <c r="AA28" s="122">
        <f>$B28*'S2 Ser-NFA'!AA23</f>
        <v>1182228085.7880998</v>
      </c>
      <c r="AB28" s="122">
        <f>$B28*'S2 Ser-NFA'!AB23</f>
        <v>1172558548.9558299</v>
      </c>
      <c r="AC28" s="122">
        <f>$B28*'S2 Ser-NFA'!AC23</f>
        <v>1165806604.4067447</v>
      </c>
      <c r="AD28" s="122">
        <f>$B28*'S2 Ser-NFA'!AD23</f>
        <v>1155601036.0002551</v>
      </c>
      <c r="AE28" s="122">
        <f>$B28*'S2 Ser-NFA'!AE23</f>
        <v>1147847503.6535473</v>
      </c>
      <c r="AF28" s="122">
        <f>$B28*'S2 Ser-NFA'!AF23</f>
        <v>1138773105.2435863</v>
      </c>
      <c r="AG28" s="122">
        <f>$B28*'S2 Ser-NFA'!AG23</f>
        <v>1127825588.0307088</v>
      </c>
      <c r="AH28" s="123">
        <f>$B28*'S2 Ser-NFA'!AH23</f>
        <v>1116878070.8178315</v>
      </c>
      <c r="AI28" s="158">
        <f>$B28*'S2 Ser-NFA'!AI23</f>
        <v>1106122090.673986</v>
      </c>
      <c r="AJ28" s="158">
        <f>$B28*'S2 Ser-NFA'!AJ23</f>
        <v>1095557647.5991724</v>
      </c>
      <c r="AK28" s="158">
        <f>$B28*'S2 Ser-NFA'!AK23</f>
        <v>1085184741.5933907</v>
      </c>
      <c r="AL28" s="158">
        <f>$B28*'S2 Ser-NFA'!AL23</f>
        <v>1075003372.6566412</v>
      </c>
      <c r="AM28" s="158">
        <f>$B28*'S2 Ser-NFA'!AM23</f>
        <v>1065013540.7889235</v>
      </c>
      <c r="AN28" s="158">
        <f>$B28*'S2 Ser-NFA'!AN23</f>
        <v>1055215245.9902378</v>
      </c>
      <c r="AO28" s="158">
        <f>$B28*'S2 Ser-NFA'!AO23</f>
        <v>1045608488.2605841</v>
      </c>
      <c r="AP28" s="158">
        <f>$B28*'S2 Ser-NFA'!AP23</f>
        <v>1036193267.5999624</v>
      </c>
      <c r="AQ28" s="158">
        <f>$B28*'S2 Ser-NFA'!AQ23</f>
        <v>1026969584.0083724</v>
      </c>
      <c r="AR28" s="158">
        <f>$B28*'S2 Ser-NFA'!AR23</f>
        <v>1017937437.4858146</v>
      </c>
      <c r="AS28" s="158">
        <f>$B28*'S2 Ser-NFA'!AS23</f>
        <v>1009096828.0322888</v>
      </c>
      <c r="AT28" s="158">
        <f>$B28*'S2 Ser-NFA'!AT23</f>
        <v>1000447755.647795</v>
      </c>
      <c r="AU28" s="158">
        <f>$B28*'S2 Ser-NFA'!AU23</f>
        <v>991990220.33233321</v>
      </c>
      <c r="AV28" s="158">
        <f>$B28*'S2 Ser-NFA'!AV23</f>
        <v>983724222.08590329</v>
      </c>
      <c r="AW28" s="158">
        <f>$B28*'S2 Ser-NFA'!AW23</f>
        <v>975649760.90850532</v>
      </c>
      <c r="AX28" s="158">
        <f>$B28*'S2 Ser-NFA'!AX23</f>
        <v>967766836.80013931</v>
      </c>
      <c r="AY28" s="158">
        <f>$B28*'S2 Ser-NFA'!AY23</f>
        <v>960075449.76080525</v>
      </c>
      <c r="AZ28" s="158">
        <f>$B28*'S2 Ser-NFA'!AZ23</f>
        <v>952575599.79050326</v>
      </c>
      <c r="BA28" s="158">
        <f>$B28*'S2 Ser-NFA'!BA23</f>
        <v>945267286.88923311</v>
      </c>
      <c r="BB28" s="158">
        <f>$B28*'S2 Ser-NFA'!BB23</f>
        <v>938150511.05699492</v>
      </c>
      <c r="BC28" s="158">
        <f>$B28*'S2 Ser-NFA'!BC23</f>
        <v>931225272.29378879</v>
      </c>
      <c r="BD28" s="158">
        <f>$B28*'S2 Ser-NFA'!BD23</f>
        <v>924491570.5996145</v>
      </c>
      <c r="BE28" s="158">
        <f>$B28*'S2 Ser-NFA'!BE23</f>
        <v>917949405.9744724</v>
      </c>
      <c r="BF28" s="158">
        <f>$B28*'S2 Ser-NFA'!BF23</f>
        <v>911598778.41836226</v>
      </c>
      <c r="BG28" s="158">
        <f>$B28*'S2 Ser-NFA'!BG23</f>
        <v>905439687.93128395</v>
      </c>
      <c r="BH28" s="158">
        <f>$B28*'S2 Ser-NFA'!BH23</f>
        <v>899472134.51323771</v>
      </c>
      <c r="BI28" s="158">
        <f>$B28*'S2 Ser-NFA'!BI23</f>
        <v>893696118.16422343</v>
      </c>
      <c r="BJ28" s="158">
        <f>$B28*'S2 Ser-NFA'!BJ23</f>
        <v>888111638.8842411</v>
      </c>
      <c r="BK28" s="158">
        <f>$B28*'S2 Ser-NFA'!BK23</f>
        <v>882718696.67329073</v>
      </c>
    </row>
    <row r="29" spans="1:63" x14ac:dyDescent="0.45">
      <c r="A29" s="17" t="s">
        <v>102</v>
      </c>
      <c r="B29" s="53">
        <f>'S7 Heating-energy_data'!E25</f>
        <v>73.684210526315795</v>
      </c>
      <c r="C29" s="122">
        <f>$B29*'S2 Ser-NFA'!C24</f>
        <v>0</v>
      </c>
      <c r="D29" s="122">
        <f>$B29*'S2 Ser-NFA'!D24</f>
        <v>0</v>
      </c>
      <c r="E29" s="122">
        <f>$B29*'S2 Ser-NFA'!E24</f>
        <v>0</v>
      </c>
      <c r="F29" s="122">
        <f>$B29*'S2 Ser-NFA'!F24</f>
        <v>0</v>
      </c>
      <c r="G29" s="122">
        <f>$B29*'S2 Ser-NFA'!G24</f>
        <v>0</v>
      </c>
      <c r="H29" s="122">
        <f>$B29*'S2 Ser-NFA'!H24</f>
        <v>0</v>
      </c>
      <c r="I29" s="122">
        <f>$B29*'S2 Ser-NFA'!I24</f>
        <v>0</v>
      </c>
      <c r="J29" s="122">
        <f>$B29*'S2 Ser-NFA'!J24</f>
        <v>0</v>
      </c>
      <c r="K29" s="122">
        <f>$B29*'S2 Ser-NFA'!K24</f>
        <v>0</v>
      </c>
      <c r="L29" s="122">
        <f>$B29*'S2 Ser-NFA'!L24</f>
        <v>0</v>
      </c>
      <c r="M29" s="122">
        <f>$B29*'S2 Ser-NFA'!M24</f>
        <v>0</v>
      </c>
      <c r="N29" s="122">
        <f>$B29*'S2 Ser-NFA'!N24</f>
        <v>26155539.083381824</v>
      </c>
      <c r="O29" s="122">
        <f>$B29*'S2 Ser-NFA'!O24</f>
        <v>52311078.166763648</v>
      </c>
      <c r="P29" s="122">
        <f>$B29*'S2 Ser-NFA'!P24</f>
        <v>78466617.25014548</v>
      </c>
      <c r="Q29" s="122">
        <f>$B29*'S2 Ser-NFA'!Q24</f>
        <v>104622156.3335273</v>
      </c>
      <c r="R29" s="122">
        <f>$B29*'S2 Ser-NFA'!R24</f>
        <v>130777695.41690913</v>
      </c>
      <c r="S29" s="122">
        <f>$B29*'S2 Ser-NFA'!S24</f>
        <v>156933234.50029096</v>
      </c>
      <c r="T29" s="122">
        <f>$B29*'S2 Ser-NFA'!T24</f>
        <v>183088773.58367276</v>
      </c>
      <c r="U29" s="122">
        <f>$B29*'S2 Ser-NFA'!U24</f>
        <v>209244312.66705459</v>
      </c>
      <c r="V29" s="122">
        <f>$B29*'S2 Ser-NFA'!V24</f>
        <v>235399851.75043646</v>
      </c>
      <c r="W29" s="122">
        <f>$B29*'S2 Ser-NFA'!W24</f>
        <v>261555390.83381829</v>
      </c>
      <c r="X29" s="122">
        <f>$B29*'S2 Ser-NFA'!X24</f>
        <v>287710929.91720015</v>
      </c>
      <c r="Y29" s="122">
        <f>$B29*'S2 Ser-NFA'!Y24</f>
        <v>313866469.00058198</v>
      </c>
      <c r="Z29" s="122">
        <f>$B29*'S2 Ser-NFA'!Z24</f>
        <v>340022008.08396381</v>
      </c>
      <c r="AA29" s="122">
        <f>$B29*'S2 Ser-NFA'!AA24</f>
        <v>367673591.39514524</v>
      </c>
      <c r="AB29" s="122">
        <f>$B29*'S2 Ser-NFA'!AB24</f>
        <v>395325174.70632666</v>
      </c>
      <c r="AC29" s="122">
        <f>$B29*'S2 Ser-NFA'!AC24</f>
        <v>422976758.01750809</v>
      </c>
      <c r="AD29" s="122">
        <f>$B29*'S2 Ser-NFA'!AD24</f>
        <v>450628341.32868952</v>
      </c>
      <c r="AE29" s="122">
        <f>$B29*'S2 Ser-NFA'!AE24</f>
        <v>478279924.63987094</v>
      </c>
      <c r="AF29" s="122">
        <f>$B29*'S2 Ser-NFA'!AF24</f>
        <v>505931507.95105237</v>
      </c>
      <c r="AG29" s="122">
        <f>$B29*'S2 Ser-NFA'!AG24</f>
        <v>533583091.26223379</v>
      </c>
      <c r="AH29" s="123">
        <f>$B29*'S2 Ser-NFA'!AH24</f>
        <v>533545512.31486541</v>
      </c>
      <c r="AI29" s="158">
        <f>$B29*'S2 Ser-NFA'!AI24</f>
        <v>533509229.1932683</v>
      </c>
      <c r="AJ29" s="158">
        <f>$B29*'S2 Ser-NFA'!AJ24</f>
        <v>533474241.89744252</v>
      </c>
      <c r="AK29" s="158">
        <f>$B29*'S2 Ser-NFA'!AK24</f>
        <v>533440550.42738807</v>
      </c>
      <c r="AL29" s="158">
        <f>$B29*'S2 Ser-NFA'!AL24</f>
        <v>533408154.78310496</v>
      </c>
      <c r="AM29" s="158">
        <f>$B29*'S2 Ser-NFA'!AM24</f>
        <v>533377054.96459317</v>
      </c>
      <c r="AN29" s="158">
        <f>$B29*'S2 Ser-NFA'!AN24</f>
        <v>533347250.97185266</v>
      </c>
      <c r="AO29" s="158">
        <f>$B29*'S2 Ser-NFA'!AO24</f>
        <v>533318742.80488348</v>
      </c>
      <c r="AP29" s="158">
        <f>$B29*'S2 Ser-NFA'!AP24</f>
        <v>533291530.46368569</v>
      </c>
      <c r="AQ29" s="158">
        <f>$B29*'S2 Ser-NFA'!AQ24</f>
        <v>533265613.94825917</v>
      </c>
      <c r="AR29" s="158">
        <f>$B29*'S2 Ser-NFA'!AR24</f>
        <v>533240993.25860399</v>
      </c>
      <c r="AS29" s="158">
        <f>$B29*'S2 Ser-NFA'!AS24</f>
        <v>533217668.39472014</v>
      </c>
      <c r="AT29" s="158">
        <f>$B29*'S2 Ser-NFA'!AT24</f>
        <v>533195639.35660762</v>
      </c>
      <c r="AU29" s="158">
        <f>$B29*'S2 Ser-NFA'!AU24</f>
        <v>533174906.14426637</v>
      </c>
      <c r="AV29" s="158">
        <f>$B29*'S2 Ser-NFA'!AV24</f>
        <v>533155468.75769651</v>
      </c>
      <c r="AW29" s="158">
        <f>$B29*'S2 Ser-NFA'!AW24</f>
        <v>533137327.19689798</v>
      </c>
      <c r="AX29" s="158">
        <f>$B29*'S2 Ser-NFA'!AX24</f>
        <v>533120481.46187079</v>
      </c>
      <c r="AY29" s="158">
        <f>$B29*'S2 Ser-NFA'!AY24</f>
        <v>533104931.55261487</v>
      </c>
      <c r="AZ29" s="158">
        <f>$B29*'S2 Ser-NFA'!AZ24</f>
        <v>533090677.46913028</v>
      </c>
      <c r="BA29" s="158">
        <f>$B29*'S2 Ser-NFA'!BA24</f>
        <v>533077719.21141708</v>
      </c>
      <c r="BB29" s="158">
        <f>$B29*'S2 Ser-NFA'!BB24</f>
        <v>533066056.77947515</v>
      </c>
      <c r="BC29" s="158">
        <f>$B29*'S2 Ser-NFA'!BC24</f>
        <v>533055690.17330456</v>
      </c>
      <c r="BD29" s="158">
        <f>$B29*'S2 Ser-NFA'!BD24</f>
        <v>533046619.39290529</v>
      </c>
      <c r="BE29" s="158">
        <f>$B29*'S2 Ser-NFA'!BE24</f>
        <v>533038844.43827736</v>
      </c>
      <c r="BF29" s="158">
        <f>$B29*'S2 Ser-NFA'!BF24</f>
        <v>533032365.3094207</v>
      </c>
      <c r="BG29" s="158">
        <f>$B29*'S2 Ser-NFA'!BG24</f>
        <v>533027182.00633544</v>
      </c>
      <c r="BH29" s="158">
        <f>$B29*'S2 Ser-NFA'!BH24</f>
        <v>533023294.52902144</v>
      </c>
      <c r="BI29" s="158">
        <f>$B29*'S2 Ser-NFA'!BI24</f>
        <v>533020702.87747878</v>
      </c>
      <c r="BJ29" s="158">
        <f>$B29*'S2 Ser-NFA'!BJ24</f>
        <v>533019407.05170751</v>
      </c>
      <c r="BK29" s="158">
        <f>$B29*'S2 Ser-NFA'!BK24</f>
        <v>533019407.05170751</v>
      </c>
    </row>
    <row r="30" spans="1:63" x14ac:dyDescent="0.45">
      <c r="A30" s="17" t="s">
        <v>101</v>
      </c>
      <c r="B30" s="53">
        <f>'S7 Heating-energy_data'!E26</f>
        <v>23.157894736842106</v>
      </c>
      <c r="C30" s="122">
        <f>$B30*'S2 Ser-NFA'!C25</f>
        <v>0</v>
      </c>
      <c r="D30" s="122">
        <f>$B30*'S2 Ser-NFA'!D25</f>
        <v>0</v>
      </c>
      <c r="E30" s="122">
        <f>$B30*'S2 Ser-NFA'!E25</f>
        <v>0</v>
      </c>
      <c r="F30" s="122">
        <f>$B30*'S2 Ser-NFA'!F25</f>
        <v>0</v>
      </c>
      <c r="G30" s="122">
        <f>$B30*'S2 Ser-NFA'!G25</f>
        <v>0</v>
      </c>
      <c r="H30" s="122">
        <f>$B30*'S2 Ser-NFA'!H25</f>
        <v>0</v>
      </c>
      <c r="I30" s="122">
        <f>$B30*'S2 Ser-NFA'!I25</f>
        <v>0</v>
      </c>
      <c r="J30" s="122">
        <f>$B30*'S2 Ser-NFA'!J25</f>
        <v>0</v>
      </c>
      <c r="K30" s="122">
        <f>$B30*'S2 Ser-NFA'!K25</f>
        <v>0</v>
      </c>
      <c r="L30" s="122">
        <f>$B30*'S2 Ser-NFA'!L25</f>
        <v>0</v>
      </c>
      <c r="M30" s="122">
        <f>$B30*'S2 Ser-NFA'!M25</f>
        <v>0</v>
      </c>
      <c r="N30" s="122">
        <f>$B30*'S2 Ser-NFA'!N25</f>
        <v>0</v>
      </c>
      <c r="O30" s="122">
        <f>$B30*'S2 Ser-NFA'!O25</f>
        <v>0</v>
      </c>
      <c r="P30" s="122">
        <f>$B30*'S2 Ser-NFA'!P25</f>
        <v>0</v>
      </c>
      <c r="Q30" s="122">
        <f>$B30*'S2 Ser-NFA'!Q25</f>
        <v>0</v>
      </c>
      <c r="R30" s="122">
        <f>$B30*'S2 Ser-NFA'!R25</f>
        <v>0</v>
      </c>
      <c r="S30" s="122">
        <f>$B30*'S2 Ser-NFA'!S25</f>
        <v>0</v>
      </c>
      <c r="T30" s="122">
        <f>$B30*'S2 Ser-NFA'!T25</f>
        <v>0</v>
      </c>
      <c r="U30" s="122">
        <f>$B30*'S2 Ser-NFA'!U25</f>
        <v>0</v>
      </c>
      <c r="V30" s="122">
        <f>$B30*'S2 Ser-NFA'!V25</f>
        <v>0</v>
      </c>
      <c r="W30" s="122">
        <f>$B30*'S2 Ser-NFA'!W25</f>
        <v>0</v>
      </c>
      <c r="X30" s="122">
        <f>$B30*'S2 Ser-NFA'!X25</f>
        <v>0</v>
      </c>
      <c r="Y30" s="122">
        <f>$B30*'S2 Ser-NFA'!Y25</f>
        <v>0</v>
      </c>
      <c r="Z30" s="122">
        <f>$B30*'S2 Ser-NFA'!Z25</f>
        <v>0</v>
      </c>
      <c r="AA30" s="122">
        <f>$B30*'S2 Ser-NFA'!AA25</f>
        <v>0</v>
      </c>
      <c r="AB30" s="122">
        <f>$B30*'S2 Ser-NFA'!AB25</f>
        <v>0</v>
      </c>
      <c r="AC30" s="122">
        <f>$B30*'S2 Ser-NFA'!AC25</f>
        <v>0</v>
      </c>
      <c r="AD30" s="122">
        <f>$B30*'S2 Ser-NFA'!AD25</f>
        <v>0</v>
      </c>
      <c r="AE30" s="122">
        <f>$B30*'S2 Ser-NFA'!AE25</f>
        <v>0</v>
      </c>
      <c r="AF30" s="122">
        <f>$B30*'S2 Ser-NFA'!AF25</f>
        <v>0</v>
      </c>
      <c r="AG30" s="122">
        <f>$B30*'S2 Ser-NFA'!AG25</f>
        <v>0</v>
      </c>
      <c r="AH30" s="123">
        <f>$B30*'S2 Ser-NFA'!AH25</f>
        <v>9925759.7030334994</v>
      </c>
      <c r="AI30" s="158">
        <f>$B30*'S2 Ser-NFA'!AI25</f>
        <v>19808966.997342486</v>
      </c>
      <c r="AJ30" s="158">
        <f>$B30*'S2 Ser-NFA'!AJ25</f>
        <v>29649621.88292696</v>
      </c>
      <c r="AK30" s="158">
        <f>$B30*'S2 Ser-NFA'!AK25</f>
        <v>39447724.35978692</v>
      </c>
      <c r="AL30" s="158">
        <f>$B30*'S2 Ser-NFA'!AL25</f>
        <v>49203274.427922361</v>
      </c>
      <c r="AM30" s="158">
        <f>$B30*'S2 Ser-NFA'!AM25</f>
        <v>58916272.087333292</v>
      </c>
      <c r="AN30" s="158">
        <f>$B30*'S2 Ser-NFA'!AN25</f>
        <v>68586717.338019714</v>
      </c>
      <c r="AO30" s="158">
        <f>$B30*'S2 Ser-NFA'!AO25</f>
        <v>78214610.179981619</v>
      </c>
      <c r="AP30" s="158">
        <f>$B30*'S2 Ser-NFA'!AP25</f>
        <v>87799950.613219008</v>
      </c>
      <c r="AQ30" s="158">
        <f>$B30*'S2 Ser-NFA'!AQ25</f>
        <v>97342738.63773191</v>
      </c>
      <c r="AR30" s="158">
        <f>$B30*'S2 Ser-NFA'!AR25</f>
        <v>106842974.25352027</v>
      </c>
      <c r="AS30" s="158">
        <f>$B30*'S2 Ser-NFA'!AS25</f>
        <v>116300657.46058412</v>
      </c>
      <c r="AT30" s="158">
        <f>$B30*'S2 Ser-NFA'!AT25</f>
        <v>125715788.25892346</v>
      </c>
      <c r="AU30" s="158">
        <f>$B30*'S2 Ser-NFA'!AU25</f>
        <v>135088366.64853829</v>
      </c>
      <c r="AV30" s="158">
        <f>$B30*'S2 Ser-NFA'!AV25</f>
        <v>144418392.6294286</v>
      </c>
      <c r="AW30" s="158">
        <f>$B30*'S2 Ser-NFA'!AW25</f>
        <v>153705866.20159441</v>
      </c>
      <c r="AX30" s="158">
        <f>$B30*'S2 Ser-NFA'!AX25</f>
        <v>162950787.36503568</v>
      </c>
      <c r="AY30" s="158">
        <f>$B30*'S2 Ser-NFA'!AY25</f>
        <v>172153156.11975247</v>
      </c>
      <c r="AZ30" s="158">
        <f>$B30*'S2 Ser-NFA'!AZ25</f>
        <v>181312972.4657447</v>
      </c>
      <c r="BA30" s="158">
        <f>$B30*'S2 Ser-NFA'!BA25</f>
        <v>190430236.40301248</v>
      </c>
      <c r="BB30" s="158">
        <f>$B30*'S2 Ser-NFA'!BB25</f>
        <v>199504947.93155572</v>
      </c>
      <c r="BC30" s="158">
        <f>$B30*'S2 Ser-NFA'!BC25</f>
        <v>208537107.05137444</v>
      </c>
      <c r="BD30" s="158">
        <f>$B30*'S2 Ser-NFA'!BD25</f>
        <v>217526713.76246861</v>
      </c>
      <c r="BE30" s="158">
        <f>$B30*'S2 Ser-NFA'!BE25</f>
        <v>226473768.06483832</v>
      </c>
      <c r="BF30" s="158">
        <f>$B30*'S2 Ser-NFA'!BF25</f>
        <v>235378269.95848352</v>
      </c>
      <c r="BG30" s="158">
        <f>$B30*'S2 Ser-NFA'!BG25</f>
        <v>244240219.44340417</v>
      </c>
      <c r="BH30" s="158">
        <f>$B30*'S2 Ser-NFA'!BH25</f>
        <v>253059616.51960033</v>
      </c>
      <c r="BI30" s="158">
        <f>$B30*'S2 Ser-NFA'!BI25</f>
        <v>261836461.18707195</v>
      </c>
      <c r="BJ30" s="158">
        <f>$B30*'S2 Ser-NFA'!BJ25</f>
        <v>270570753.44581908</v>
      </c>
      <c r="BK30" s="158">
        <f>$B30*'S2 Ser-NFA'!BK25</f>
        <v>279262493.29584169</v>
      </c>
    </row>
    <row r="31" spans="1:63" x14ac:dyDescent="0.45">
      <c r="A31" s="16" t="s">
        <v>56</v>
      </c>
      <c r="B31" s="54"/>
      <c r="C31" s="124">
        <f>+SUM(C32:C42)</f>
        <v>11363264975.364269</v>
      </c>
      <c r="D31" s="124">
        <f t="shared" ref="D31:BK31" si="8">+SUM(D32:D42)</f>
        <v>11372118536.387989</v>
      </c>
      <c r="E31" s="124">
        <f t="shared" si="8"/>
        <v>11389571812.607306</v>
      </c>
      <c r="F31" s="124">
        <f t="shared" si="8"/>
        <v>11421633598.646893</v>
      </c>
      <c r="G31" s="124">
        <f t="shared" si="8"/>
        <v>11460798182.958574</v>
      </c>
      <c r="H31" s="124">
        <f t="shared" si="8"/>
        <v>11502713866.339869</v>
      </c>
      <c r="I31" s="124">
        <f t="shared" si="8"/>
        <v>11548091048.353722</v>
      </c>
      <c r="J31" s="124">
        <f t="shared" si="8"/>
        <v>11561792777.265575</v>
      </c>
      <c r="K31" s="124">
        <f t="shared" si="8"/>
        <v>11568219691.445187</v>
      </c>
      <c r="L31" s="124">
        <f t="shared" si="8"/>
        <v>11580995145.311699</v>
      </c>
      <c r="M31" s="124">
        <f t="shared" si="8"/>
        <v>11580222128.343969</v>
      </c>
      <c r="N31" s="124">
        <f t="shared" si="8"/>
        <v>11540228621.994776</v>
      </c>
      <c r="O31" s="124">
        <f t="shared" si="8"/>
        <v>11503544656.627609</v>
      </c>
      <c r="P31" s="124">
        <f t="shared" si="8"/>
        <v>11464796705.455288</v>
      </c>
      <c r="Q31" s="124">
        <f t="shared" si="8"/>
        <v>11427178179.047018</v>
      </c>
      <c r="R31" s="124">
        <f t="shared" si="8"/>
        <v>11394267736.571566</v>
      </c>
      <c r="S31" s="124">
        <f t="shared" si="8"/>
        <v>11338620365.522535</v>
      </c>
      <c r="T31" s="124">
        <f t="shared" si="8"/>
        <v>11278518932.924311</v>
      </c>
      <c r="U31" s="124">
        <f t="shared" si="8"/>
        <v>11222615621.576105</v>
      </c>
      <c r="V31" s="124">
        <f t="shared" si="8"/>
        <v>11180650066.574291</v>
      </c>
      <c r="W31" s="124">
        <f t="shared" si="8"/>
        <v>11125708119.666983</v>
      </c>
      <c r="X31" s="124">
        <f t="shared" si="8"/>
        <v>11079909833.74732</v>
      </c>
      <c r="Y31" s="124">
        <f t="shared" si="8"/>
        <v>11026637526.945307</v>
      </c>
      <c r="Z31" s="124">
        <f t="shared" si="8"/>
        <v>10990059747.566666</v>
      </c>
      <c r="AA31" s="124">
        <f t="shared" si="8"/>
        <v>10974769649.649429</v>
      </c>
      <c r="AB31" s="124">
        <f t="shared" si="8"/>
        <v>10950590847.217716</v>
      </c>
      <c r="AC31" s="125">
        <f t="shared" si="8"/>
        <v>10935958216.229918</v>
      </c>
      <c r="AD31" s="125">
        <f t="shared" si="8"/>
        <v>10915039684.331701</v>
      </c>
      <c r="AE31" s="125">
        <f t="shared" si="8"/>
        <v>10925488647.110195</v>
      </c>
      <c r="AF31" s="125">
        <f t="shared" si="8"/>
        <v>10929989980.436991</v>
      </c>
      <c r="AG31" s="125">
        <f t="shared" si="8"/>
        <v>10916435913.193138</v>
      </c>
      <c r="AH31" s="126">
        <f t="shared" si="8"/>
        <v>10852986863.78414</v>
      </c>
      <c r="AI31" s="166">
        <f t="shared" si="8"/>
        <v>10789274740.962204</v>
      </c>
      <c r="AJ31" s="166">
        <f t="shared" si="8"/>
        <v>10725299544.727327</v>
      </c>
      <c r="AK31" s="166">
        <f t="shared" si="8"/>
        <v>10661061275.079512</v>
      </c>
      <c r="AL31" s="166">
        <f t="shared" si="8"/>
        <v>10596559932.018753</v>
      </c>
      <c r="AM31" s="166">
        <f t="shared" si="8"/>
        <v>10531795515.545057</v>
      </c>
      <c r="AN31" s="166">
        <f t="shared" si="8"/>
        <v>10466768025.658421</v>
      </c>
      <c r="AO31" s="166">
        <f t="shared" si="8"/>
        <v>10401477462.358843</v>
      </c>
      <c r="AP31" s="166">
        <f t="shared" si="8"/>
        <v>10335923825.646324</v>
      </c>
      <c r="AQ31" s="166">
        <f t="shared" si="8"/>
        <v>10270107115.52087</v>
      </c>
      <c r="AR31" s="166">
        <f t="shared" si="8"/>
        <v>10204027331.982473</v>
      </c>
      <c r="AS31" s="166">
        <f t="shared" si="8"/>
        <v>10137684475.031136</v>
      </c>
      <c r="AT31" s="166">
        <f t="shared" si="8"/>
        <v>10071078544.666859</v>
      </c>
      <c r="AU31" s="166">
        <f t="shared" si="8"/>
        <v>10004209540.889643</v>
      </c>
      <c r="AV31" s="166">
        <f t="shared" si="8"/>
        <v>9937077463.6994877</v>
      </c>
      <c r="AW31" s="166">
        <f t="shared" si="8"/>
        <v>9869682313.0963898</v>
      </c>
      <c r="AX31" s="166">
        <f t="shared" si="8"/>
        <v>9802024089.0803547</v>
      </c>
      <c r="AY31" s="166">
        <f t="shared" si="8"/>
        <v>9734102791.6513767</v>
      </c>
      <c r="AZ31" s="166">
        <f t="shared" si="8"/>
        <v>9665918420.8094597</v>
      </c>
      <c r="BA31" s="166">
        <f t="shared" si="8"/>
        <v>9597470976.5546036</v>
      </c>
      <c r="BB31" s="166">
        <f t="shared" si="8"/>
        <v>9528760458.8868065</v>
      </c>
      <c r="BC31" s="166">
        <f t="shared" si="8"/>
        <v>9459786867.8060722</v>
      </c>
      <c r="BD31" s="166">
        <f t="shared" si="8"/>
        <v>9390550203.312397</v>
      </c>
      <c r="BE31" s="166">
        <f t="shared" si="8"/>
        <v>9321050465.4057827</v>
      </c>
      <c r="BF31" s="166">
        <f t="shared" si="8"/>
        <v>9251287654.0862255</v>
      </c>
      <c r="BG31" s="166">
        <f t="shared" si="8"/>
        <v>9181261769.3537273</v>
      </c>
      <c r="BH31" s="166">
        <f t="shared" si="8"/>
        <v>9110972811.208292</v>
      </c>
      <c r="BI31" s="166">
        <f t="shared" si="8"/>
        <v>9040420779.6499176</v>
      </c>
      <c r="BJ31" s="166">
        <f t="shared" si="8"/>
        <v>8969605674.6786003</v>
      </c>
      <c r="BK31" s="166">
        <f t="shared" si="8"/>
        <v>8898527496.2943439</v>
      </c>
    </row>
    <row r="32" spans="1:63" x14ac:dyDescent="0.45">
      <c r="A32" s="17" t="s">
        <v>48</v>
      </c>
      <c r="B32" s="53"/>
      <c r="C32" s="122">
        <f>C8+C20</f>
        <v>5787848567.6503601</v>
      </c>
      <c r="D32" s="122">
        <f t="shared" ref="D32:BK32" si="9">D8+D20</f>
        <v>5707068816.9853687</v>
      </c>
      <c r="E32" s="122">
        <f t="shared" si="9"/>
        <v>5626645484.3846054</v>
      </c>
      <c r="F32" s="122">
        <f t="shared" si="9"/>
        <v>5546577943.0140104</v>
      </c>
      <c r="G32" s="122">
        <f t="shared" si="9"/>
        <v>5466865566.0395203</v>
      </c>
      <c r="H32" s="122">
        <f t="shared" si="9"/>
        <v>5387507726.6270771</v>
      </c>
      <c r="I32" s="122">
        <f t="shared" si="9"/>
        <v>5308503797.9426193</v>
      </c>
      <c r="J32" s="122">
        <f t="shared" si="9"/>
        <v>5228455622.2847519</v>
      </c>
      <c r="K32" s="122">
        <f t="shared" si="9"/>
        <v>5147366980.8523445</v>
      </c>
      <c r="L32" s="122">
        <f t="shared" si="9"/>
        <v>5065241654.8442593</v>
      </c>
      <c r="M32" s="122">
        <f t="shared" si="9"/>
        <v>4994502590.5811472</v>
      </c>
      <c r="N32" s="122">
        <f t="shared" si="9"/>
        <v>4925276919.025671</v>
      </c>
      <c r="O32" s="122">
        <f t="shared" si="9"/>
        <v>4861768120.6600018</v>
      </c>
      <c r="P32" s="122">
        <f t="shared" si="9"/>
        <v>4798046748.9895897</v>
      </c>
      <c r="Q32" s="122">
        <f t="shared" si="9"/>
        <v>4735533507.2629814</v>
      </c>
      <c r="R32" s="122">
        <f t="shared" si="9"/>
        <v>4670173940.421627</v>
      </c>
      <c r="S32" s="122">
        <f t="shared" si="9"/>
        <v>4599906626.7888279</v>
      </c>
      <c r="T32" s="122">
        <f t="shared" si="9"/>
        <v>4523749013.3299036</v>
      </c>
      <c r="U32" s="122">
        <f t="shared" si="9"/>
        <v>4455931310.8963814</v>
      </c>
      <c r="V32" s="122">
        <f t="shared" si="9"/>
        <v>4389641194.426568</v>
      </c>
      <c r="W32" s="122">
        <f t="shared" si="9"/>
        <v>4322310513.6813679</v>
      </c>
      <c r="X32" s="122">
        <f t="shared" si="9"/>
        <v>4258278803.1451416</v>
      </c>
      <c r="Y32" s="122">
        <f t="shared" si="9"/>
        <v>4197482471.5601587</v>
      </c>
      <c r="Z32" s="122">
        <f t="shared" si="9"/>
        <v>4142802618.7665205</v>
      </c>
      <c r="AA32" s="122">
        <f t="shared" si="9"/>
        <v>4090270650.7052221</v>
      </c>
      <c r="AB32" s="122">
        <f t="shared" si="9"/>
        <v>4031435340.4665813</v>
      </c>
      <c r="AC32" s="122">
        <f t="shared" si="9"/>
        <v>3978090607.1245213</v>
      </c>
      <c r="AD32" s="122">
        <f t="shared" si="9"/>
        <v>3917880837.5069962</v>
      </c>
      <c r="AE32" s="122">
        <f t="shared" si="9"/>
        <v>3866676132.4887633</v>
      </c>
      <c r="AF32" s="122">
        <f t="shared" si="9"/>
        <v>3810072535.0580254</v>
      </c>
      <c r="AG32" s="122">
        <f t="shared" si="9"/>
        <v>3755483953.5478301</v>
      </c>
      <c r="AH32" s="123">
        <f t="shared" si="9"/>
        <v>3697982481.8799663</v>
      </c>
      <c r="AI32" s="158">
        <f t="shared" si="9"/>
        <v>3640127768.2993822</v>
      </c>
      <c r="AJ32" s="158">
        <f t="shared" si="9"/>
        <v>3581919812.806078</v>
      </c>
      <c r="AK32" s="158">
        <f t="shared" si="9"/>
        <v>3523358615.400054</v>
      </c>
      <c r="AL32" s="158">
        <f t="shared" si="9"/>
        <v>3464444176.0813093</v>
      </c>
      <c r="AM32" s="158">
        <f t="shared" si="9"/>
        <v>3405176494.8498445</v>
      </c>
      <c r="AN32" s="158">
        <f t="shared" si="9"/>
        <v>3345555571.7056594</v>
      </c>
      <c r="AO32" s="158">
        <f t="shared" si="9"/>
        <v>3285581406.6487541</v>
      </c>
      <c r="AP32" s="158">
        <f t="shared" si="9"/>
        <v>3225253999.6791286</v>
      </c>
      <c r="AQ32" s="158">
        <f t="shared" si="9"/>
        <v>3164573350.796783</v>
      </c>
      <c r="AR32" s="158">
        <f t="shared" si="9"/>
        <v>3103539460.0017176</v>
      </c>
      <c r="AS32" s="158">
        <f t="shared" si="9"/>
        <v>3042152327.293931</v>
      </c>
      <c r="AT32" s="158">
        <f t="shared" si="9"/>
        <v>2980411952.6734247</v>
      </c>
      <c r="AU32" s="158">
        <f t="shared" si="9"/>
        <v>2918318336.1401978</v>
      </c>
      <c r="AV32" s="158">
        <f t="shared" si="9"/>
        <v>2855871477.6942511</v>
      </c>
      <c r="AW32" s="158">
        <f t="shared" si="9"/>
        <v>2793071377.3355832</v>
      </c>
      <c r="AX32" s="158">
        <f t="shared" si="9"/>
        <v>2729918035.0641956</v>
      </c>
      <c r="AY32" s="158">
        <f t="shared" si="9"/>
        <v>2666411450.8800879</v>
      </c>
      <c r="AZ32" s="158">
        <f t="shared" si="9"/>
        <v>2602551624.7832594</v>
      </c>
      <c r="BA32" s="158">
        <f t="shared" si="9"/>
        <v>2538338556.7737112</v>
      </c>
      <c r="BB32" s="158">
        <f t="shared" si="9"/>
        <v>2473772246.8514423</v>
      </c>
      <c r="BC32" s="158">
        <f t="shared" si="9"/>
        <v>2408852695.0164537</v>
      </c>
      <c r="BD32" s="158">
        <f t="shared" si="9"/>
        <v>2343579901.2687445</v>
      </c>
      <c r="BE32" s="158">
        <f t="shared" si="9"/>
        <v>2277953865.608315</v>
      </c>
      <c r="BF32" s="158">
        <f t="shared" si="9"/>
        <v>2211974588.0351658</v>
      </c>
      <c r="BG32" s="158">
        <f t="shared" si="9"/>
        <v>2145642068.5492957</v>
      </c>
      <c r="BH32" s="158">
        <f t="shared" si="9"/>
        <v>2078956307.1507058</v>
      </c>
      <c r="BI32" s="158">
        <f t="shared" si="9"/>
        <v>2011917303.8393955</v>
      </c>
      <c r="BJ32" s="158">
        <f t="shared" si="9"/>
        <v>1944525058.6153648</v>
      </c>
      <c r="BK32" s="158">
        <f t="shared" si="9"/>
        <v>1876779571.4786139</v>
      </c>
    </row>
    <row r="33" spans="1:63" x14ac:dyDescent="0.45">
      <c r="A33" s="17" t="s">
        <v>53</v>
      </c>
      <c r="B33" s="53"/>
      <c r="C33" s="122">
        <f t="shared" ref="C33:BK33" si="10">C9+C21</f>
        <v>0</v>
      </c>
      <c r="D33" s="122">
        <f t="shared" si="10"/>
        <v>24459561.594834637</v>
      </c>
      <c r="E33" s="122">
        <f t="shared" si="10"/>
        <v>48906995.423640892</v>
      </c>
      <c r="F33" s="122">
        <f t="shared" si="10"/>
        <v>73342502.073318213</v>
      </c>
      <c r="G33" s="122">
        <f t="shared" si="10"/>
        <v>97766282.130766049</v>
      </c>
      <c r="H33" s="122">
        <f t="shared" si="10"/>
        <v>122178536.18288384</v>
      </c>
      <c r="I33" s="122">
        <f t="shared" si="10"/>
        <v>146579464.81657106</v>
      </c>
      <c r="J33" s="122">
        <f t="shared" si="10"/>
        <v>170969268.61872715</v>
      </c>
      <c r="K33" s="122">
        <f t="shared" si="10"/>
        <v>195346737.60571486</v>
      </c>
      <c r="L33" s="122">
        <f t="shared" si="10"/>
        <v>219710661.79389703</v>
      </c>
      <c r="M33" s="122">
        <f t="shared" si="10"/>
        <v>239340548.45335907</v>
      </c>
      <c r="N33" s="122">
        <f t="shared" si="10"/>
        <v>258486420.34674114</v>
      </c>
      <c r="O33" s="122">
        <f t="shared" si="10"/>
        <v>275549788.79602897</v>
      </c>
      <c r="P33" s="122">
        <f t="shared" si="10"/>
        <v>291935816.91607648</v>
      </c>
      <c r="Q33" s="122">
        <f t="shared" si="10"/>
        <v>308290368.31331629</v>
      </c>
      <c r="R33" s="122">
        <f t="shared" si="10"/>
        <v>324351959.36010981</v>
      </c>
      <c r="S33" s="122">
        <f t="shared" si="10"/>
        <v>341476072.60812485</v>
      </c>
      <c r="T33" s="122">
        <f t="shared" si="10"/>
        <v>360474391.45942175</v>
      </c>
      <c r="U33" s="122">
        <f t="shared" si="10"/>
        <v>376085493.41612446</v>
      </c>
      <c r="V33" s="122">
        <f t="shared" si="10"/>
        <v>391900151.11920387</v>
      </c>
      <c r="W33" s="122">
        <f t="shared" si="10"/>
        <v>407598994.87694395</v>
      </c>
      <c r="X33" s="122">
        <f t="shared" si="10"/>
        <v>422390945.56891155</v>
      </c>
      <c r="Y33" s="122">
        <f t="shared" si="10"/>
        <v>436386888.76017421</v>
      </c>
      <c r="Z33" s="122">
        <f t="shared" si="10"/>
        <v>448761862.80395097</v>
      </c>
      <c r="AA33" s="122">
        <f t="shared" si="10"/>
        <v>460478421.66573679</v>
      </c>
      <c r="AB33" s="122">
        <f t="shared" si="10"/>
        <v>472387643.6893003</v>
      </c>
      <c r="AC33" s="122">
        <f t="shared" si="10"/>
        <v>484849411.79876745</v>
      </c>
      <c r="AD33" s="122">
        <f t="shared" si="10"/>
        <v>496805048.10754573</v>
      </c>
      <c r="AE33" s="122">
        <f t="shared" si="10"/>
        <v>507557652.78849912</v>
      </c>
      <c r="AF33" s="122">
        <f t="shared" si="10"/>
        <v>519173085.32204336</v>
      </c>
      <c r="AG33" s="122">
        <f t="shared" si="10"/>
        <v>530125696.8802579</v>
      </c>
      <c r="AH33" s="123">
        <f t="shared" si="10"/>
        <v>540834108.43847251</v>
      </c>
      <c r="AI33" s="158">
        <f t="shared" si="10"/>
        <v>551782604.30718565</v>
      </c>
      <c r="AJ33" s="158">
        <f t="shared" si="10"/>
        <v>562971184.48639762</v>
      </c>
      <c r="AK33" s="158">
        <f t="shared" si="10"/>
        <v>574399848.97610807</v>
      </c>
      <c r="AL33" s="158">
        <f t="shared" si="10"/>
        <v>586068597.77631736</v>
      </c>
      <c r="AM33" s="158">
        <f t="shared" si="10"/>
        <v>597977430.88702512</v>
      </c>
      <c r="AN33" s="158">
        <f t="shared" si="10"/>
        <v>610126348.30823159</v>
      </c>
      <c r="AO33" s="158">
        <f t="shared" si="10"/>
        <v>622515350.03993678</v>
      </c>
      <c r="AP33" s="158">
        <f t="shared" si="10"/>
        <v>635144436.08214045</v>
      </c>
      <c r="AQ33" s="158">
        <f t="shared" si="10"/>
        <v>648013606.43484282</v>
      </c>
      <c r="AR33" s="158">
        <f t="shared" si="10"/>
        <v>661122861.09804392</v>
      </c>
      <c r="AS33" s="158">
        <f t="shared" si="10"/>
        <v>674472200.07174349</v>
      </c>
      <c r="AT33" s="158">
        <f t="shared" si="10"/>
        <v>688061623.35594189</v>
      </c>
      <c r="AU33" s="158">
        <f t="shared" si="10"/>
        <v>701891130.95063877</v>
      </c>
      <c r="AV33" s="158">
        <f t="shared" si="10"/>
        <v>715960722.85583448</v>
      </c>
      <c r="AW33" s="158">
        <f t="shared" si="10"/>
        <v>730270399.07152867</v>
      </c>
      <c r="AX33" s="158">
        <f t="shared" si="10"/>
        <v>744820159.59772158</v>
      </c>
      <c r="AY33" s="158">
        <f t="shared" si="10"/>
        <v>759610004.43441308</v>
      </c>
      <c r="AZ33" s="158">
        <f t="shared" si="10"/>
        <v>774639933.58160329</v>
      </c>
      <c r="BA33" s="158">
        <f t="shared" si="10"/>
        <v>789909947.0392921</v>
      </c>
      <c r="BB33" s="158">
        <f t="shared" si="10"/>
        <v>805420044.8074795</v>
      </c>
      <c r="BC33" s="158">
        <f t="shared" si="10"/>
        <v>821170226.88616562</v>
      </c>
      <c r="BD33" s="158">
        <f t="shared" si="10"/>
        <v>837160493.27535033</v>
      </c>
      <c r="BE33" s="158">
        <f t="shared" si="10"/>
        <v>853390843.97503376</v>
      </c>
      <c r="BF33" s="158">
        <f t="shared" si="10"/>
        <v>869861278.98521578</v>
      </c>
      <c r="BG33" s="158">
        <f t="shared" si="10"/>
        <v>886571798.3058964</v>
      </c>
      <c r="BH33" s="158">
        <f t="shared" si="10"/>
        <v>903522401.93707573</v>
      </c>
      <c r="BI33" s="158">
        <f t="shared" si="10"/>
        <v>920713089.87875366</v>
      </c>
      <c r="BJ33" s="158">
        <f t="shared" si="10"/>
        <v>938143862.1309303</v>
      </c>
      <c r="BK33" s="158">
        <f t="shared" si="10"/>
        <v>955814718.69360566</v>
      </c>
    </row>
    <row r="34" spans="1:63" x14ac:dyDescent="0.45">
      <c r="A34" s="17" t="s">
        <v>51</v>
      </c>
      <c r="B34" s="53"/>
      <c r="C34" s="122">
        <f t="shared" ref="C34:BK34" si="11">C10+C22</f>
        <v>0</v>
      </c>
      <c r="D34" s="122">
        <f t="shared" si="11"/>
        <v>7070400</v>
      </c>
      <c r="E34" s="122">
        <f t="shared" si="11"/>
        <v>14140800</v>
      </c>
      <c r="F34" s="122">
        <f t="shared" si="11"/>
        <v>21211200</v>
      </c>
      <c r="G34" s="122">
        <f t="shared" si="11"/>
        <v>28281600</v>
      </c>
      <c r="H34" s="122">
        <f t="shared" si="11"/>
        <v>35352000</v>
      </c>
      <c r="I34" s="122">
        <f t="shared" si="11"/>
        <v>42422400</v>
      </c>
      <c r="J34" s="122">
        <f t="shared" si="11"/>
        <v>49492800</v>
      </c>
      <c r="K34" s="122">
        <f t="shared" si="11"/>
        <v>56563200</v>
      </c>
      <c r="L34" s="122">
        <f t="shared" si="11"/>
        <v>63633600</v>
      </c>
      <c r="M34" s="122">
        <f t="shared" si="11"/>
        <v>70704000</v>
      </c>
      <c r="N34" s="122">
        <f t="shared" si="11"/>
        <v>78560000</v>
      </c>
      <c r="O34" s="122">
        <f t="shared" si="11"/>
        <v>86416000</v>
      </c>
      <c r="P34" s="122">
        <f t="shared" si="11"/>
        <v>94272000</v>
      </c>
      <c r="Q34" s="122">
        <f t="shared" si="11"/>
        <v>102128000</v>
      </c>
      <c r="R34" s="122">
        <f t="shared" si="11"/>
        <v>109984000</v>
      </c>
      <c r="S34" s="122">
        <f t="shared" si="11"/>
        <v>117840000</v>
      </c>
      <c r="T34" s="122">
        <f t="shared" si="11"/>
        <v>125696000</v>
      </c>
      <c r="U34" s="122">
        <f t="shared" si="11"/>
        <v>133552000</v>
      </c>
      <c r="V34" s="122">
        <f t="shared" si="11"/>
        <v>141408000</v>
      </c>
      <c r="W34" s="122">
        <f t="shared" si="11"/>
        <v>149264000</v>
      </c>
      <c r="X34" s="122">
        <f t="shared" si="11"/>
        <v>157120000</v>
      </c>
      <c r="Y34" s="122">
        <f t="shared" si="11"/>
        <v>164976000</v>
      </c>
      <c r="Z34" s="122">
        <f t="shared" si="11"/>
        <v>172832000</v>
      </c>
      <c r="AA34" s="122">
        <f t="shared" si="11"/>
        <v>180688000</v>
      </c>
      <c r="AB34" s="122">
        <f t="shared" si="11"/>
        <v>188544000</v>
      </c>
      <c r="AC34" s="122">
        <f t="shared" si="11"/>
        <v>200328000</v>
      </c>
      <c r="AD34" s="122">
        <f t="shared" si="11"/>
        <v>214076000</v>
      </c>
      <c r="AE34" s="122">
        <f t="shared" si="11"/>
        <v>229788000</v>
      </c>
      <c r="AF34" s="122">
        <f t="shared" si="11"/>
        <v>247464000</v>
      </c>
      <c r="AG34" s="122">
        <f t="shared" si="11"/>
        <v>259248000</v>
      </c>
      <c r="AH34" s="123">
        <f t="shared" si="11"/>
        <v>265480795.61437511</v>
      </c>
      <c r="AI34" s="158">
        <f t="shared" si="11"/>
        <v>271713591.22875023</v>
      </c>
      <c r="AJ34" s="158">
        <f t="shared" si="11"/>
        <v>277946386.8431254</v>
      </c>
      <c r="AK34" s="158">
        <f t="shared" si="11"/>
        <v>284179182.45750052</v>
      </c>
      <c r="AL34" s="158">
        <f t="shared" si="11"/>
        <v>290411978.07187563</v>
      </c>
      <c r="AM34" s="158">
        <f t="shared" si="11"/>
        <v>296644773.68625075</v>
      </c>
      <c r="AN34" s="158">
        <f t="shared" si="11"/>
        <v>302877569.30062592</v>
      </c>
      <c r="AO34" s="158">
        <f t="shared" si="11"/>
        <v>309110364.91500103</v>
      </c>
      <c r="AP34" s="158">
        <f t="shared" si="11"/>
        <v>315343160.52937615</v>
      </c>
      <c r="AQ34" s="158">
        <f t="shared" si="11"/>
        <v>321575956.14375126</v>
      </c>
      <c r="AR34" s="158">
        <f t="shared" si="11"/>
        <v>327808751.75812638</v>
      </c>
      <c r="AS34" s="158">
        <f t="shared" si="11"/>
        <v>334041547.37250155</v>
      </c>
      <c r="AT34" s="158">
        <f t="shared" si="11"/>
        <v>340274342.98687667</v>
      </c>
      <c r="AU34" s="158">
        <f t="shared" si="11"/>
        <v>346507138.60125178</v>
      </c>
      <c r="AV34" s="158">
        <f t="shared" si="11"/>
        <v>352739934.2156269</v>
      </c>
      <c r="AW34" s="158">
        <f t="shared" si="11"/>
        <v>358972729.83000207</v>
      </c>
      <c r="AX34" s="158">
        <f t="shared" si="11"/>
        <v>365205525.44437718</v>
      </c>
      <c r="AY34" s="158">
        <f t="shared" si="11"/>
        <v>371438321.0587523</v>
      </c>
      <c r="AZ34" s="158">
        <f t="shared" si="11"/>
        <v>377671116.67312741</v>
      </c>
      <c r="BA34" s="158">
        <f t="shared" si="11"/>
        <v>383903912.28750253</v>
      </c>
      <c r="BB34" s="158">
        <f t="shared" si="11"/>
        <v>390136707.9018777</v>
      </c>
      <c r="BC34" s="158">
        <f t="shared" si="11"/>
        <v>396369503.51625282</v>
      </c>
      <c r="BD34" s="158">
        <f t="shared" si="11"/>
        <v>402602299.13062793</v>
      </c>
      <c r="BE34" s="158">
        <f t="shared" si="11"/>
        <v>408835094.74500304</v>
      </c>
      <c r="BF34" s="158">
        <f t="shared" si="11"/>
        <v>415067890.35937816</v>
      </c>
      <c r="BG34" s="158">
        <f t="shared" si="11"/>
        <v>421300685.97375333</v>
      </c>
      <c r="BH34" s="158">
        <f t="shared" si="11"/>
        <v>427533481.58812851</v>
      </c>
      <c r="BI34" s="158">
        <f t="shared" si="11"/>
        <v>433766277.20250368</v>
      </c>
      <c r="BJ34" s="158">
        <f t="shared" si="11"/>
        <v>439999072.81687886</v>
      </c>
      <c r="BK34" s="158">
        <f t="shared" si="11"/>
        <v>446231868.43125403</v>
      </c>
    </row>
    <row r="35" spans="1:63" x14ac:dyDescent="0.45">
      <c r="A35" s="17" t="s">
        <v>49</v>
      </c>
      <c r="B35" s="53"/>
      <c r="C35" s="122">
        <f t="shared" ref="C35:BK35" si="12">C11+C23</f>
        <v>948595736.85614777</v>
      </c>
      <c r="D35" s="122">
        <f t="shared" si="12"/>
        <v>935031604.48710465</v>
      </c>
      <c r="E35" s="122">
        <f t="shared" si="12"/>
        <v>921579879.27420545</v>
      </c>
      <c r="F35" s="122">
        <f t="shared" si="12"/>
        <v>908240261.91104698</v>
      </c>
      <c r="G35" s="122">
        <f t="shared" si="12"/>
        <v>895012453.09122634</v>
      </c>
      <c r="H35" s="122">
        <f t="shared" si="12"/>
        <v>881896153.50834036</v>
      </c>
      <c r="I35" s="122">
        <f t="shared" si="12"/>
        <v>868891063.85598564</v>
      </c>
      <c r="J35" s="122">
        <f t="shared" si="12"/>
        <v>855594339.51414061</v>
      </c>
      <c r="K35" s="122">
        <f t="shared" si="12"/>
        <v>842006949.53241622</v>
      </c>
      <c r="L35" s="122">
        <f t="shared" si="12"/>
        <v>828129862.96042275</v>
      </c>
      <c r="M35" s="122">
        <f t="shared" si="12"/>
        <v>809565284.73437405</v>
      </c>
      <c r="N35" s="122">
        <f t="shared" si="12"/>
        <v>791198434.43324733</v>
      </c>
      <c r="O35" s="122">
        <f t="shared" si="12"/>
        <v>777311912.83611774</v>
      </c>
      <c r="P35" s="122">
        <f t="shared" si="12"/>
        <v>751658119.50555801</v>
      </c>
      <c r="Q35" s="122">
        <f t="shared" si="12"/>
        <v>726404811.59483731</v>
      </c>
      <c r="R35" s="122">
        <f t="shared" si="12"/>
        <v>702348427.05530441</v>
      </c>
      <c r="S35" s="122">
        <f t="shared" si="12"/>
        <v>691609229.70275009</v>
      </c>
      <c r="T35" s="122">
        <f t="shared" si="12"/>
        <v>664616227.88177478</v>
      </c>
      <c r="U35" s="122">
        <f t="shared" si="12"/>
        <v>625827976.43650746</v>
      </c>
      <c r="V35" s="122">
        <f t="shared" si="12"/>
        <v>608682919.18712878</v>
      </c>
      <c r="W35" s="122">
        <f t="shared" si="12"/>
        <v>584739469.19036031</v>
      </c>
      <c r="X35" s="122">
        <f t="shared" si="12"/>
        <v>568671620.35083556</v>
      </c>
      <c r="Y35" s="122">
        <f t="shared" si="12"/>
        <v>556209792.03114116</v>
      </c>
      <c r="Z35" s="122">
        <f t="shared" si="12"/>
        <v>535078066.44317162</v>
      </c>
      <c r="AA35" s="122">
        <f t="shared" si="12"/>
        <v>523100989.35398024</v>
      </c>
      <c r="AB35" s="122">
        <f t="shared" si="12"/>
        <v>512339800.83501691</v>
      </c>
      <c r="AC35" s="122">
        <f t="shared" si="12"/>
        <v>494805254.60665357</v>
      </c>
      <c r="AD35" s="122">
        <f t="shared" si="12"/>
        <v>479429028.71618974</v>
      </c>
      <c r="AE35" s="122">
        <f t="shared" si="12"/>
        <v>467474005.50092238</v>
      </c>
      <c r="AF35" s="122">
        <f t="shared" si="12"/>
        <v>453886059.24796844</v>
      </c>
      <c r="AG35" s="122">
        <f t="shared" si="12"/>
        <v>424348030.91040111</v>
      </c>
      <c r="AH35" s="123">
        <f t="shared" si="12"/>
        <v>412835580.35061151</v>
      </c>
      <c r="AI35" s="158">
        <f t="shared" si="12"/>
        <v>401117527.27455515</v>
      </c>
      <c r="AJ35" s="158">
        <f t="shared" si="12"/>
        <v>389193871.68223202</v>
      </c>
      <c r="AK35" s="158">
        <f t="shared" si="12"/>
        <v>377064613.57364219</v>
      </c>
      <c r="AL35" s="158">
        <f t="shared" si="12"/>
        <v>364729752.94878566</v>
      </c>
      <c r="AM35" s="158">
        <f t="shared" si="12"/>
        <v>352189289.80766231</v>
      </c>
      <c r="AN35" s="158">
        <f t="shared" si="12"/>
        <v>339443224.15027231</v>
      </c>
      <c r="AO35" s="158">
        <f t="shared" si="12"/>
        <v>326491555.97661555</v>
      </c>
      <c r="AP35" s="158">
        <f t="shared" si="12"/>
        <v>313334285.28669202</v>
      </c>
      <c r="AQ35" s="158">
        <f t="shared" si="12"/>
        <v>299971412.08050179</v>
      </c>
      <c r="AR35" s="158">
        <f t="shared" si="12"/>
        <v>286402936.35804486</v>
      </c>
      <c r="AS35" s="158">
        <f t="shared" si="12"/>
        <v>272628858.11932111</v>
      </c>
      <c r="AT35" s="158">
        <f t="shared" si="12"/>
        <v>258649177.36433071</v>
      </c>
      <c r="AU35" s="158">
        <f t="shared" si="12"/>
        <v>244463894.09307355</v>
      </c>
      <c r="AV35" s="158">
        <f t="shared" si="12"/>
        <v>230073008.30554962</v>
      </c>
      <c r="AW35" s="158">
        <f t="shared" si="12"/>
        <v>215476520.00175899</v>
      </c>
      <c r="AX35" s="158">
        <f t="shared" si="12"/>
        <v>200674429.18170163</v>
      </c>
      <c r="AY35" s="158">
        <f t="shared" si="12"/>
        <v>185666735.8453775</v>
      </c>
      <c r="AZ35" s="158">
        <f t="shared" si="12"/>
        <v>170453439.99278671</v>
      </c>
      <c r="BA35" s="158">
        <f t="shared" si="12"/>
        <v>155034541.62392914</v>
      </c>
      <c r="BB35" s="158">
        <f t="shared" si="12"/>
        <v>139410040.73880485</v>
      </c>
      <c r="BC35" s="158">
        <f t="shared" si="12"/>
        <v>123579937.33741382</v>
      </c>
      <c r="BD35" s="158">
        <f t="shared" si="12"/>
        <v>107544231.41975605</v>
      </c>
      <c r="BE35" s="158">
        <f t="shared" si="12"/>
        <v>91302922.985831559</v>
      </c>
      <c r="BF35" s="158">
        <f t="shared" si="12"/>
        <v>74856012.035640329</v>
      </c>
      <c r="BG35" s="158">
        <f t="shared" si="12"/>
        <v>58203498.569182381</v>
      </c>
      <c r="BH35" s="158">
        <f t="shared" si="12"/>
        <v>41345382.586457692</v>
      </c>
      <c r="BI35" s="158">
        <f t="shared" si="12"/>
        <v>24281664.087466266</v>
      </c>
      <c r="BJ35" s="158">
        <f t="shared" si="12"/>
        <v>7012343.072208114</v>
      </c>
      <c r="BK35" s="158">
        <f t="shared" si="12"/>
        <v>-10462580.459316768</v>
      </c>
    </row>
    <row r="36" spans="1:63" x14ac:dyDescent="0.45">
      <c r="A36" s="17" t="s">
        <v>54</v>
      </c>
      <c r="B36" s="53"/>
      <c r="C36" s="122">
        <f t="shared" ref="C36:BK36" si="13">C12+C24</f>
        <v>0</v>
      </c>
      <c r="D36" s="122">
        <f t="shared" si="13"/>
        <v>4091580.908337811</v>
      </c>
      <c r="E36" s="122">
        <f t="shared" si="13"/>
        <v>8180361.8537660604</v>
      </c>
      <c r="F36" s="122">
        <f t="shared" si="13"/>
        <v>12266438.614333753</v>
      </c>
      <c r="G36" s="122">
        <f t="shared" si="13"/>
        <v>16349906.968089888</v>
      </c>
      <c r="H36" s="122">
        <f t="shared" si="13"/>
        <v>20430862.693083476</v>
      </c>
      <c r="I36" s="122">
        <f t="shared" si="13"/>
        <v>24509401.567363515</v>
      </c>
      <c r="J36" s="122">
        <f t="shared" si="13"/>
        <v>28585619.368979014</v>
      </c>
      <c r="K36" s="122">
        <f t="shared" si="13"/>
        <v>32659206.002054561</v>
      </c>
      <c r="L36" s="122">
        <f t="shared" si="13"/>
        <v>36729851.370714754</v>
      </c>
      <c r="M36" s="122">
        <f t="shared" si="13"/>
        <v>42654501.338073984</v>
      </c>
      <c r="N36" s="122">
        <f t="shared" si="13"/>
        <v>48506852.071489275</v>
      </c>
      <c r="O36" s="122">
        <f t="shared" si="13"/>
        <v>52488421.778513938</v>
      </c>
      <c r="P36" s="122">
        <f t="shared" si="13"/>
        <v>61205905.48583778</v>
      </c>
      <c r="Q36" s="122">
        <f t="shared" si="13"/>
        <v>69889376.632320762</v>
      </c>
      <c r="R36" s="122">
        <f t="shared" si="13"/>
        <v>77671670.824285984</v>
      </c>
      <c r="S36" s="122">
        <f t="shared" si="13"/>
        <v>79591422.794459224</v>
      </c>
      <c r="T36" s="122">
        <f t="shared" si="13"/>
        <v>88318757.16349946</v>
      </c>
      <c r="U36" s="122">
        <f t="shared" si="13"/>
        <v>101825513.5989987</v>
      </c>
      <c r="V36" s="122">
        <f t="shared" si="13"/>
        <v>106424539.99109662</v>
      </c>
      <c r="W36" s="122">
        <f t="shared" si="13"/>
        <v>113736802.52904595</v>
      </c>
      <c r="X36" s="122">
        <f t="shared" si="13"/>
        <v>117831371.97867222</v>
      </c>
      <c r="Y36" s="122">
        <f t="shared" si="13"/>
        <v>120537693.66842824</v>
      </c>
      <c r="Z36" s="122">
        <f t="shared" si="13"/>
        <v>127122166.9920086</v>
      </c>
      <c r="AA36" s="122">
        <f t="shared" si="13"/>
        <v>129890504.02092741</v>
      </c>
      <c r="AB36" s="122">
        <f t="shared" si="13"/>
        <v>131466312.20348167</v>
      </c>
      <c r="AC36" s="122">
        <f t="shared" si="13"/>
        <v>136716862.95133621</v>
      </c>
      <c r="AD36" s="122">
        <f t="shared" si="13"/>
        <v>140095465.61385998</v>
      </c>
      <c r="AE36" s="122">
        <f t="shared" si="13"/>
        <v>142714861.22427696</v>
      </c>
      <c r="AF36" s="122">
        <f t="shared" si="13"/>
        <v>145657420.6906938</v>
      </c>
      <c r="AG36" s="122">
        <f t="shared" si="13"/>
        <v>154814604.7071586</v>
      </c>
      <c r="AH36" s="123">
        <f t="shared" si="13"/>
        <v>156360989.21745056</v>
      </c>
      <c r="AI36" s="158">
        <f t="shared" si="13"/>
        <v>158031997.94544181</v>
      </c>
      <c r="AJ36" s="158">
        <f t="shared" si="13"/>
        <v>159827630.89113241</v>
      </c>
      <c r="AK36" s="158">
        <f t="shared" si="13"/>
        <v>161747888.05452228</v>
      </c>
      <c r="AL36" s="158">
        <f t="shared" si="13"/>
        <v>163792769.43561149</v>
      </c>
      <c r="AM36" s="158">
        <f t="shared" si="13"/>
        <v>165962275.03439999</v>
      </c>
      <c r="AN36" s="158">
        <f t="shared" si="13"/>
        <v>168256404.85088781</v>
      </c>
      <c r="AO36" s="158">
        <f t="shared" si="13"/>
        <v>170675158.88507494</v>
      </c>
      <c r="AP36" s="158">
        <f t="shared" si="13"/>
        <v>173218537.13696137</v>
      </c>
      <c r="AQ36" s="158">
        <f t="shared" si="13"/>
        <v>175886539.60654712</v>
      </c>
      <c r="AR36" s="158">
        <f t="shared" si="13"/>
        <v>178679166.29383215</v>
      </c>
      <c r="AS36" s="158">
        <f t="shared" si="13"/>
        <v>181596417.19881654</v>
      </c>
      <c r="AT36" s="158">
        <f t="shared" si="13"/>
        <v>184638292.32150021</v>
      </c>
      <c r="AU36" s="158">
        <f t="shared" si="13"/>
        <v>187804791.66188321</v>
      </c>
      <c r="AV36" s="158">
        <f t="shared" si="13"/>
        <v>191095915.21996552</v>
      </c>
      <c r="AW36" s="158">
        <f t="shared" si="13"/>
        <v>194511662.99574712</v>
      </c>
      <c r="AX36" s="158">
        <f t="shared" si="13"/>
        <v>198052034.98922804</v>
      </c>
      <c r="AY36" s="158">
        <f t="shared" si="13"/>
        <v>201717031.20040825</v>
      </c>
      <c r="AZ36" s="158">
        <f t="shared" si="13"/>
        <v>205506651.62928778</v>
      </c>
      <c r="BA36" s="158">
        <f t="shared" si="13"/>
        <v>209420896.27586666</v>
      </c>
      <c r="BB36" s="158">
        <f t="shared" si="13"/>
        <v>213459765.14014482</v>
      </c>
      <c r="BC36" s="158">
        <f t="shared" si="13"/>
        <v>217623258.22212225</v>
      </c>
      <c r="BD36" s="158">
        <f t="shared" si="13"/>
        <v>221911375.52179906</v>
      </c>
      <c r="BE36" s="158">
        <f t="shared" si="13"/>
        <v>226324117.03917515</v>
      </c>
      <c r="BF36" s="158">
        <f t="shared" si="13"/>
        <v>230861482.77425054</v>
      </c>
      <c r="BG36" s="158">
        <f t="shared" si="13"/>
        <v>235523472.72702524</v>
      </c>
      <c r="BH36" s="158">
        <f t="shared" si="13"/>
        <v>240310086.89749926</v>
      </c>
      <c r="BI36" s="158">
        <f t="shared" si="13"/>
        <v>245221325.28567261</v>
      </c>
      <c r="BJ36" s="158">
        <f t="shared" si="13"/>
        <v>250257187.89154527</v>
      </c>
      <c r="BK36" s="158">
        <f t="shared" si="13"/>
        <v>255417674.71511719</v>
      </c>
    </row>
    <row r="37" spans="1:63" x14ac:dyDescent="0.45">
      <c r="A37" s="17" t="s">
        <v>52</v>
      </c>
      <c r="B37" s="53"/>
      <c r="C37" s="122">
        <f t="shared" ref="C37:BK37" si="14">C13+C25</f>
        <v>0</v>
      </c>
      <c r="D37" s="122">
        <f t="shared" si="14"/>
        <v>1658488.8888888888</v>
      </c>
      <c r="E37" s="122">
        <f t="shared" si="14"/>
        <v>3316977.7777777775</v>
      </c>
      <c r="F37" s="122">
        <f t="shared" si="14"/>
        <v>4975466.666666666</v>
      </c>
      <c r="G37" s="122">
        <f t="shared" si="14"/>
        <v>6633955.555555555</v>
      </c>
      <c r="H37" s="122">
        <f t="shared" si="14"/>
        <v>8292444.444444444</v>
      </c>
      <c r="I37" s="122">
        <f t="shared" si="14"/>
        <v>9950933.3333333321</v>
      </c>
      <c r="J37" s="122">
        <f t="shared" si="14"/>
        <v>11609422.22222222</v>
      </c>
      <c r="K37" s="122">
        <f t="shared" si="14"/>
        <v>13267911.11111111</v>
      </c>
      <c r="L37" s="122">
        <f t="shared" si="14"/>
        <v>14926399.999999998</v>
      </c>
      <c r="M37" s="122">
        <f t="shared" si="14"/>
        <v>16584888.888888888</v>
      </c>
      <c r="N37" s="122">
        <f t="shared" si="14"/>
        <v>18427654.320987653</v>
      </c>
      <c r="O37" s="122">
        <f t="shared" si="14"/>
        <v>20270419.753086418</v>
      </c>
      <c r="P37" s="122">
        <f t="shared" si="14"/>
        <v>22113185.185185183</v>
      </c>
      <c r="Q37" s="122">
        <f t="shared" si="14"/>
        <v>23955950.617283948</v>
      </c>
      <c r="R37" s="122">
        <f t="shared" si="14"/>
        <v>25798716.049382713</v>
      </c>
      <c r="S37" s="122">
        <f t="shared" si="14"/>
        <v>27641481.481481478</v>
      </c>
      <c r="T37" s="122">
        <f t="shared" si="14"/>
        <v>29484246.913580243</v>
      </c>
      <c r="U37" s="122">
        <f t="shared" si="14"/>
        <v>31327012.345679007</v>
      </c>
      <c r="V37" s="122">
        <f t="shared" si="14"/>
        <v>33169777.777777776</v>
      </c>
      <c r="W37" s="122">
        <f t="shared" si="14"/>
        <v>35012543.209876537</v>
      </c>
      <c r="X37" s="122">
        <f t="shared" si="14"/>
        <v>36855308.641975306</v>
      </c>
      <c r="Y37" s="122">
        <f t="shared" si="14"/>
        <v>38698074.074074067</v>
      </c>
      <c r="Z37" s="122">
        <f t="shared" si="14"/>
        <v>40540839.506172836</v>
      </c>
      <c r="AA37" s="122">
        <f t="shared" si="14"/>
        <v>42383604.938271597</v>
      </c>
      <c r="AB37" s="122">
        <f t="shared" si="14"/>
        <v>44226370.370370366</v>
      </c>
      <c r="AC37" s="122">
        <f t="shared" si="14"/>
        <v>46990518.518518515</v>
      </c>
      <c r="AD37" s="122">
        <f t="shared" si="14"/>
        <v>50215358.024691351</v>
      </c>
      <c r="AE37" s="122">
        <f t="shared" si="14"/>
        <v>53900888.888888881</v>
      </c>
      <c r="AF37" s="122">
        <f t="shared" si="14"/>
        <v>58047111.111111104</v>
      </c>
      <c r="AG37" s="122">
        <f t="shared" si="14"/>
        <v>60811259.259259254</v>
      </c>
      <c r="AH37" s="123">
        <f t="shared" si="14"/>
        <v>63238981.99569796</v>
      </c>
      <c r="AI37" s="158">
        <f t="shared" si="14"/>
        <v>65666704.732136659</v>
      </c>
      <c r="AJ37" s="158">
        <f t="shared" si="14"/>
        <v>68094427.468575373</v>
      </c>
      <c r="AK37" s="158">
        <f t="shared" si="14"/>
        <v>70522150.205014065</v>
      </c>
      <c r="AL37" s="158">
        <f t="shared" si="14"/>
        <v>72949872.941452771</v>
      </c>
      <c r="AM37" s="158">
        <f t="shared" si="14"/>
        <v>75377595.677891478</v>
      </c>
      <c r="AN37" s="158">
        <f t="shared" si="14"/>
        <v>77805318.414330184</v>
      </c>
      <c r="AO37" s="158">
        <f t="shared" si="14"/>
        <v>80233041.150768891</v>
      </c>
      <c r="AP37" s="158">
        <f t="shared" si="14"/>
        <v>82660763.887207597</v>
      </c>
      <c r="AQ37" s="158">
        <f t="shared" si="14"/>
        <v>85088486.623646304</v>
      </c>
      <c r="AR37" s="158">
        <f t="shared" si="14"/>
        <v>87516209.360084996</v>
      </c>
      <c r="AS37" s="158">
        <f t="shared" si="14"/>
        <v>89943932.096523702</v>
      </c>
      <c r="AT37" s="158">
        <f t="shared" si="14"/>
        <v>92371654.832962409</v>
      </c>
      <c r="AU37" s="158">
        <f t="shared" si="14"/>
        <v>94799377.569401115</v>
      </c>
      <c r="AV37" s="158">
        <f t="shared" si="14"/>
        <v>97227100.305839822</v>
      </c>
      <c r="AW37" s="158">
        <f t="shared" si="14"/>
        <v>99654823.042278528</v>
      </c>
      <c r="AX37" s="158">
        <f t="shared" si="14"/>
        <v>102082545.77871722</v>
      </c>
      <c r="AY37" s="158">
        <f t="shared" si="14"/>
        <v>104510268.51515591</v>
      </c>
      <c r="AZ37" s="158">
        <f t="shared" si="14"/>
        <v>106937991.2515946</v>
      </c>
      <c r="BA37" s="158">
        <f t="shared" si="14"/>
        <v>109365713.98803329</v>
      </c>
      <c r="BB37" s="158">
        <f t="shared" si="14"/>
        <v>111793436.72447199</v>
      </c>
      <c r="BC37" s="158">
        <f t="shared" si="14"/>
        <v>114221159.46091069</v>
      </c>
      <c r="BD37" s="158">
        <f t="shared" si="14"/>
        <v>116648882.19734938</v>
      </c>
      <c r="BE37" s="158">
        <f t="shared" si="14"/>
        <v>119076604.93378808</v>
      </c>
      <c r="BF37" s="158">
        <f t="shared" si="14"/>
        <v>121504327.67022677</v>
      </c>
      <c r="BG37" s="158">
        <f t="shared" si="14"/>
        <v>123932050.40666546</v>
      </c>
      <c r="BH37" s="158">
        <f t="shared" si="14"/>
        <v>126359773.14310415</v>
      </c>
      <c r="BI37" s="158">
        <f t="shared" si="14"/>
        <v>128787495.87954284</v>
      </c>
      <c r="BJ37" s="158">
        <f t="shared" si="14"/>
        <v>131215218.61598153</v>
      </c>
      <c r="BK37" s="158">
        <f t="shared" si="14"/>
        <v>133642941.35242024</v>
      </c>
    </row>
    <row r="38" spans="1:63" x14ac:dyDescent="0.45">
      <c r="A38" s="17" t="s">
        <v>50</v>
      </c>
      <c r="B38" s="53"/>
      <c r="C38" s="122">
        <f t="shared" ref="C38:BK38" si="15">C14+C26</f>
        <v>3630307993.2455053</v>
      </c>
      <c r="D38" s="122">
        <f t="shared" si="15"/>
        <v>3599216744.3293638</v>
      </c>
      <c r="E38" s="122">
        <f t="shared" si="15"/>
        <v>3568499760.9619207</v>
      </c>
      <c r="F38" s="122">
        <f t="shared" si="15"/>
        <v>3538153836.4695239</v>
      </c>
      <c r="G38" s="122">
        <f t="shared" si="15"/>
        <v>3508175764.1785221</v>
      </c>
      <c r="H38" s="122">
        <f t="shared" si="15"/>
        <v>3478562337.4152603</v>
      </c>
      <c r="I38" s="122">
        <f t="shared" si="15"/>
        <v>3449310349.5060883</v>
      </c>
      <c r="J38" s="122">
        <f t="shared" si="15"/>
        <v>3419484512.738399</v>
      </c>
      <c r="K38" s="122">
        <f t="shared" si="15"/>
        <v>3389090456.4561319</v>
      </c>
      <c r="L38" s="122">
        <f t="shared" si="15"/>
        <v>3358133810.0032253</v>
      </c>
      <c r="M38" s="122">
        <f t="shared" si="15"/>
        <v>3316206848.8830252</v>
      </c>
      <c r="N38" s="122">
        <f t="shared" si="15"/>
        <v>3251734408.5625648</v>
      </c>
      <c r="O38" s="122">
        <f t="shared" si="15"/>
        <v>3189158930.2128839</v>
      </c>
      <c r="P38" s="122">
        <f t="shared" si="15"/>
        <v>3124439397.4068899</v>
      </c>
      <c r="Q38" s="122">
        <f t="shared" si="15"/>
        <v>3060684474.6635499</v>
      </c>
      <c r="R38" s="122">
        <f t="shared" si="15"/>
        <v>3006395418.8119841</v>
      </c>
      <c r="S38" s="122">
        <f t="shared" si="15"/>
        <v>2895917260.520318</v>
      </c>
      <c r="T38" s="122">
        <f t="shared" si="15"/>
        <v>2815406729.7979717</v>
      </c>
      <c r="U38" s="122">
        <f t="shared" si="15"/>
        <v>2733436108.5202227</v>
      </c>
      <c r="V38" s="122">
        <f t="shared" si="15"/>
        <v>2656234627.7230358</v>
      </c>
      <c r="W38" s="122">
        <f t="shared" si="15"/>
        <v>2584754649.4898643</v>
      </c>
      <c r="X38" s="122">
        <f t="shared" si="15"/>
        <v>2509627523.6059036</v>
      </c>
      <c r="Y38" s="122">
        <f t="shared" si="15"/>
        <v>2424557888.3024459</v>
      </c>
      <c r="Z38" s="122">
        <f t="shared" si="15"/>
        <v>2349345613.7310514</v>
      </c>
      <c r="AA38" s="122">
        <f t="shared" si="15"/>
        <v>2302609370.9843836</v>
      </c>
      <c r="AB38" s="122">
        <f t="shared" si="15"/>
        <v>2244707699.3070078</v>
      </c>
      <c r="AC38" s="122">
        <f t="shared" si="15"/>
        <v>2203852733.7332611</v>
      </c>
      <c r="AD38" s="122">
        <f t="shared" si="15"/>
        <v>2158713999.7042484</v>
      </c>
      <c r="AE38" s="122">
        <f t="shared" si="15"/>
        <v>2124733208.1184876</v>
      </c>
      <c r="AF38" s="122">
        <f t="shared" si="15"/>
        <v>2085447162.7771931</v>
      </c>
      <c r="AG38" s="122">
        <f t="shared" si="15"/>
        <v>2042535462.9191394</v>
      </c>
      <c r="AH38" s="123">
        <f t="shared" si="15"/>
        <v>2004543069.0851822</v>
      </c>
      <c r="AI38" s="158">
        <f t="shared" si="15"/>
        <v>1966035731.9002967</v>
      </c>
      <c r="AJ38" s="158">
        <f t="shared" si="15"/>
        <v>1927013451.3644826</v>
      </c>
      <c r="AK38" s="158">
        <f t="shared" si="15"/>
        <v>1887476227.4777403</v>
      </c>
      <c r="AL38" s="158">
        <f t="shared" si="15"/>
        <v>1847424060.2400696</v>
      </c>
      <c r="AM38" s="158">
        <f t="shared" si="15"/>
        <v>1806856949.6514707</v>
      </c>
      <c r="AN38" s="158">
        <f t="shared" si="15"/>
        <v>1765774895.7119436</v>
      </c>
      <c r="AO38" s="158">
        <f t="shared" si="15"/>
        <v>1724177898.421488</v>
      </c>
      <c r="AP38" s="158">
        <f t="shared" si="15"/>
        <v>1682065957.7801042</v>
      </c>
      <c r="AQ38" s="158">
        <f t="shared" si="15"/>
        <v>1639439073.7877922</v>
      </c>
      <c r="AR38" s="158">
        <f t="shared" si="15"/>
        <v>1596297246.4445515</v>
      </c>
      <c r="AS38" s="158">
        <f t="shared" si="15"/>
        <v>1552640475.7503824</v>
      </c>
      <c r="AT38" s="158">
        <f t="shared" si="15"/>
        <v>1508468761.7052855</v>
      </c>
      <c r="AU38" s="158">
        <f t="shared" si="15"/>
        <v>1463782104.3092599</v>
      </c>
      <c r="AV38" s="158">
        <f t="shared" si="15"/>
        <v>1418580503.5623062</v>
      </c>
      <c r="AW38" s="158">
        <f t="shared" si="15"/>
        <v>1372863959.4644239</v>
      </c>
      <c r="AX38" s="158">
        <f t="shared" si="15"/>
        <v>1326632472.0156133</v>
      </c>
      <c r="AY38" s="158">
        <f t="shared" si="15"/>
        <v>1279886041.2158744</v>
      </c>
      <c r="AZ38" s="158">
        <f t="shared" si="15"/>
        <v>1232624667.0652072</v>
      </c>
      <c r="BA38" s="158">
        <f t="shared" si="15"/>
        <v>1184848349.5636115</v>
      </c>
      <c r="BB38" s="158">
        <f t="shared" si="15"/>
        <v>1136557088.7110877</v>
      </c>
      <c r="BC38" s="158">
        <f t="shared" si="15"/>
        <v>1087750884.5076356</v>
      </c>
      <c r="BD38" s="158">
        <f t="shared" si="15"/>
        <v>1038429736.9532551</v>
      </c>
      <c r="BE38" s="158">
        <f t="shared" si="15"/>
        <v>988593646.04794633</v>
      </c>
      <c r="BF38" s="158">
        <f t="shared" si="15"/>
        <v>938242611.79170918</v>
      </c>
      <c r="BG38" s="158">
        <f t="shared" si="15"/>
        <v>887376634.18454361</v>
      </c>
      <c r="BH38" s="158">
        <f t="shared" si="15"/>
        <v>835995713.22644985</v>
      </c>
      <c r="BI38" s="158">
        <f t="shared" si="15"/>
        <v>784099848.91742766</v>
      </c>
      <c r="BJ38" s="158">
        <f t="shared" si="15"/>
        <v>731689041.25747716</v>
      </c>
      <c r="BK38" s="158">
        <f t="shared" si="15"/>
        <v>678763290.24659836</v>
      </c>
    </row>
    <row r="39" spans="1:63" x14ac:dyDescent="0.45">
      <c r="A39" s="17" t="s">
        <v>55</v>
      </c>
      <c r="B39" s="53"/>
      <c r="C39" s="122">
        <f t="shared" ref="C39:BK39" si="16">C15+C27</f>
        <v>0</v>
      </c>
      <c r="D39" s="122">
        <f t="shared" si="16"/>
        <v>10578108.507437691</v>
      </c>
      <c r="E39" s="122">
        <f t="shared" si="16"/>
        <v>21143213.975548644</v>
      </c>
      <c r="F39" s="122">
        <f t="shared" si="16"/>
        <v>31696342.5399017</v>
      </c>
      <c r="G39" s="122">
        <f t="shared" si="16"/>
        <v>42238520.33606571</v>
      </c>
      <c r="H39" s="122">
        <f t="shared" si="16"/>
        <v>52770773.499609508</v>
      </c>
      <c r="I39" s="122">
        <f t="shared" si="16"/>
        <v>63294128.16610194</v>
      </c>
      <c r="J39" s="122">
        <f t="shared" si="16"/>
        <v>73809610.471111864</v>
      </c>
      <c r="K39" s="122">
        <f t="shared" si="16"/>
        <v>84315419.02457884</v>
      </c>
      <c r="L39" s="122">
        <f t="shared" si="16"/>
        <v>94809752.436442494</v>
      </c>
      <c r="M39" s="122">
        <f t="shared" si="16"/>
        <v>110237152.39092384</v>
      </c>
      <c r="N39" s="122">
        <f t="shared" si="16"/>
        <v>136348965.02609068</v>
      </c>
      <c r="O39" s="122">
        <f t="shared" si="16"/>
        <v>161718782.71022964</v>
      </c>
      <c r="P39" s="122">
        <f t="shared" si="16"/>
        <v>187883061.08633462</v>
      </c>
      <c r="Q39" s="122">
        <f t="shared" si="16"/>
        <v>213293905.29945841</v>
      </c>
      <c r="R39" s="122">
        <f t="shared" si="16"/>
        <v>233808627.62027022</v>
      </c>
      <c r="S39" s="122">
        <f t="shared" si="16"/>
        <v>280610285.44760036</v>
      </c>
      <c r="T39" s="122">
        <f t="shared" si="16"/>
        <v>313425097.43687183</v>
      </c>
      <c r="U39" s="122">
        <f t="shared" si="16"/>
        <v>344810075.30534804</v>
      </c>
      <c r="V39" s="122">
        <f t="shared" si="16"/>
        <v>374236701.58469278</v>
      </c>
      <c r="W39" s="122">
        <f t="shared" si="16"/>
        <v>400603588.81577736</v>
      </c>
      <c r="X39" s="122">
        <f t="shared" si="16"/>
        <v>428958209.24772739</v>
      </c>
      <c r="Y39" s="122">
        <f t="shared" si="16"/>
        <v>462350549.36903018</v>
      </c>
      <c r="Z39" s="122">
        <f t="shared" si="16"/>
        <v>491562527.347458</v>
      </c>
      <c r="AA39" s="122">
        <f t="shared" si="16"/>
        <v>507369797.40544081</v>
      </c>
      <c r="AB39" s="122">
        <f t="shared" si="16"/>
        <v>526960795.51900887</v>
      </c>
      <c r="AC39" s="122">
        <f t="shared" si="16"/>
        <v>540304582.50935245</v>
      </c>
      <c r="AD39" s="122">
        <f t="shared" si="16"/>
        <v>553528351.90736914</v>
      </c>
      <c r="AE39" s="122">
        <f t="shared" si="16"/>
        <v>563010879.39057171</v>
      </c>
      <c r="AF39" s="122">
        <f t="shared" si="16"/>
        <v>574199239.26681995</v>
      </c>
      <c r="AG39" s="122">
        <f t="shared" si="16"/>
        <v>585951521.31803226</v>
      </c>
      <c r="AH39" s="123">
        <f t="shared" si="16"/>
        <v>595367133.00779879</v>
      </c>
      <c r="AI39" s="158">
        <f t="shared" si="16"/>
        <v>605131575.92816877</v>
      </c>
      <c r="AJ39" s="158">
        <f t="shared" si="16"/>
        <v>615244850.07914209</v>
      </c>
      <c r="AK39" s="158">
        <f t="shared" si="16"/>
        <v>625706955.46071911</v>
      </c>
      <c r="AL39" s="158">
        <f t="shared" si="16"/>
        <v>636517892.07289958</v>
      </c>
      <c r="AM39" s="158">
        <f t="shared" si="16"/>
        <v>647677659.91568351</v>
      </c>
      <c r="AN39" s="158">
        <f t="shared" si="16"/>
        <v>659186258.98907101</v>
      </c>
      <c r="AO39" s="158">
        <f t="shared" si="16"/>
        <v>671043689.29306185</v>
      </c>
      <c r="AP39" s="158">
        <f t="shared" si="16"/>
        <v>683249950.82765627</v>
      </c>
      <c r="AQ39" s="158">
        <f t="shared" si="16"/>
        <v>695805043.59285426</v>
      </c>
      <c r="AR39" s="158">
        <f t="shared" si="16"/>
        <v>708708967.58865559</v>
      </c>
      <c r="AS39" s="158">
        <f t="shared" si="16"/>
        <v>721961722.8150605</v>
      </c>
      <c r="AT39" s="158">
        <f t="shared" si="16"/>
        <v>735563309.27206898</v>
      </c>
      <c r="AU39" s="158">
        <f t="shared" si="16"/>
        <v>749513726.9596808</v>
      </c>
      <c r="AV39" s="158">
        <f t="shared" si="16"/>
        <v>763812975.87789607</v>
      </c>
      <c r="AW39" s="158">
        <f t="shared" si="16"/>
        <v>778461056.02671492</v>
      </c>
      <c r="AX39" s="158">
        <f t="shared" si="16"/>
        <v>793457967.40613723</v>
      </c>
      <c r="AY39" s="158">
        <f t="shared" si="16"/>
        <v>808803710.01616299</v>
      </c>
      <c r="AZ39" s="158">
        <f t="shared" si="16"/>
        <v>824498283.85679233</v>
      </c>
      <c r="BA39" s="158">
        <f t="shared" si="16"/>
        <v>840541688.92802501</v>
      </c>
      <c r="BB39" s="158">
        <f t="shared" si="16"/>
        <v>856933925.22986138</v>
      </c>
      <c r="BC39" s="158">
        <f t="shared" si="16"/>
        <v>873674992.76230133</v>
      </c>
      <c r="BD39" s="158">
        <f t="shared" si="16"/>
        <v>890764891.52534461</v>
      </c>
      <c r="BE39" s="158">
        <f t="shared" si="16"/>
        <v>908203621.51899147</v>
      </c>
      <c r="BF39" s="158">
        <f t="shared" si="16"/>
        <v>925991182.74324179</v>
      </c>
      <c r="BG39" s="158">
        <f t="shared" si="16"/>
        <v>944127575.19809544</v>
      </c>
      <c r="BH39" s="158">
        <f t="shared" si="16"/>
        <v>962612798.88355279</v>
      </c>
      <c r="BI39" s="158">
        <f t="shared" si="16"/>
        <v>981446853.7996136</v>
      </c>
      <c r="BJ39" s="158">
        <f t="shared" si="16"/>
        <v>1000629739.9462779</v>
      </c>
      <c r="BK39" s="158">
        <f t="shared" si="16"/>
        <v>1020161457.3235456</v>
      </c>
    </row>
    <row r="40" spans="1:63" x14ac:dyDescent="0.45">
      <c r="A40" s="17" t="s">
        <v>7</v>
      </c>
      <c r="B40" s="53"/>
      <c r="C40" s="122">
        <f t="shared" ref="C40:BK40" si="17">C16+C28</f>
        <v>996512677.61225486</v>
      </c>
      <c r="D40" s="122">
        <f t="shared" si="17"/>
        <v>1082943230.6866541</v>
      </c>
      <c r="E40" s="122">
        <f t="shared" si="17"/>
        <v>1177158338.9558418</v>
      </c>
      <c r="F40" s="122">
        <f t="shared" si="17"/>
        <v>1285169607.358089</v>
      </c>
      <c r="G40" s="122">
        <f t="shared" si="17"/>
        <v>1399474134.658828</v>
      </c>
      <c r="H40" s="122">
        <f t="shared" si="17"/>
        <v>1515723031.9691701</v>
      </c>
      <c r="I40" s="122">
        <f t="shared" si="17"/>
        <v>1634629509.1656582</v>
      </c>
      <c r="J40" s="122">
        <f t="shared" si="17"/>
        <v>1723791582.0472426</v>
      </c>
      <c r="K40" s="122">
        <f t="shared" si="17"/>
        <v>1807602830.8608363</v>
      </c>
      <c r="L40" s="122">
        <f t="shared" si="17"/>
        <v>1899679551.9027362</v>
      </c>
      <c r="M40" s="122">
        <f t="shared" si="17"/>
        <v>1980426313.0741768</v>
      </c>
      <c r="N40" s="122">
        <f t="shared" si="17"/>
        <v>1977107097.8746028</v>
      </c>
      <c r="O40" s="122">
        <f t="shared" si="17"/>
        <v>1974012914.2139831</v>
      </c>
      <c r="P40" s="122">
        <f t="shared" si="17"/>
        <v>1970637441.1296706</v>
      </c>
      <c r="Q40" s="122">
        <f t="shared" si="17"/>
        <v>1966637090.8297439</v>
      </c>
      <c r="R40" s="122">
        <f t="shared" si="17"/>
        <v>1962294974.7616944</v>
      </c>
      <c r="S40" s="122">
        <f t="shared" si="17"/>
        <v>1957378689.1786804</v>
      </c>
      <c r="T40" s="122">
        <f t="shared" si="17"/>
        <v>1953300639.1076117</v>
      </c>
      <c r="U40" s="122">
        <f t="shared" si="17"/>
        <v>1944520574.6397872</v>
      </c>
      <c r="V40" s="122">
        <f t="shared" si="17"/>
        <v>1935995246.7643504</v>
      </c>
      <c r="W40" s="122">
        <f t="shared" si="17"/>
        <v>1926894323.2899275</v>
      </c>
      <c r="X40" s="122">
        <f t="shared" si="17"/>
        <v>1918175652.5409536</v>
      </c>
      <c r="Y40" s="122">
        <f t="shared" si="17"/>
        <v>1909936293.9292727</v>
      </c>
      <c r="Z40" s="122">
        <f t="shared" si="17"/>
        <v>1902477887.6423681</v>
      </c>
      <c r="AA40" s="122">
        <f t="shared" si="17"/>
        <v>1895191625.4303212</v>
      </c>
      <c r="AB40" s="122">
        <f t="shared" si="17"/>
        <v>1885441491.3706212</v>
      </c>
      <c r="AC40" s="122">
        <f t="shared" si="17"/>
        <v>1878633268.2200005</v>
      </c>
      <c r="AD40" s="122">
        <f t="shared" si="17"/>
        <v>1868342634.6721108</v>
      </c>
      <c r="AE40" s="122">
        <f t="shared" si="17"/>
        <v>1860524475.3199139</v>
      </c>
      <c r="AF40" s="122">
        <f t="shared" si="17"/>
        <v>1851374440.262084</v>
      </c>
      <c r="AG40" s="122">
        <f t="shared" si="17"/>
        <v>1840335673.6388254</v>
      </c>
      <c r="AH40" s="123">
        <f t="shared" si="17"/>
        <v>1829296907.0155673</v>
      </c>
      <c r="AI40" s="158">
        <f t="shared" si="17"/>
        <v>1818450349.2215261</v>
      </c>
      <c r="AJ40" s="158">
        <f t="shared" si="17"/>
        <v>1807796000.2567022</v>
      </c>
      <c r="AK40" s="158">
        <f t="shared" si="17"/>
        <v>1797333860.1210957</v>
      </c>
      <c r="AL40" s="158">
        <f t="shared" si="17"/>
        <v>1787063928.8147063</v>
      </c>
      <c r="AM40" s="158">
        <f t="shared" si="17"/>
        <v>1776986206.3375342</v>
      </c>
      <c r="AN40" s="158">
        <f t="shared" si="17"/>
        <v>1767100692.6895795</v>
      </c>
      <c r="AO40" s="158">
        <f t="shared" si="17"/>
        <v>1757407387.870842</v>
      </c>
      <c r="AP40" s="158">
        <f t="shared" si="17"/>
        <v>1747906291.8813219</v>
      </c>
      <c r="AQ40" s="158">
        <f t="shared" si="17"/>
        <v>1738597404.7210188</v>
      </c>
      <c r="AR40" s="158">
        <f t="shared" si="17"/>
        <v>1729480726.3899331</v>
      </c>
      <c r="AS40" s="158">
        <f t="shared" si="17"/>
        <v>1720556256.8880649</v>
      </c>
      <c r="AT40" s="158">
        <f t="shared" si="17"/>
        <v>1711823996.2154136</v>
      </c>
      <c r="AU40" s="158">
        <f t="shared" si="17"/>
        <v>1703283944.3719802</v>
      </c>
      <c r="AV40" s="158">
        <f t="shared" si="17"/>
        <v>1694936101.3577635</v>
      </c>
      <c r="AW40" s="158">
        <f t="shared" si="17"/>
        <v>1686780467.1727643</v>
      </c>
      <c r="AX40" s="158">
        <f t="shared" si="17"/>
        <v>1678817041.8169823</v>
      </c>
      <c r="AY40" s="158">
        <f t="shared" si="17"/>
        <v>1671045825.2904177</v>
      </c>
      <c r="AZ40" s="158">
        <f t="shared" si="17"/>
        <v>1663466817.5930703</v>
      </c>
      <c r="BA40" s="158">
        <f t="shared" si="17"/>
        <v>1656080018.7249401</v>
      </c>
      <c r="BB40" s="158">
        <f t="shared" si="17"/>
        <v>1648885428.6860271</v>
      </c>
      <c r="BC40" s="158">
        <f t="shared" si="17"/>
        <v>1641883047.4763317</v>
      </c>
      <c r="BD40" s="158">
        <f t="shared" si="17"/>
        <v>1635072875.0958533</v>
      </c>
      <c r="BE40" s="158">
        <f t="shared" si="17"/>
        <v>1628454911.5445924</v>
      </c>
      <c r="BF40" s="158">
        <f t="shared" si="17"/>
        <v>1622029156.8225489</v>
      </c>
      <c r="BG40" s="158">
        <f t="shared" si="17"/>
        <v>1615795610.9297223</v>
      </c>
      <c r="BH40" s="158">
        <f t="shared" si="17"/>
        <v>1609754273.8661132</v>
      </c>
      <c r="BI40" s="158">
        <f t="shared" si="17"/>
        <v>1603905145.6317215</v>
      </c>
      <c r="BJ40" s="158">
        <f t="shared" si="17"/>
        <v>1598248226.2265468</v>
      </c>
      <c r="BK40" s="158">
        <f t="shared" si="17"/>
        <v>1592783515.6505895</v>
      </c>
    </row>
    <row r="41" spans="1:63" x14ac:dyDescent="0.45">
      <c r="A41" s="17" t="s">
        <v>102</v>
      </c>
      <c r="B41" s="53"/>
      <c r="C41" s="122">
        <f t="shared" ref="C41:BK41" si="18">C17+C29</f>
        <v>0</v>
      </c>
      <c r="D41" s="122">
        <f t="shared" si="18"/>
        <v>0</v>
      </c>
      <c r="E41" s="122">
        <f t="shared" si="18"/>
        <v>0</v>
      </c>
      <c r="F41" s="122">
        <f t="shared" si="18"/>
        <v>0</v>
      </c>
      <c r="G41" s="122">
        <f t="shared" si="18"/>
        <v>0</v>
      </c>
      <c r="H41" s="122">
        <f t="shared" si="18"/>
        <v>0</v>
      </c>
      <c r="I41" s="122">
        <f t="shared" si="18"/>
        <v>0</v>
      </c>
      <c r="J41" s="122">
        <f t="shared" si="18"/>
        <v>0</v>
      </c>
      <c r="K41" s="122">
        <f t="shared" si="18"/>
        <v>0</v>
      </c>
      <c r="L41" s="122">
        <f t="shared" si="18"/>
        <v>0</v>
      </c>
      <c r="M41" s="122">
        <f t="shared" si="18"/>
        <v>0</v>
      </c>
      <c r="N41" s="122">
        <f t="shared" si="18"/>
        <v>54581870.333381824</v>
      </c>
      <c r="O41" s="122">
        <f t="shared" si="18"/>
        <v>104849365.66676365</v>
      </c>
      <c r="P41" s="122">
        <f t="shared" si="18"/>
        <v>162605029.75014549</v>
      </c>
      <c r="Q41" s="122">
        <f t="shared" si="18"/>
        <v>220360693.8335273</v>
      </c>
      <c r="R41" s="122">
        <f t="shared" si="18"/>
        <v>281440001.6669091</v>
      </c>
      <c r="S41" s="122">
        <f t="shared" si="18"/>
        <v>346649297.00029099</v>
      </c>
      <c r="T41" s="122">
        <f t="shared" si="18"/>
        <v>404047829.83367276</v>
      </c>
      <c r="U41" s="122">
        <f t="shared" si="18"/>
        <v>475299556.41705459</v>
      </c>
      <c r="V41" s="122">
        <f t="shared" si="18"/>
        <v>542956908.00043643</v>
      </c>
      <c r="W41" s="122">
        <f t="shared" si="18"/>
        <v>600793234.58381832</v>
      </c>
      <c r="X41" s="122">
        <f t="shared" si="18"/>
        <v>662000398.66720009</v>
      </c>
      <c r="Y41" s="122">
        <f t="shared" si="18"/>
        <v>715501875.25058198</v>
      </c>
      <c r="Z41" s="122">
        <f t="shared" si="18"/>
        <v>779536164.33396387</v>
      </c>
      <c r="AA41" s="122">
        <f t="shared" si="18"/>
        <v>842786685.14514518</v>
      </c>
      <c r="AB41" s="122">
        <f t="shared" si="18"/>
        <v>913081393.45632672</v>
      </c>
      <c r="AC41" s="122">
        <f t="shared" si="18"/>
        <v>971386976.76750803</v>
      </c>
      <c r="AD41" s="122">
        <f t="shared" si="18"/>
        <v>1035952960.0786896</v>
      </c>
      <c r="AE41" s="122">
        <f t="shared" si="18"/>
        <v>1109108543.3898709</v>
      </c>
      <c r="AF41" s="122">
        <f t="shared" si="18"/>
        <v>1184668926.7010524</v>
      </c>
      <c r="AG41" s="122">
        <f t="shared" si="18"/>
        <v>1262781710.0122337</v>
      </c>
      <c r="AH41" s="123">
        <f t="shared" si="18"/>
        <v>1262715443.5648654</v>
      </c>
      <c r="AI41" s="158">
        <f t="shared" si="18"/>
        <v>1262650472.9432683</v>
      </c>
      <c r="AJ41" s="158">
        <f t="shared" si="18"/>
        <v>1262586798.1474426</v>
      </c>
      <c r="AK41" s="158">
        <f t="shared" si="18"/>
        <v>1262524419.1773882</v>
      </c>
      <c r="AL41" s="158">
        <f t="shared" si="18"/>
        <v>1262463336.0331049</v>
      </c>
      <c r="AM41" s="158">
        <f t="shared" si="18"/>
        <v>1262403548.7145932</v>
      </c>
      <c r="AN41" s="158">
        <f t="shared" si="18"/>
        <v>1262345057.2218528</v>
      </c>
      <c r="AO41" s="158">
        <f t="shared" si="18"/>
        <v>1262287861.5548835</v>
      </c>
      <c r="AP41" s="158">
        <f t="shared" si="18"/>
        <v>1262231961.7136858</v>
      </c>
      <c r="AQ41" s="158">
        <f t="shared" si="18"/>
        <v>1262177357.6982591</v>
      </c>
      <c r="AR41" s="158">
        <f t="shared" si="18"/>
        <v>1262124049.508604</v>
      </c>
      <c r="AS41" s="158">
        <f t="shared" si="18"/>
        <v>1262072037.1447201</v>
      </c>
      <c r="AT41" s="158">
        <f t="shared" si="18"/>
        <v>1262021320.6066077</v>
      </c>
      <c r="AU41" s="158">
        <f t="shared" si="18"/>
        <v>1261971899.8942664</v>
      </c>
      <c r="AV41" s="158">
        <f t="shared" si="18"/>
        <v>1261923775.0076966</v>
      </c>
      <c r="AW41" s="158">
        <f t="shared" si="18"/>
        <v>1261876945.946898</v>
      </c>
      <c r="AX41" s="158">
        <f t="shared" si="18"/>
        <v>1261831412.7118707</v>
      </c>
      <c r="AY41" s="158">
        <f t="shared" si="18"/>
        <v>1261787175.3026149</v>
      </c>
      <c r="AZ41" s="158">
        <f t="shared" si="18"/>
        <v>1261744233.7191303</v>
      </c>
      <c r="BA41" s="158">
        <f t="shared" si="18"/>
        <v>1261702587.9614172</v>
      </c>
      <c r="BB41" s="158">
        <f t="shared" si="18"/>
        <v>1261662238.0294752</v>
      </c>
      <c r="BC41" s="158">
        <f t="shared" si="18"/>
        <v>1261623183.9233046</v>
      </c>
      <c r="BD41" s="158">
        <f t="shared" si="18"/>
        <v>1261585425.6429052</v>
      </c>
      <c r="BE41" s="158">
        <f t="shared" si="18"/>
        <v>1261548963.1882772</v>
      </c>
      <c r="BF41" s="158">
        <f t="shared" si="18"/>
        <v>1261513796.5594206</v>
      </c>
      <c r="BG41" s="158">
        <f t="shared" si="18"/>
        <v>1261479925.7563355</v>
      </c>
      <c r="BH41" s="158">
        <f t="shared" si="18"/>
        <v>1261447350.7790215</v>
      </c>
      <c r="BI41" s="158">
        <f t="shared" si="18"/>
        <v>1261416071.6274788</v>
      </c>
      <c r="BJ41" s="158">
        <f t="shared" si="18"/>
        <v>1261386088.3017075</v>
      </c>
      <c r="BK41" s="158">
        <f t="shared" si="18"/>
        <v>1261357400.8017075</v>
      </c>
    </row>
    <row r="42" spans="1:63" x14ac:dyDescent="0.45">
      <c r="A42" s="17" t="s">
        <v>101</v>
      </c>
      <c r="B42" s="53"/>
      <c r="C42" s="122">
        <f t="shared" ref="C42:BK42" si="19">C18+C30</f>
        <v>0</v>
      </c>
      <c r="D42" s="122">
        <f t="shared" si="19"/>
        <v>0</v>
      </c>
      <c r="E42" s="122">
        <f t="shared" si="19"/>
        <v>0</v>
      </c>
      <c r="F42" s="122">
        <f t="shared" si="19"/>
        <v>0</v>
      </c>
      <c r="G42" s="122">
        <f t="shared" si="19"/>
        <v>0</v>
      </c>
      <c r="H42" s="122">
        <f t="shared" si="19"/>
        <v>0</v>
      </c>
      <c r="I42" s="122">
        <f t="shared" si="19"/>
        <v>0</v>
      </c>
      <c r="J42" s="122">
        <f t="shared" si="19"/>
        <v>0</v>
      </c>
      <c r="K42" s="122">
        <f t="shared" si="19"/>
        <v>0</v>
      </c>
      <c r="L42" s="122">
        <f t="shared" si="19"/>
        <v>0</v>
      </c>
      <c r="M42" s="122">
        <f t="shared" si="19"/>
        <v>0</v>
      </c>
      <c r="N42" s="122">
        <f t="shared" si="19"/>
        <v>0</v>
      </c>
      <c r="O42" s="122">
        <f t="shared" si="19"/>
        <v>0</v>
      </c>
      <c r="P42" s="122">
        <f t="shared" si="19"/>
        <v>0</v>
      </c>
      <c r="Q42" s="122">
        <f t="shared" si="19"/>
        <v>0</v>
      </c>
      <c r="R42" s="122">
        <f t="shared" si="19"/>
        <v>0</v>
      </c>
      <c r="S42" s="122">
        <f t="shared" si="19"/>
        <v>0</v>
      </c>
      <c r="T42" s="122">
        <f t="shared" si="19"/>
        <v>0</v>
      </c>
      <c r="U42" s="122">
        <f t="shared" si="19"/>
        <v>0</v>
      </c>
      <c r="V42" s="122">
        <f t="shared" si="19"/>
        <v>0</v>
      </c>
      <c r="W42" s="122">
        <f t="shared" si="19"/>
        <v>0</v>
      </c>
      <c r="X42" s="122">
        <f t="shared" si="19"/>
        <v>0</v>
      </c>
      <c r="Y42" s="122">
        <f t="shared" si="19"/>
        <v>0</v>
      </c>
      <c r="Z42" s="122">
        <f t="shared" si="19"/>
        <v>0</v>
      </c>
      <c r="AA42" s="122">
        <f t="shared" si="19"/>
        <v>0</v>
      </c>
      <c r="AB42" s="122">
        <f t="shared" si="19"/>
        <v>0</v>
      </c>
      <c r="AC42" s="122">
        <f t="shared" si="19"/>
        <v>0</v>
      </c>
      <c r="AD42" s="122">
        <f t="shared" si="19"/>
        <v>0</v>
      </c>
      <c r="AE42" s="122">
        <f t="shared" si="19"/>
        <v>0</v>
      </c>
      <c r="AF42" s="122">
        <f t="shared" si="19"/>
        <v>0</v>
      </c>
      <c r="AG42" s="122">
        <f t="shared" si="19"/>
        <v>0</v>
      </c>
      <c r="AH42" s="123">
        <f t="shared" si="19"/>
        <v>24331373.614153355</v>
      </c>
      <c r="AI42" s="158">
        <f t="shared" si="19"/>
        <v>48566417.181492016</v>
      </c>
      <c r="AJ42" s="158">
        <f t="shared" si="19"/>
        <v>72705130.702015996</v>
      </c>
      <c r="AK42" s="158">
        <f t="shared" si="19"/>
        <v>96747514.175725281</v>
      </c>
      <c r="AL42" s="158">
        <f t="shared" si="19"/>
        <v>120693567.60261986</v>
      </c>
      <c r="AM42" s="158">
        <f t="shared" si="19"/>
        <v>144543290.98269975</v>
      </c>
      <c r="AN42" s="158">
        <f t="shared" si="19"/>
        <v>168296684.31596497</v>
      </c>
      <c r="AO42" s="158">
        <f t="shared" si="19"/>
        <v>191953747.6024155</v>
      </c>
      <c r="AP42" s="158">
        <f t="shared" si="19"/>
        <v>215514480.84205133</v>
      </c>
      <c r="AQ42" s="158">
        <f t="shared" si="19"/>
        <v>238978884.03487247</v>
      </c>
      <c r="AR42" s="158">
        <f t="shared" si="19"/>
        <v>262346957.18087894</v>
      </c>
      <c r="AS42" s="158">
        <f t="shared" si="19"/>
        <v>285618700.28007066</v>
      </c>
      <c r="AT42" s="158">
        <f t="shared" si="19"/>
        <v>308794113.33244771</v>
      </c>
      <c r="AU42" s="158">
        <f t="shared" si="19"/>
        <v>331873196.33801007</v>
      </c>
      <c r="AV42" s="158">
        <f t="shared" si="19"/>
        <v>354855949.29675782</v>
      </c>
      <c r="AW42" s="158">
        <f t="shared" si="19"/>
        <v>377742372.20869076</v>
      </c>
      <c r="AX42" s="158">
        <f t="shared" si="19"/>
        <v>400532465.07380903</v>
      </c>
      <c r="AY42" s="158">
        <f t="shared" si="19"/>
        <v>423226227.89211261</v>
      </c>
      <c r="AZ42" s="158">
        <f t="shared" si="19"/>
        <v>445823660.66360152</v>
      </c>
      <c r="BA42" s="158">
        <f t="shared" si="19"/>
        <v>468324763.38827586</v>
      </c>
      <c r="BB42" s="158">
        <f t="shared" si="19"/>
        <v>490729536.06613541</v>
      </c>
      <c r="BC42" s="158">
        <f t="shared" si="19"/>
        <v>513037978.69718021</v>
      </c>
      <c r="BD42" s="158">
        <f t="shared" si="19"/>
        <v>535250091.28141034</v>
      </c>
      <c r="BE42" s="158">
        <f t="shared" si="19"/>
        <v>557365873.81882584</v>
      </c>
      <c r="BF42" s="158">
        <f t="shared" si="19"/>
        <v>579385326.30942655</v>
      </c>
      <c r="BG42" s="166">
        <f t="shared" si="19"/>
        <v>601308448.75321257</v>
      </c>
      <c r="BH42" s="166">
        <f t="shared" si="19"/>
        <v>623135241.15018404</v>
      </c>
      <c r="BI42" s="166">
        <f t="shared" si="19"/>
        <v>644865703.5003407</v>
      </c>
      <c r="BJ42" s="166">
        <f t="shared" si="19"/>
        <v>666499835.8036828</v>
      </c>
      <c r="BK42" s="166">
        <f t="shared" si="19"/>
        <v>688037638.06020999</v>
      </c>
    </row>
    <row r="43" spans="1:63" x14ac:dyDescent="0.45"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8"/>
    </row>
    <row r="44" spans="1:63" ht="18" x14ac:dyDescent="0.55000000000000004">
      <c r="A44" s="44" t="s">
        <v>89</v>
      </c>
      <c r="B44" s="51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6"/>
      <c r="AC44" s="134"/>
      <c r="AD44" s="134"/>
      <c r="AE44" s="134"/>
      <c r="AF44" s="134"/>
      <c r="AG44" s="134"/>
      <c r="AH44" s="134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6"/>
    </row>
    <row r="45" spans="1:63" x14ac:dyDescent="0.45">
      <c r="A45" s="16" t="s">
        <v>57</v>
      </c>
      <c r="B45" s="19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118"/>
      <c r="AD45" s="118"/>
      <c r="AE45" s="118"/>
      <c r="AF45" s="118"/>
      <c r="AG45" s="118"/>
      <c r="AH45" s="11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50"/>
    </row>
    <row r="46" spans="1:63" x14ac:dyDescent="0.45">
      <c r="A46" s="17" t="s">
        <v>48</v>
      </c>
      <c r="B46" s="53"/>
      <c r="C46" s="63">
        <f>'S8 Heating-energy-carrier'!C2</f>
        <v>5.7871017871017867E-3</v>
      </c>
      <c r="D46" s="63">
        <f>'S8 Heating-energy-carrier'!D2</f>
        <v>7.9509483855363002E-3</v>
      </c>
      <c r="E46" s="63">
        <f>'S8 Heating-energy-carrier'!E2</f>
        <v>1.0114794983970813E-2</v>
      </c>
      <c r="F46" s="63">
        <f>'S8 Heating-energy-carrier'!F2</f>
        <v>1.2278641582405325E-2</v>
      </c>
      <c r="G46" s="63">
        <f>'S8 Heating-energy-carrier'!G2</f>
        <v>1.4442488180839838E-2</v>
      </c>
      <c r="H46" s="63">
        <f>'S8 Heating-energy-carrier'!H2</f>
        <v>1.660633477927435E-2</v>
      </c>
      <c r="I46" s="63">
        <f>'S8 Heating-energy-carrier'!I2</f>
        <v>1.8770181377708865E-2</v>
      </c>
      <c r="J46" s="63">
        <f>'S8 Heating-energy-carrier'!J2</f>
        <v>2.0934027976143379E-2</v>
      </c>
      <c r="K46" s="63">
        <f>'S8 Heating-energy-carrier'!K2</f>
        <v>2.3097874574577893E-2</v>
      </c>
      <c r="L46" s="63">
        <f>'S8 Heating-energy-carrier'!L2</f>
        <v>2.5261721173012407E-2</v>
      </c>
      <c r="M46" s="63">
        <f>'S8 Heating-energy-carrier'!M2</f>
        <v>2.7425567771446915E-2</v>
      </c>
      <c r="N46" s="63">
        <f>'S8 Heating-energy-carrier'!N2</f>
        <v>3.7563860458258637E-2</v>
      </c>
      <c r="O46" s="63">
        <f>'S8 Heating-energy-carrier'!O2</f>
        <v>4.7702153145070356E-2</v>
      </c>
      <c r="P46" s="63">
        <f>'S8 Heating-energy-carrier'!P2</f>
        <v>5.7840445831882074E-2</v>
      </c>
      <c r="Q46" s="63">
        <f>'S8 Heating-energy-carrier'!Q2</f>
        <v>6.7978738518693793E-2</v>
      </c>
      <c r="R46" s="63">
        <f>'S8 Heating-energy-carrier'!R2</f>
        <v>7.8117031205505519E-2</v>
      </c>
      <c r="S46" s="63">
        <f>'S8 Heating-energy-carrier'!S2</f>
        <v>8.8255323892317245E-2</v>
      </c>
      <c r="T46" s="63">
        <f>'S8 Heating-energy-carrier'!T2</f>
        <v>9.839361657912897E-2</v>
      </c>
      <c r="U46" s="63">
        <f>'S8 Heating-energy-carrier'!U2</f>
        <v>0.1085319092659407</v>
      </c>
      <c r="V46" s="63">
        <f>'S8 Heating-energy-carrier'!V2</f>
        <v>0.11867020195275242</v>
      </c>
      <c r="W46" s="63">
        <f>'S8 Heating-energy-carrier'!W2</f>
        <v>0.12880849463956415</v>
      </c>
      <c r="X46" s="63">
        <f>'S8 Heating-energy-carrier'!X2</f>
        <v>0.13894678732637586</v>
      </c>
      <c r="Y46" s="63">
        <f>'S8 Heating-energy-carrier'!Y2</f>
        <v>0.14908508001318757</v>
      </c>
      <c r="Z46" s="63">
        <f>'S8 Heating-energy-carrier'!Z2</f>
        <v>0.15922337269999928</v>
      </c>
      <c r="AA46" s="63">
        <f>'S8 Heating-energy-carrier'!AA2</f>
        <v>0.16936166538681099</v>
      </c>
      <c r="AB46" s="63">
        <f>'S8 Heating-energy-carrier'!AB2</f>
        <v>0.17949995807362273</v>
      </c>
      <c r="AC46" s="116">
        <f>'S8 Heating-energy-carrier'!AC2</f>
        <v>0.19026662753538123</v>
      </c>
      <c r="AD46" s="116">
        <f>'S8 Heating-energy-carrier'!AD2</f>
        <v>0.20103329699713973</v>
      </c>
      <c r="AE46" s="116">
        <f>'S8 Heating-energy-carrier'!AE2</f>
        <v>0.21179996645889823</v>
      </c>
      <c r="AF46" s="116">
        <f>'S8 Heating-energy-carrier'!AF2</f>
        <v>0.22256663592065673</v>
      </c>
      <c r="AG46" s="116">
        <f>'S8 Heating-energy-carrier'!AG2</f>
        <v>0.23333330538241523</v>
      </c>
      <c r="AH46" s="117">
        <f>'S8 Heating-energy-carrier'!AH2</f>
        <v>0.24409997484417373</v>
      </c>
      <c r="AI46" s="64">
        <f>'S8 Heating-energy-carrier'!AI2</f>
        <v>0.2548666443059322</v>
      </c>
      <c r="AJ46" s="64">
        <f>'S8 Heating-energy-carrier'!AJ2</f>
        <v>0.26563331376769067</v>
      </c>
      <c r="AK46" s="64">
        <f>'S8 Heating-energy-carrier'!AK2</f>
        <v>0.27639998322944914</v>
      </c>
      <c r="AL46" s="64">
        <f>'S8 Heating-energy-carrier'!AL2</f>
        <v>0.28716665269120761</v>
      </c>
      <c r="AM46" s="64">
        <f>'S8 Heating-energy-carrier'!AM2</f>
        <v>0.29793332215296608</v>
      </c>
      <c r="AN46" s="64">
        <f>'S8 Heating-energy-carrier'!AN2</f>
        <v>0.30869999161472456</v>
      </c>
      <c r="AO46" s="64">
        <f>'S8 Heating-energy-carrier'!AO2</f>
        <v>0.31946666107648303</v>
      </c>
      <c r="AP46" s="64">
        <f>'S8 Heating-energy-carrier'!AP2</f>
        <v>0.3302333305382415</v>
      </c>
      <c r="AQ46" s="64">
        <f>'S8 Heating-energy-carrier'!AQ2</f>
        <v>0.34100000000000003</v>
      </c>
      <c r="AR46" s="64">
        <f>'S8 Heating-energy-carrier'!AR2</f>
        <v>0.34125</v>
      </c>
      <c r="AS46" s="64">
        <f>'S8 Heating-energy-carrier'!AS2</f>
        <v>0.34149999999999997</v>
      </c>
      <c r="AT46" s="64">
        <f>'S8 Heating-energy-carrier'!AT2</f>
        <v>0.34174999999999994</v>
      </c>
      <c r="AU46" s="64">
        <f>'S8 Heating-energy-carrier'!AU2</f>
        <v>0.34199999999999992</v>
      </c>
      <c r="AV46" s="64">
        <f>'S8 Heating-energy-carrier'!AV2</f>
        <v>0.34224999999999989</v>
      </c>
      <c r="AW46" s="64">
        <f>'S8 Heating-energy-carrier'!AW2</f>
        <v>0.34249999999999986</v>
      </c>
      <c r="AX46" s="64">
        <f>'S8 Heating-energy-carrier'!AX2</f>
        <v>0.34274999999999983</v>
      </c>
      <c r="AY46" s="64">
        <f>'S8 Heating-energy-carrier'!AY2</f>
        <v>0.34299999999999981</v>
      </c>
      <c r="AZ46" s="64">
        <f>'S8 Heating-energy-carrier'!AZ2</f>
        <v>0.34324999999999978</v>
      </c>
      <c r="BA46" s="64">
        <f>'S8 Heating-energy-carrier'!BA2</f>
        <v>0.34349999999999975</v>
      </c>
      <c r="BB46" s="64">
        <f>'S8 Heating-energy-carrier'!BB2</f>
        <v>0.34374999999999972</v>
      </c>
      <c r="BC46" s="64">
        <f>'S8 Heating-energy-carrier'!BC2</f>
        <v>0.34399999999999969</v>
      </c>
      <c r="BD46" s="64">
        <f>'S8 Heating-energy-carrier'!BD2</f>
        <v>0.34424999999999967</v>
      </c>
      <c r="BE46" s="64">
        <f>'S8 Heating-energy-carrier'!BE2</f>
        <v>0.34449999999999964</v>
      </c>
      <c r="BF46" s="64">
        <f>'S8 Heating-energy-carrier'!BF2</f>
        <v>0.34474999999999961</v>
      </c>
      <c r="BG46" s="64">
        <f>'S8 Heating-energy-carrier'!BG2</f>
        <v>0.34499999999999958</v>
      </c>
      <c r="BH46" s="64">
        <f>'S8 Heating-energy-carrier'!BH2</f>
        <v>0.34524999999999956</v>
      </c>
      <c r="BI46" s="64">
        <f>'S8 Heating-energy-carrier'!BI2</f>
        <v>0.34549999999999953</v>
      </c>
      <c r="BJ46" s="64">
        <f>'S8 Heating-energy-carrier'!BJ2</f>
        <v>0.3457499999999995</v>
      </c>
      <c r="BK46" s="64">
        <f>'S8 Heating-energy-carrier'!BK2</f>
        <v>0.34599999999999997</v>
      </c>
    </row>
    <row r="47" spans="1:63" x14ac:dyDescent="0.45">
      <c r="A47" s="17" t="s">
        <v>53</v>
      </c>
      <c r="B47" s="53"/>
      <c r="C47" s="63">
        <f>'S8 Heating-energy-carrier'!C9</f>
        <v>5.7871017871017867E-3</v>
      </c>
      <c r="D47" s="63">
        <f>'S8 Heating-energy-carrier'!D9</f>
        <v>7.9509483855363002E-3</v>
      </c>
      <c r="E47" s="63">
        <f>'S8 Heating-energy-carrier'!E9</f>
        <v>1.0114794983970813E-2</v>
      </c>
      <c r="F47" s="63">
        <f>'S8 Heating-energy-carrier'!F9</f>
        <v>1.2278641582405325E-2</v>
      </c>
      <c r="G47" s="63">
        <f>'S8 Heating-energy-carrier'!G9</f>
        <v>1.4442488180839838E-2</v>
      </c>
      <c r="H47" s="63">
        <f>'S8 Heating-energy-carrier'!H9</f>
        <v>1.660633477927435E-2</v>
      </c>
      <c r="I47" s="63">
        <f>'S8 Heating-energy-carrier'!I9</f>
        <v>1.8770181377708865E-2</v>
      </c>
      <c r="J47" s="63">
        <f>'S8 Heating-energy-carrier'!J9</f>
        <v>2.0934027976143379E-2</v>
      </c>
      <c r="K47" s="63">
        <f>'S8 Heating-energy-carrier'!K9</f>
        <v>2.3097874574577893E-2</v>
      </c>
      <c r="L47" s="63">
        <f>'S8 Heating-energy-carrier'!L9</f>
        <v>2.5261721173012407E-2</v>
      </c>
      <c r="M47" s="63">
        <f>'S8 Heating-energy-carrier'!M9</f>
        <v>2.7425567771446915E-2</v>
      </c>
      <c r="N47" s="63">
        <f>'S8 Heating-energy-carrier'!N9</f>
        <v>3.7563860458258637E-2</v>
      </c>
      <c r="O47" s="63">
        <f>'S8 Heating-energy-carrier'!O9</f>
        <v>4.7702153145070356E-2</v>
      </c>
      <c r="P47" s="63">
        <f>'S8 Heating-energy-carrier'!P9</f>
        <v>5.7840445831882074E-2</v>
      </c>
      <c r="Q47" s="63">
        <f>'S8 Heating-energy-carrier'!Q9</f>
        <v>6.7978738518693793E-2</v>
      </c>
      <c r="R47" s="63">
        <f>'S8 Heating-energy-carrier'!R9</f>
        <v>7.8117031205505519E-2</v>
      </c>
      <c r="S47" s="63">
        <f>'S8 Heating-energy-carrier'!S9</f>
        <v>8.8255323892317245E-2</v>
      </c>
      <c r="T47" s="63">
        <f>'S8 Heating-energy-carrier'!T9</f>
        <v>9.839361657912897E-2</v>
      </c>
      <c r="U47" s="63">
        <f>'S8 Heating-energy-carrier'!U9</f>
        <v>0.1085319092659407</v>
      </c>
      <c r="V47" s="63">
        <f>'S8 Heating-energy-carrier'!V9</f>
        <v>0.11867020195275242</v>
      </c>
      <c r="W47" s="63">
        <f>'S8 Heating-energy-carrier'!W9</f>
        <v>0.12880849463956415</v>
      </c>
      <c r="X47" s="63">
        <f>'S8 Heating-energy-carrier'!X9</f>
        <v>0.13894678732637586</v>
      </c>
      <c r="Y47" s="63">
        <f>'S8 Heating-energy-carrier'!Y9</f>
        <v>0.14908508001318757</v>
      </c>
      <c r="Z47" s="63">
        <f>'S8 Heating-energy-carrier'!Z9</f>
        <v>0.15922337269999928</v>
      </c>
      <c r="AA47" s="63">
        <f>'S8 Heating-energy-carrier'!AA9</f>
        <v>0.16936166538681099</v>
      </c>
      <c r="AB47" s="63">
        <f>'S8 Heating-energy-carrier'!AB9</f>
        <v>0.17949995807362273</v>
      </c>
      <c r="AC47" s="116">
        <f>'S8 Heating-energy-carrier'!AC9</f>
        <v>0.20753329420204789</v>
      </c>
      <c r="AD47" s="116">
        <f>'S8 Heating-energy-carrier'!AD9</f>
        <v>0.23556663033047304</v>
      </c>
      <c r="AE47" s="116">
        <f>'S8 Heating-energy-carrier'!AE9</f>
        <v>0.26359996645889816</v>
      </c>
      <c r="AF47" s="116">
        <f>'S8 Heating-energy-carrier'!AF9</f>
        <v>0.29163330258732328</v>
      </c>
      <c r="AG47" s="116">
        <f>'S8 Heating-energy-carrier'!AG9</f>
        <v>0.31966663871574841</v>
      </c>
      <c r="AH47" s="117">
        <f>'S8 Heating-energy-carrier'!AH9</f>
        <v>0.34769997484417353</v>
      </c>
      <c r="AI47" s="64">
        <f>'S8 Heating-energy-carrier'!AI9</f>
        <v>0.37573331097259866</v>
      </c>
      <c r="AJ47" s="64">
        <f>'S8 Heating-energy-carrier'!AJ9</f>
        <v>0.40376664710102378</v>
      </c>
      <c r="AK47" s="64">
        <f>'S8 Heating-energy-carrier'!AK9</f>
        <v>0.4317999832294489</v>
      </c>
      <c r="AL47" s="64">
        <f>'S8 Heating-energy-carrier'!AL9</f>
        <v>0.45983331935787403</v>
      </c>
      <c r="AM47" s="64">
        <f>'S8 Heating-energy-carrier'!AM9</f>
        <v>0.48786665548629915</v>
      </c>
      <c r="AN47" s="64">
        <f>'S8 Heating-energy-carrier'!AN9</f>
        <v>0.51589999161472433</v>
      </c>
      <c r="AO47" s="64">
        <f>'S8 Heating-energy-carrier'!AO9</f>
        <v>0.54393332774314951</v>
      </c>
      <c r="AP47" s="64">
        <f>'S8 Heating-energy-carrier'!AP9</f>
        <v>0.57196666387157469</v>
      </c>
      <c r="AQ47" s="64">
        <f>'S8 Heating-energy-carrier'!AQ9</f>
        <v>0.6</v>
      </c>
      <c r="AR47" s="64">
        <f>'S8 Heating-energy-carrier'!AR9</f>
        <v>0.60255000000000003</v>
      </c>
      <c r="AS47" s="64">
        <f>'S8 Heating-energy-carrier'!AS9</f>
        <v>0.60510000000000008</v>
      </c>
      <c r="AT47" s="64">
        <f>'S8 Heating-energy-carrier'!AT9</f>
        <v>0.60765000000000013</v>
      </c>
      <c r="AU47" s="64">
        <f>'S8 Heating-energy-carrier'!AU9</f>
        <v>0.61020000000000019</v>
      </c>
      <c r="AV47" s="64">
        <f>'S8 Heating-energy-carrier'!AV9</f>
        <v>0.61275000000000024</v>
      </c>
      <c r="AW47" s="64">
        <f>'S8 Heating-energy-carrier'!AW9</f>
        <v>0.61530000000000029</v>
      </c>
      <c r="AX47" s="64">
        <f>'S8 Heating-energy-carrier'!AX9</f>
        <v>0.61785000000000034</v>
      </c>
      <c r="AY47" s="64">
        <f>'S8 Heating-energy-carrier'!AY9</f>
        <v>0.6204000000000004</v>
      </c>
      <c r="AZ47" s="64">
        <f>'S8 Heating-energy-carrier'!AZ9</f>
        <v>0.62295000000000045</v>
      </c>
      <c r="BA47" s="64">
        <f>'S8 Heating-energy-carrier'!BA9</f>
        <v>0.6255000000000005</v>
      </c>
      <c r="BB47" s="64">
        <f>'S8 Heating-energy-carrier'!BB9</f>
        <v>0.62805000000000055</v>
      </c>
      <c r="BC47" s="64">
        <f>'S8 Heating-energy-carrier'!BC9</f>
        <v>0.6306000000000006</v>
      </c>
      <c r="BD47" s="64">
        <f>'S8 Heating-energy-carrier'!BD9</f>
        <v>0.63315000000000066</v>
      </c>
      <c r="BE47" s="64">
        <f>'S8 Heating-energy-carrier'!BE9</f>
        <v>0.63570000000000071</v>
      </c>
      <c r="BF47" s="64">
        <f>'S8 Heating-energy-carrier'!BF9</f>
        <v>0.63825000000000076</v>
      </c>
      <c r="BG47" s="64">
        <f>'S8 Heating-energy-carrier'!BG9</f>
        <v>0.64080000000000081</v>
      </c>
      <c r="BH47" s="64">
        <f>'S8 Heating-energy-carrier'!BH9</f>
        <v>0.64335000000000087</v>
      </c>
      <c r="BI47" s="64">
        <f>'S8 Heating-energy-carrier'!BI9</f>
        <v>0.64590000000000092</v>
      </c>
      <c r="BJ47" s="64">
        <f>'S8 Heating-energy-carrier'!BJ9</f>
        <v>0.64845000000000097</v>
      </c>
      <c r="BK47" s="64">
        <f>'S8 Heating-energy-carrier'!BK9</f>
        <v>0.65100000000000002</v>
      </c>
    </row>
    <row r="48" spans="1:63" x14ac:dyDescent="0.45">
      <c r="A48" s="17" t="s">
        <v>51</v>
      </c>
      <c r="B48" s="53"/>
      <c r="C48" s="63">
        <f>'S8 Heating-energy-carrier'!C16</f>
        <v>5.7871017871017867E-3</v>
      </c>
      <c r="D48" s="63">
        <f>'S8 Heating-energy-carrier'!D16</f>
        <v>7.9509483855363002E-3</v>
      </c>
      <c r="E48" s="63">
        <f>'S8 Heating-energy-carrier'!E16</f>
        <v>1.0114794983970813E-2</v>
      </c>
      <c r="F48" s="63">
        <f>'S8 Heating-energy-carrier'!F16</f>
        <v>1.2278641582405325E-2</v>
      </c>
      <c r="G48" s="63">
        <f>'S8 Heating-energy-carrier'!G16</f>
        <v>1.4442488180839838E-2</v>
      </c>
      <c r="H48" s="63">
        <f>'S8 Heating-energy-carrier'!H16</f>
        <v>1.660633477927435E-2</v>
      </c>
      <c r="I48" s="63">
        <f>'S8 Heating-energy-carrier'!I16</f>
        <v>1.8770181377708865E-2</v>
      </c>
      <c r="J48" s="63">
        <f>'S8 Heating-energy-carrier'!J16</f>
        <v>2.0934027976143379E-2</v>
      </c>
      <c r="K48" s="63">
        <f>'S8 Heating-energy-carrier'!K16</f>
        <v>2.3097874574577893E-2</v>
      </c>
      <c r="L48" s="63">
        <f>'S8 Heating-energy-carrier'!L16</f>
        <v>2.5261721173012407E-2</v>
      </c>
      <c r="M48" s="63">
        <f>'S8 Heating-energy-carrier'!M16</f>
        <v>2.7425567771446915E-2</v>
      </c>
      <c r="N48" s="63">
        <f>'S8 Heating-energy-carrier'!N16</f>
        <v>3.7563860458258637E-2</v>
      </c>
      <c r="O48" s="63">
        <f>'S8 Heating-energy-carrier'!O16</f>
        <v>4.7702153145070356E-2</v>
      </c>
      <c r="P48" s="63">
        <f>'S8 Heating-energy-carrier'!P16</f>
        <v>5.7840445831882074E-2</v>
      </c>
      <c r="Q48" s="63">
        <f>'S8 Heating-energy-carrier'!Q16</f>
        <v>6.7978738518693793E-2</v>
      </c>
      <c r="R48" s="63">
        <f>'S8 Heating-energy-carrier'!R16</f>
        <v>7.8117031205505519E-2</v>
      </c>
      <c r="S48" s="63">
        <f>'S8 Heating-energy-carrier'!S16</f>
        <v>8.8255323892317245E-2</v>
      </c>
      <c r="T48" s="63">
        <f>'S8 Heating-energy-carrier'!T16</f>
        <v>9.839361657912897E-2</v>
      </c>
      <c r="U48" s="63">
        <f>'S8 Heating-energy-carrier'!U16</f>
        <v>0.1085319092659407</v>
      </c>
      <c r="V48" s="63">
        <f>'S8 Heating-energy-carrier'!V16</f>
        <v>0.11867020195275242</v>
      </c>
      <c r="W48" s="63">
        <f>'S8 Heating-energy-carrier'!W16</f>
        <v>0.12880849463956415</v>
      </c>
      <c r="X48" s="63">
        <f>'S8 Heating-energy-carrier'!X16</f>
        <v>0.13894678732637586</v>
      </c>
      <c r="Y48" s="63">
        <f>'S8 Heating-energy-carrier'!Y16</f>
        <v>0.14908508001318757</v>
      </c>
      <c r="Z48" s="63">
        <f>'S8 Heating-energy-carrier'!Z16</f>
        <v>0.15922337269999928</v>
      </c>
      <c r="AA48" s="63">
        <f>'S8 Heating-energy-carrier'!AA16</f>
        <v>0.16936166538681099</v>
      </c>
      <c r="AB48" s="63">
        <f>'S8 Heating-energy-carrier'!AB16</f>
        <v>0.17949995807362273</v>
      </c>
      <c r="AC48" s="116">
        <f>'S8 Heating-energy-carrier'!AC16</f>
        <v>0.20753329420204789</v>
      </c>
      <c r="AD48" s="116">
        <f>'S8 Heating-energy-carrier'!AD16</f>
        <v>0.23556663033047304</v>
      </c>
      <c r="AE48" s="116">
        <f>'S8 Heating-energy-carrier'!AE16</f>
        <v>0.26359996645889816</v>
      </c>
      <c r="AF48" s="116">
        <f>'S8 Heating-energy-carrier'!AF16</f>
        <v>0.29163330258732328</v>
      </c>
      <c r="AG48" s="116">
        <f>'S8 Heating-energy-carrier'!AG16</f>
        <v>0.31966663871574841</v>
      </c>
      <c r="AH48" s="117">
        <f>'S8 Heating-energy-carrier'!AH16</f>
        <v>0.34769997484417353</v>
      </c>
      <c r="AI48" s="64">
        <f>'S8 Heating-energy-carrier'!AI16</f>
        <v>0.37573331097259866</v>
      </c>
      <c r="AJ48" s="64">
        <f>'S8 Heating-energy-carrier'!AJ16</f>
        <v>0.40376664710102378</v>
      </c>
      <c r="AK48" s="64">
        <f>'S8 Heating-energy-carrier'!AK16</f>
        <v>0.4317999832294489</v>
      </c>
      <c r="AL48" s="64">
        <f>'S8 Heating-energy-carrier'!AL16</f>
        <v>0.45983331935787403</v>
      </c>
      <c r="AM48" s="64">
        <f>'S8 Heating-energy-carrier'!AM16</f>
        <v>0.48786665548629915</v>
      </c>
      <c r="AN48" s="64">
        <f>'S8 Heating-energy-carrier'!AN16</f>
        <v>0.51589999161472433</v>
      </c>
      <c r="AO48" s="64">
        <f>'S8 Heating-energy-carrier'!AO16</f>
        <v>0.54393332774314951</v>
      </c>
      <c r="AP48" s="64">
        <f>'S8 Heating-energy-carrier'!AP16</f>
        <v>0.57196666387157469</v>
      </c>
      <c r="AQ48" s="64">
        <f>'S8 Heating-energy-carrier'!AQ16</f>
        <v>0.6</v>
      </c>
      <c r="AR48" s="64">
        <f>'S8 Heating-energy-carrier'!AR16</f>
        <v>0.60255000000000003</v>
      </c>
      <c r="AS48" s="64">
        <f>'S8 Heating-energy-carrier'!AS16</f>
        <v>0.60510000000000008</v>
      </c>
      <c r="AT48" s="64">
        <f>'S8 Heating-energy-carrier'!AT16</f>
        <v>0.60765000000000013</v>
      </c>
      <c r="AU48" s="64">
        <f>'S8 Heating-energy-carrier'!AU16</f>
        <v>0.61020000000000019</v>
      </c>
      <c r="AV48" s="64">
        <f>'S8 Heating-energy-carrier'!AV16</f>
        <v>0.61275000000000024</v>
      </c>
      <c r="AW48" s="64">
        <f>'S8 Heating-energy-carrier'!AW16</f>
        <v>0.61530000000000029</v>
      </c>
      <c r="AX48" s="64">
        <f>'S8 Heating-energy-carrier'!AX16</f>
        <v>0.61785000000000034</v>
      </c>
      <c r="AY48" s="64">
        <f>'S8 Heating-energy-carrier'!AY16</f>
        <v>0.6204000000000004</v>
      </c>
      <c r="AZ48" s="64">
        <f>'S8 Heating-energy-carrier'!AZ16</f>
        <v>0.62295000000000045</v>
      </c>
      <c r="BA48" s="64">
        <f>'S8 Heating-energy-carrier'!BA16</f>
        <v>0.6255000000000005</v>
      </c>
      <c r="BB48" s="64">
        <f>'S8 Heating-energy-carrier'!BB16</f>
        <v>0.62805000000000055</v>
      </c>
      <c r="BC48" s="64">
        <f>'S8 Heating-energy-carrier'!BC16</f>
        <v>0.6306000000000006</v>
      </c>
      <c r="BD48" s="64">
        <f>'S8 Heating-energy-carrier'!BD16</f>
        <v>0.63315000000000066</v>
      </c>
      <c r="BE48" s="64">
        <f>'S8 Heating-energy-carrier'!BE16</f>
        <v>0.63570000000000071</v>
      </c>
      <c r="BF48" s="64">
        <f>'S8 Heating-energy-carrier'!BF16</f>
        <v>0.63825000000000076</v>
      </c>
      <c r="BG48" s="64">
        <f>'S8 Heating-energy-carrier'!BG16</f>
        <v>0.64080000000000081</v>
      </c>
      <c r="BH48" s="64">
        <f>'S8 Heating-energy-carrier'!BH16</f>
        <v>0.64335000000000087</v>
      </c>
      <c r="BI48" s="64">
        <f>'S8 Heating-energy-carrier'!BI16</f>
        <v>0.64590000000000092</v>
      </c>
      <c r="BJ48" s="64">
        <f>'S8 Heating-energy-carrier'!BJ16</f>
        <v>0.64845000000000097</v>
      </c>
      <c r="BK48" s="64">
        <f>'S8 Heating-energy-carrier'!BK16</f>
        <v>0.65100000000000002</v>
      </c>
    </row>
    <row r="49" spans="1:63" x14ac:dyDescent="0.45">
      <c r="A49" s="17" t="s">
        <v>49</v>
      </c>
      <c r="B49" s="53"/>
      <c r="C49" s="63">
        <f>'S8 Heating-energy-carrier'!C23</f>
        <v>2.0550038950409719E-2</v>
      </c>
      <c r="D49" s="63">
        <f>'S8 Heating-energy-carrier'!D23</f>
        <v>4.7584766567380046E-2</v>
      </c>
      <c r="E49" s="63">
        <f>'S8 Heating-energy-carrier'!E23</f>
        <v>7.4619494184350377E-2</v>
      </c>
      <c r="F49" s="63">
        <f>'S8 Heating-energy-carrier'!F23</f>
        <v>0.10165422180132071</v>
      </c>
      <c r="G49" s="63">
        <f>'S8 Heating-energy-carrier'!G23</f>
        <v>0.12868894941829104</v>
      </c>
      <c r="H49" s="63">
        <f>'S8 Heating-energy-carrier'!H23</f>
        <v>0.15572367703526135</v>
      </c>
      <c r="I49" s="63">
        <f>'S8 Heating-energy-carrier'!I23</f>
        <v>0.18275840465223167</v>
      </c>
      <c r="J49" s="63">
        <f>'S8 Heating-energy-carrier'!J23</f>
        <v>0.20979313226920199</v>
      </c>
      <c r="K49" s="63">
        <f>'S8 Heating-energy-carrier'!K23</f>
        <v>0.2368278598861723</v>
      </c>
      <c r="L49" s="63">
        <f>'S8 Heating-energy-carrier'!L23</f>
        <v>0.26386258750314262</v>
      </c>
      <c r="M49" s="63">
        <f>'S8 Heating-energy-carrier'!M23</f>
        <v>0.29089731512011302</v>
      </c>
      <c r="N49" s="63">
        <f>'S8 Heating-energy-carrier'!N23</f>
        <v>0.29352574788338559</v>
      </c>
      <c r="O49" s="63">
        <f>'S8 Heating-energy-carrier'!O23</f>
        <v>0.29615418064665816</v>
      </c>
      <c r="P49" s="63">
        <f>'S8 Heating-energy-carrier'!P23</f>
        <v>0.29878261340993073</v>
      </c>
      <c r="Q49" s="63">
        <f>'S8 Heating-energy-carrier'!Q23</f>
        <v>0.3014110461732033</v>
      </c>
      <c r="R49" s="63">
        <f>'S8 Heating-energy-carrier'!R23</f>
        <v>0.30403947893647587</v>
      </c>
      <c r="S49" s="63">
        <f>'S8 Heating-energy-carrier'!S23</f>
        <v>0.30666791169974844</v>
      </c>
      <c r="T49" s="63">
        <f>'S8 Heating-energy-carrier'!T23</f>
        <v>0.30929634446302101</v>
      </c>
      <c r="U49" s="63">
        <f>'S8 Heating-energy-carrier'!U23</f>
        <v>0.31192477722629358</v>
      </c>
      <c r="V49" s="63">
        <f>'S8 Heating-energy-carrier'!V23</f>
        <v>0.31455320998956615</v>
      </c>
      <c r="W49" s="63">
        <f>'S8 Heating-energy-carrier'!W23</f>
        <v>0.31718164275283872</v>
      </c>
      <c r="X49" s="63">
        <f>'S8 Heating-energy-carrier'!X23</f>
        <v>0.31981007551611129</v>
      </c>
      <c r="Y49" s="63">
        <f>'S8 Heating-energy-carrier'!Y23</f>
        <v>0.32243850827938386</v>
      </c>
      <c r="Z49" s="63">
        <f>'S8 Heating-energy-carrier'!Z23</f>
        <v>0.32506694104265643</v>
      </c>
      <c r="AA49" s="63">
        <f>'S8 Heating-energy-carrier'!AA23</f>
        <v>0.327695373805929</v>
      </c>
      <c r="AB49" s="63">
        <f>'S8 Heating-energy-carrier'!AB23</f>
        <v>0.33032380656920146</v>
      </c>
      <c r="AC49" s="116">
        <f>'S8 Heating-energy-carrier'!AC23</f>
        <v>0.33103555279792135</v>
      </c>
      <c r="AD49" s="116">
        <f>'S8 Heating-energy-carrier'!AD23</f>
        <v>0.33174729902664124</v>
      </c>
      <c r="AE49" s="116">
        <f>'S8 Heating-energy-carrier'!AE23</f>
        <v>0.33245904525536113</v>
      </c>
      <c r="AF49" s="116">
        <f>'S8 Heating-energy-carrier'!AF23</f>
        <v>0.33317079148408102</v>
      </c>
      <c r="AG49" s="116">
        <f>'S8 Heating-energy-carrier'!AG23</f>
        <v>0.33388253771280091</v>
      </c>
      <c r="AH49" s="117">
        <f>'S8 Heating-energy-carrier'!AH23</f>
        <v>0.3345942839415208</v>
      </c>
      <c r="AI49" s="64">
        <f>'S8 Heating-energy-carrier'!AI23</f>
        <v>0.33530603017024069</v>
      </c>
      <c r="AJ49" s="64">
        <f>'S8 Heating-energy-carrier'!AJ23</f>
        <v>0.33601777639896058</v>
      </c>
      <c r="AK49" s="64">
        <f>'S8 Heating-energy-carrier'!AK23</f>
        <v>0.33672952262768047</v>
      </c>
      <c r="AL49" s="64">
        <f>'S8 Heating-energy-carrier'!AL23</f>
        <v>0.33744126885640036</v>
      </c>
      <c r="AM49" s="64">
        <f>'S8 Heating-energy-carrier'!AM23</f>
        <v>0.33815301508512025</v>
      </c>
      <c r="AN49" s="64">
        <f>'S8 Heating-energy-carrier'!AN23</f>
        <v>0.33886476131384013</v>
      </c>
      <c r="AO49" s="64">
        <f>'S8 Heating-energy-carrier'!AO23</f>
        <v>0.33957650754256002</v>
      </c>
      <c r="AP49" s="64">
        <f>'S8 Heating-energy-carrier'!AP23</f>
        <v>0.34028825377127991</v>
      </c>
      <c r="AQ49" s="64">
        <f>'S8 Heating-energy-carrier'!AQ23</f>
        <v>0.34100000000000003</v>
      </c>
      <c r="AR49" s="64">
        <f>'S8 Heating-energy-carrier'!AR23</f>
        <v>0.34125</v>
      </c>
      <c r="AS49" s="64">
        <f>'S8 Heating-energy-carrier'!AS23</f>
        <v>0.34149999999999997</v>
      </c>
      <c r="AT49" s="64">
        <f>'S8 Heating-energy-carrier'!AT23</f>
        <v>0.34174999999999994</v>
      </c>
      <c r="AU49" s="64">
        <f>'S8 Heating-energy-carrier'!AU23</f>
        <v>0.34199999999999992</v>
      </c>
      <c r="AV49" s="64">
        <f>'S8 Heating-energy-carrier'!AV23</f>
        <v>0.34224999999999989</v>
      </c>
      <c r="AW49" s="64">
        <f>'S8 Heating-energy-carrier'!AW23</f>
        <v>0.34249999999999986</v>
      </c>
      <c r="AX49" s="64">
        <f>'S8 Heating-energy-carrier'!AX23</f>
        <v>0.34274999999999983</v>
      </c>
      <c r="AY49" s="64">
        <f>'S8 Heating-energy-carrier'!AY23</f>
        <v>0.34299999999999981</v>
      </c>
      <c r="AZ49" s="64">
        <f>'S8 Heating-energy-carrier'!AZ23</f>
        <v>0.34324999999999978</v>
      </c>
      <c r="BA49" s="64">
        <f>'S8 Heating-energy-carrier'!BA23</f>
        <v>0.34349999999999975</v>
      </c>
      <c r="BB49" s="64">
        <f>'S8 Heating-energy-carrier'!BB23</f>
        <v>0.34374999999999972</v>
      </c>
      <c r="BC49" s="64">
        <f>'S8 Heating-energy-carrier'!BC23</f>
        <v>0.34399999999999969</v>
      </c>
      <c r="BD49" s="64">
        <f>'S8 Heating-energy-carrier'!BD23</f>
        <v>0.34424999999999967</v>
      </c>
      <c r="BE49" s="64">
        <f>'S8 Heating-energy-carrier'!BE23</f>
        <v>0.34449999999999964</v>
      </c>
      <c r="BF49" s="64">
        <f>'S8 Heating-energy-carrier'!BF23</f>
        <v>0.34474999999999961</v>
      </c>
      <c r="BG49" s="64">
        <f>'S8 Heating-energy-carrier'!BG23</f>
        <v>0.34499999999999958</v>
      </c>
      <c r="BH49" s="64">
        <f>'S8 Heating-energy-carrier'!BH23</f>
        <v>0.34524999999999956</v>
      </c>
      <c r="BI49" s="64">
        <f>'S8 Heating-energy-carrier'!BI23</f>
        <v>0.34549999999999953</v>
      </c>
      <c r="BJ49" s="64">
        <f>'S8 Heating-energy-carrier'!BJ23</f>
        <v>0.3457499999999995</v>
      </c>
      <c r="BK49" s="64">
        <f>'S8 Heating-energy-carrier'!BK23</f>
        <v>0.34599999999999997</v>
      </c>
    </row>
    <row r="50" spans="1:63" x14ac:dyDescent="0.45">
      <c r="A50" s="17" t="s">
        <v>54</v>
      </c>
      <c r="B50" s="53"/>
      <c r="C50" s="63">
        <f>'S8 Heating-energy-carrier'!C30</f>
        <v>2.0550038950409719E-2</v>
      </c>
      <c r="D50" s="63">
        <f>'S8 Heating-energy-carrier'!D30</f>
        <v>4.7584766567380046E-2</v>
      </c>
      <c r="E50" s="63">
        <f>'S8 Heating-energy-carrier'!E30</f>
        <v>7.4619494184350377E-2</v>
      </c>
      <c r="F50" s="63">
        <f>'S8 Heating-energy-carrier'!F30</f>
        <v>0.10165422180132071</v>
      </c>
      <c r="G50" s="63">
        <f>'S8 Heating-energy-carrier'!G30</f>
        <v>0.12868894941829104</v>
      </c>
      <c r="H50" s="63">
        <f>'S8 Heating-energy-carrier'!H30</f>
        <v>0.15572367703526135</v>
      </c>
      <c r="I50" s="63">
        <f>'S8 Heating-energy-carrier'!I30</f>
        <v>0.18275840465223167</v>
      </c>
      <c r="J50" s="63">
        <f>'S8 Heating-energy-carrier'!J30</f>
        <v>0.20979313226920199</v>
      </c>
      <c r="K50" s="63">
        <f>'S8 Heating-energy-carrier'!K30</f>
        <v>0.2368278598861723</v>
      </c>
      <c r="L50" s="63">
        <f>'S8 Heating-energy-carrier'!L30</f>
        <v>0.26386258750314262</v>
      </c>
      <c r="M50" s="63">
        <f>'S8 Heating-energy-carrier'!M30</f>
        <v>0.29089731512011302</v>
      </c>
      <c r="N50" s="63">
        <f>'S8 Heating-energy-carrier'!N30</f>
        <v>0.29352574788338559</v>
      </c>
      <c r="O50" s="63">
        <f>'S8 Heating-energy-carrier'!O30</f>
        <v>0.29615418064665816</v>
      </c>
      <c r="P50" s="63">
        <f>'S8 Heating-energy-carrier'!P30</f>
        <v>0.29878261340993073</v>
      </c>
      <c r="Q50" s="63">
        <f>'S8 Heating-energy-carrier'!Q30</f>
        <v>0.3014110461732033</v>
      </c>
      <c r="R50" s="63">
        <f>'S8 Heating-energy-carrier'!R30</f>
        <v>0.30403947893647587</v>
      </c>
      <c r="S50" s="63">
        <f>'S8 Heating-energy-carrier'!S30</f>
        <v>0.30666791169974844</v>
      </c>
      <c r="T50" s="63">
        <f>'S8 Heating-energy-carrier'!T30</f>
        <v>0.30929634446302101</v>
      </c>
      <c r="U50" s="63">
        <f>'S8 Heating-energy-carrier'!U30</f>
        <v>0.31192477722629358</v>
      </c>
      <c r="V50" s="63">
        <f>'S8 Heating-energy-carrier'!V30</f>
        <v>0.31455320998956615</v>
      </c>
      <c r="W50" s="63">
        <f>'S8 Heating-energy-carrier'!W30</f>
        <v>0.31718164275283872</v>
      </c>
      <c r="X50" s="63">
        <f>'S8 Heating-energy-carrier'!X30</f>
        <v>0.31981007551611129</v>
      </c>
      <c r="Y50" s="63">
        <f>'S8 Heating-energy-carrier'!Y30</f>
        <v>0.32243850827938386</v>
      </c>
      <c r="Z50" s="63">
        <f>'S8 Heating-energy-carrier'!Z30</f>
        <v>0.32506694104265643</v>
      </c>
      <c r="AA50" s="63">
        <f>'S8 Heating-energy-carrier'!AA30</f>
        <v>0.327695373805929</v>
      </c>
      <c r="AB50" s="63">
        <f>'S8 Heating-energy-carrier'!AB30</f>
        <v>0.33032380656920146</v>
      </c>
      <c r="AC50" s="116">
        <f>'S8 Heating-energy-carrier'!AC30</f>
        <v>0.348302219464588</v>
      </c>
      <c r="AD50" s="116">
        <f>'S8 Heating-energy-carrier'!AD30</f>
        <v>0.36628063235997455</v>
      </c>
      <c r="AE50" s="116">
        <f>'S8 Heating-energy-carrier'!AE30</f>
        <v>0.38425904525536109</v>
      </c>
      <c r="AF50" s="116">
        <f>'S8 Heating-energy-carrier'!AF30</f>
        <v>0.40223745815074763</v>
      </c>
      <c r="AG50" s="116">
        <f>'S8 Heating-energy-carrier'!AG30</f>
        <v>0.42021587104613417</v>
      </c>
      <c r="AH50" s="117">
        <f>'S8 Heating-energy-carrier'!AH30</f>
        <v>0.43819428394152071</v>
      </c>
      <c r="AI50" s="64">
        <f>'S8 Heating-energy-carrier'!AI30</f>
        <v>0.45617269683690725</v>
      </c>
      <c r="AJ50" s="64">
        <f>'S8 Heating-energy-carrier'!AJ30</f>
        <v>0.4741511097322938</v>
      </c>
      <c r="AK50" s="64">
        <f>'S8 Heating-energy-carrier'!AK30</f>
        <v>0.49212952262768034</v>
      </c>
      <c r="AL50" s="64">
        <f>'S8 Heating-energy-carrier'!AL30</f>
        <v>0.51010793552306688</v>
      </c>
      <c r="AM50" s="64">
        <f>'S8 Heating-energy-carrier'!AM30</f>
        <v>0.52808634841845348</v>
      </c>
      <c r="AN50" s="64">
        <f>'S8 Heating-energy-carrier'!AN30</f>
        <v>0.54606476131384007</v>
      </c>
      <c r="AO50" s="64">
        <f>'S8 Heating-energy-carrier'!AO30</f>
        <v>0.56404317420922667</v>
      </c>
      <c r="AP50" s="64">
        <f>'S8 Heating-energy-carrier'!AP30</f>
        <v>0.58202158710461327</v>
      </c>
      <c r="AQ50" s="64">
        <f>'S8 Heating-energy-carrier'!AQ30</f>
        <v>0.6</v>
      </c>
      <c r="AR50" s="64">
        <f>'S8 Heating-energy-carrier'!AR30</f>
        <v>0.60255000000000003</v>
      </c>
      <c r="AS50" s="64">
        <f>'S8 Heating-energy-carrier'!AS30</f>
        <v>0.60510000000000008</v>
      </c>
      <c r="AT50" s="64">
        <f>'S8 Heating-energy-carrier'!AT30</f>
        <v>0.60765000000000013</v>
      </c>
      <c r="AU50" s="64">
        <f>'S8 Heating-energy-carrier'!AU30</f>
        <v>0.61020000000000019</v>
      </c>
      <c r="AV50" s="64">
        <f>'S8 Heating-energy-carrier'!AV30</f>
        <v>0.61275000000000024</v>
      </c>
      <c r="AW50" s="64">
        <f>'S8 Heating-energy-carrier'!AW30</f>
        <v>0.61530000000000029</v>
      </c>
      <c r="AX50" s="64">
        <f>'S8 Heating-energy-carrier'!AX30</f>
        <v>0.61785000000000034</v>
      </c>
      <c r="AY50" s="64">
        <f>'S8 Heating-energy-carrier'!AY30</f>
        <v>0.6204000000000004</v>
      </c>
      <c r="AZ50" s="64">
        <f>'S8 Heating-energy-carrier'!AZ30</f>
        <v>0.62295000000000045</v>
      </c>
      <c r="BA50" s="64">
        <f>'S8 Heating-energy-carrier'!BA30</f>
        <v>0.6255000000000005</v>
      </c>
      <c r="BB50" s="64">
        <f>'S8 Heating-energy-carrier'!BB30</f>
        <v>0.62805000000000055</v>
      </c>
      <c r="BC50" s="64">
        <f>'S8 Heating-energy-carrier'!BC30</f>
        <v>0.6306000000000006</v>
      </c>
      <c r="BD50" s="64">
        <f>'S8 Heating-energy-carrier'!BD30</f>
        <v>0.63315000000000066</v>
      </c>
      <c r="BE50" s="64">
        <f>'S8 Heating-energy-carrier'!BE30</f>
        <v>0.63570000000000071</v>
      </c>
      <c r="BF50" s="64">
        <f>'S8 Heating-energy-carrier'!BF30</f>
        <v>0.63825000000000076</v>
      </c>
      <c r="BG50" s="64">
        <f>'S8 Heating-energy-carrier'!BG30</f>
        <v>0.64080000000000081</v>
      </c>
      <c r="BH50" s="64">
        <f>'S8 Heating-energy-carrier'!BH30</f>
        <v>0.64335000000000087</v>
      </c>
      <c r="BI50" s="64">
        <f>'S8 Heating-energy-carrier'!BI30</f>
        <v>0.64590000000000092</v>
      </c>
      <c r="BJ50" s="64">
        <f>'S8 Heating-energy-carrier'!BJ30</f>
        <v>0.64845000000000097</v>
      </c>
      <c r="BK50" s="64">
        <f>'S8 Heating-energy-carrier'!BK30</f>
        <v>0.65100000000000002</v>
      </c>
    </row>
    <row r="51" spans="1:63" x14ac:dyDescent="0.45">
      <c r="A51" s="17" t="s">
        <v>52</v>
      </c>
      <c r="B51" s="53"/>
      <c r="C51" s="63">
        <f>'S8 Heating-energy-carrier'!C37</f>
        <v>2.0550038950409719E-2</v>
      </c>
      <c r="D51" s="63">
        <f>'S8 Heating-energy-carrier'!D37</f>
        <v>4.7584766567380046E-2</v>
      </c>
      <c r="E51" s="63">
        <f>'S8 Heating-energy-carrier'!E37</f>
        <v>7.4619494184350377E-2</v>
      </c>
      <c r="F51" s="63">
        <f>'S8 Heating-energy-carrier'!F37</f>
        <v>0.10165422180132071</v>
      </c>
      <c r="G51" s="63">
        <f>'S8 Heating-energy-carrier'!G37</f>
        <v>0.12868894941829104</v>
      </c>
      <c r="H51" s="63">
        <f>'S8 Heating-energy-carrier'!H37</f>
        <v>0.15572367703526135</v>
      </c>
      <c r="I51" s="63">
        <f>'S8 Heating-energy-carrier'!I37</f>
        <v>0.18275840465223167</v>
      </c>
      <c r="J51" s="63">
        <f>'S8 Heating-energy-carrier'!J37</f>
        <v>0.20979313226920199</v>
      </c>
      <c r="K51" s="63">
        <f>'S8 Heating-energy-carrier'!K37</f>
        <v>0.2368278598861723</v>
      </c>
      <c r="L51" s="63">
        <f>'S8 Heating-energy-carrier'!L37</f>
        <v>0.26386258750314262</v>
      </c>
      <c r="M51" s="63">
        <f>'S8 Heating-energy-carrier'!M37</f>
        <v>0.29089731512011302</v>
      </c>
      <c r="N51" s="63">
        <f>'S8 Heating-energy-carrier'!N37</f>
        <v>0.29352574788338559</v>
      </c>
      <c r="O51" s="63">
        <f>'S8 Heating-energy-carrier'!O37</f>
        <v>0.29615418064665816</v>
      </c>
      <c r="P51" s="63">
        <f>'S8 Heating-energy-carrier'!P37</f>
        <v>0.29878261340993073</v>
      </c>
      <c r="Q51" s="63">
        <f>'S8 Heating-energy-carrier'!Q37</f>
        <v>0.3014110461732033</v>
      </c>
      <c r="R51" s="63">
        <f>'S8 Heating-energy-carrier'!R37</f>
        <v>0.30403947893647587</v>
      </c>
      <c r="S51" s="63">
        <f>'S8 Heating-energy-carrier'!S37</f>
        <v>0.30666791169974844</v>
      </c>
      <c r="T51" s="63">
        <f>'S8 Heating-energy-carrier'!T37</f>
        <v>0.30929634446302101</v>
      </c>
      <c r="U51" s="63">
        <f>'S8 Heating-energy-carrier'!U37</f>
        <v>0.31192477722629358</v>
      </c>
      <c r="V51" s="63">
        <f>'S8 Heating-energy-carrier'!V37</f>
        <v>0.31455320998956615</v>
      </c>
      <c r="W51" s="63">
        <f>'S8 Heating-energy-carrier'!W37</f>
        <v>0.31718164275283872</v>
      </c>
      <c r="X51" s="63">
        <f>'S8 Heating-energy-carrier'!X37</f>
        <v>0.31981007551611129</v>
      </c>
      <c r="Y51" s="63">
        <f>'S8 Heating-energy-carrier'!Y37</f>
        <v>0.32243850827938386</v>
      </c>
      <c r="Z51" s="63">
        <f>'S8 Heating-energy-carrier'!Z37</f>
        <v>0.32506694104265643</v>
      </c>
      <c r="AA51" s="63">
        <f>'S8 Heating-energy-carrier'!AA37</f>
        <v>0.327695373805929</v>
      </c>
      <c r="AB51" s="63">
        <f>'S8 Heating-energy-carrier'!AB37</f>
        <v>0.33032380656920146</v>
      </c>
      <c r="AC51" s="116">
        <f>'S8 Heating-energy-carrier'!AC37</f>
        <v>0.348302219464588</v>
      </c>
      <c r="AD51" s="116">
        <f>'S8 Heating-energy-carrier'!AD37</f>
        <v>0.36628063235997455</v>
      </c>
      <c r="AE51" s="116">
        <f>'S8 Heating-energy-carrier'!AE37</f>
        <v>0.38425904525536109</v>
      </c>
      <c r="AF51" s="116">
        <f>'S8 Heating-energy-carrier'!AF37</f>
        <v>0.40223745815074763</v>
      </c>
      <c r="AG51" s="116">
        <f>'S8 Heating-energy-carrier'!AG37</f>
        <v>0.42021587104613417</v>
      </c>
      <c r="AH51" s="117">
        <f>'S8 Heating-energy-carrier'!AH37</f>
        <v>0.43819428394152071</v>
      </c>
      <c r="AI51" s="64">
        <f>'S8 Heating-energy-carrier'!AI37</f>
        <v>0.45617269683690725</v>
      </c>
      <c r="AJ51" s="64">
        <f>'S8 Heating-energy-carrier'!AJ37</f>
        <v>0.4741511097322938</v>
      </c>
      <c r="AK51" s="64">
        <f>'S8 Heating-energy-carrier'!AK37</f>
        <v>0.49212952262768034</v>
      </c>
      <c r="AL51" s="64">
        <f>'S8 Heating-energy-carrier'!AL37</f>
        <v>0.51010793552306688</v>
      </c>
      <c r="AM51" s="64">
        <f>'S8 Heating-energy-carrier'!AM37</f>
        <v>0.52808634841845348</v>
      </c>
      <c r="AN51" s="64">
        <f>'S8 Heating-energy-carrier'!AN37</f>
        <v>0.54606476131384007</v>
      </c>
      <c r="AO51" s="64">
        <f>'S8 Heating-energy-carrier'!AO37</f>
        <v>0.56404317420922667</v>
      </c>
      <c r="AP51" s="64">
        <f>'S8 Heating-energy-carrier'!AP37</f>
        <v>0.58202158710461327</v>
      </c>
      <c r="AQ51" s="64">
        <f>'S8 Heating-energy-carrier'!AQ37</f>
        <v>0.6</v>
      </c>
      <c r="AR51" s="64">
        <f>'S8 Heating-energy-carrier'!AR37</f>
        <v>0.60255000000000003</v>
      </c>
      <c r="AS51" s="64">
        <f>'S8 Heating-energy-carrier'!AS37</f>
        <v>0.60510000000000008</v>
      </c>
      <c r="AT51" s="64">
        <f>'S8 Heating-energy-carrier'!AT37</f>
        <v>0.60765000000000013</v>
      </c>
      <c r="AU51" s="64">
        <f>'S8 Heating-energy-carrier'!AU37</f>
        <v>0.61020000000000019</v>
      </c>
      <c r="AV51" s="64">
        <f>'S8 Heating-energy-carrier'!AV37</f>
        <v>0.61275000000000024</v>
      </c>
      <c r="AW51" s="64">
        <f>'S8 Heating-energy-carrier'!AW37</f>
        <v>0.61530000000000029</v>
      </c>
      <c r="AX51" s="64">
        <f>'S8 Heating-energy-carrier'!AX37</f>
        <v>0.61785000000000034</v>
      </c>
      <c r="AY51" s="64">
        <f>'S8 Heating-energy-carrier'!AY37</f>
        <v>0.6204000000000004</v>
      </c>
      <c r="AZ51" s="64">
        <f>'S8 Heating-energy-carrier'!AZ37</f>
        <v>0.62295000000000045</v>
      </c>
      <c r="BA51" s="64">
        <f>'S8 Heating-energy-carrier'!BA37</f>
        <v>0.6255000000000005</v>
      </c>
      <c r="BB51" s="64">
        <f>'S8 Heating-energy-carrier'!BB37</f>
        <v>0.62805000000000055</v>
      </c>
      <c r="BC51" s="64">
        <f>'S8 Heating-energy-carrier'!BC37</f>
        <v>0.6306000000000006</v>
      </c>
      <c r="BD51" s="64">
        <f>'S8 Heating-energy-carrier'!BD37</f>
        <v>0.63315000000000066</v>
      </c>
      <c r="BE51" s="64">
        <f>'S8 Heating-energy-carrier'!BE37</f>
        <v>0.63570000000000071</v>
      </c>
      <c r="BF51" s="64">
        <f>'S8 Heating-energy-carrier'!BF37</f>
        <v>0.63825000000000076</v>
      </c>
      <c r="BG51" s="64">
        <f>'S8 Heating-energy-carrier'!BG37</f>
        <v>0.64080000000000081</v>
      </c>
      <c r="BH51" s="64">
        <f>'S8 Heating-energy-carrier'!BH37</f>
        <v>0.64335000000000087</v>
      </c>
      <c r="BI51" s="64">
        <f>'S8 Heating-energy-carrier'!BI37</f>
        <v>0.64590000000000092</v>
      </c>
      <c r="BJ51" s="64">
        <f>'S8 Heating-energy-carrier'!BJ37</f>
        <v>0.64845000000000097</v>
      </c>
      <c r="BK51" s="64">
        <f>'S8 Heating-energy-carrier'!BK37</f>
        <v>0.65100000000000002</v>
      </c>
    </row>
    <row r="52" spans="1:63" x14ac:dyDescent="0.45">
      <c r="A52" s="17" t="s">
        <v>50</v>
      </c>
      <c r="B52" s="53"/>
      <c r="C52" s="63">
        <f>'S8 Heating-energy-carrier'!C44</f>
        <v>0.20555209517877449</v>
      </c>
      <c r="D52" s="63">
        <f>'S8 Heating-energy-carrier'!D44</f>
        <v>0.21685863317182769</v>
      </c>
      <c r="E52" s="63">
        <f>'S8 Heating-energy-carrier'!E44</f>
        <v>0.22816517116488089</v>
      </c>
      <c r="F52" s="63">
        <f>'S8 Heating-energy-carrier'!F44</f>
        <v>0.23947170915793409</v>
      </c>
      <c r="G52" s="63">
        <f>'S8 Heating-energy-carrier'!G44</f>
        <v>0.25077824715098729</v>
      </c>
      <c r="H52" s="63">
        <f>'S8 Heating-energy-carrier'!H44</f>
        <v>0.26208478514404049</v>
      </c>
      <c r="I52" s="63">
        <f>'S8 Heating-energy-carrier'!I44</f>
        <v>0.27339132313709369</v>
      </c>
      <c r="J52" s="63">
        <f>'S8 Heating-energy-carrier'!J44</f>
        <v>0.28469786113014689</v>
      </c>
      <c r="K52" s="63">
        <f>'S8 Heating-energy-carrier'!K44</f>
        <v>0.29600439912320009</v>
      </c>
      <c r="L52" s="63">
        <f>'S8 Heating-energy-carrier'!L44</f>
        <v>0.30731093711625329</v>
      </c>
      <c r="M52" s="63">
        <f>'S8 Heating-energy-carrier'!M44</f>
        <v>0.3186174751093066</v>
      </c>
      <c r="N52" s="63">
        <f>'S8 Heating-energy-carrier'!N44</f>
        <v>0.33364358846948244</v>
      </c>
      <c r="O52" s="63">
        <f>'S8 Heating-energy-carrier'!O44</f>
        <v>0.34866970182965829</v>
      </c>
      <c r="P52" s="63">
        <f>'S8 Heating-energy-carrier'!P44</f>
        <v>0.36369581518983413</v>
      </c>
      <c r="Q52" s="63">
        <f>'S8 Heating-energy-carrier'!Q44</f>
        <v>0.37872192855000997</v>
      </c>
      <c r="R52" s="63">
        <f>'S8 Heating-energy-carrier'!R44</f>
        <v>0.39374804191018581</v>
      </c>
      <c r="S52" s="63">
        <f>'S8 Heating-energy-carrier'!S44</f>
        <v>0.40877415527036165</v>
      </c>
      <c r="T52" s="63">
        <f>'S8 Heating-energy-carrier'!T44</f>
        <v>0.42380026863053749</v>
      </c>
      <c r="U52" s="63">
        <f>'S8 Heating-energy-carrier'!U44</f>
        <v>0.43882638199071333</v>
      </c>
      <c r="V52" s="63">
        <f>'S8 Heating-energy-carrier'!V44</f>
        <v>0.45385249535088917</v>
      </c>
      <c r="W52" s="63">
        <f>'S8 Heating-energy-carrier'!W44</f>
        <v>0.46887860871106501</v>
      </c>
      <c r="X52" s="63">
        <f>'S8 Heating-energy-carrier'!X44</f>
        <v>0.48390472207124086</v>
      </c>
      <c r="Y52" s="63">
        <f>'S8 Heating-energy-carrier'!Y44</f>
        <v>0.4989308354314167</v>
      </c>
      <c r="Z52" s="63">
        <f>'S8 Heating-energy-carrier'!Z44</f>
        <v>0.51395694879159248</v>
      </c>
      <c r="AA52" s="63">
        <f>'S8 Heating-energy-carrier'!AA44</f>
        <v>0.52898306215176827</v>
      </c>
      <c r="AB52" s="63">
        <f>'S8 Heating-energy-carrier'!AB44</f>
        <v>0.54400917551194417</v>
      </c>
      <c r="AC52" s="116">
        <f>'S8 Heating-energy-carrier'!AC44</f>
        <v>0.54774189714448118</v>
      </c>
      <c r="AD52" s="116">
        <f>'S8 Heating-energy-carrier'!AD44</f>
        <v>0.5514746187770182</v>
      </c>
      <c r="AE52" s="116">
        <f>'S8 Heating-energy-carrier'!AE44</f>
        <v>0.55520734040955522</v>
      </c>
      <c r="AF52" s="116">
        <f>'S8 Heating-energy-carrier'!AF44</f>
        <v>0.55894006204209223</v>
      </c>
      <c r="AG52" s="116">
        <f>'S8 Heating-energy-carrier'!AG44</f>
        <v>0.56267278367462925</v>
      </c>
      <c r="AH52" s="117">
        <f>'S8 Heating-energy-carrier'!AH44</f>
        <v>0.56640550530716627</v>
      </c>
      <c r="AI52" s="64">
        <f>'S8 Heating-energy-carrier'!AI44</f>
        <v>0.57013822693970329</v>
      </c>
      <c r="AJ52" s="64">
        <f>'S8 Heating-energy-carrier'!AJ44</f>
        <v>0.5738709485722403</v>
      </c>
      <c r="AK52" s="64">
        <f>'S8 Heating-energy-carrier'!AK44</f>
        <v>0.57760367020477732</v>
      </c>
      <c r="AL52" s="64">
        <f>'S8 Heating-energy-carrier'!AL44</f>
        <v>0.58133639183731434</v>
      </c>
      <c r="AM52" s="64">
        <f>'S8 Heating-energy-carrier'!AM44</f>
        <v>0.58506911346985135</v>
      </c>
      <c r="AN52" s="64">
        <f>'S8 Heating-energy-carrier'!AN44</f>
        <v>0.58880183510238837</v>
      </c>
      <c r="AO52" s="64">
        <f>'S8 Heating-energy-carrier'!AO44</f>
        <v>0.59253455673492539</v>
      </c>
      <c r="AP52" s="64">
        <f>'S8 Heating-energy-carrier'!AP44</f>
        <v>0.59626727836746241</v>
      </c>
      <c r="AQ52" s="64">
        <f>'S8 Heating-energy-carrier'!AQ44</f>
        <v>0.6</v>
      </c>
      <c r="AR52" s="64">
        <f>'S8 Heating-energy-carrier'!AR44</f>
        <v>0.60255000000000003</v>
      </c>
      <c r="AS52" s="64">
        <f>'S8 Heating-energy-carrier'!AS44</f>
        <v>0.60510000000000008</v>
      </c>
      <c r="AT52" s="64">
        <f>'S8 Heating-energy-carrier'!AT44</f>
        <v>0.60765000000000013</v>
      </c>
      <c r="AU52" s="64">
        <f>'S8 Heating-energy-carrier'!AU44</f>
        <v>0.61020000000000019</v>
      </c>
      <c r="AV52" s="64">
        <f>'S8 Heating-energy-carrier'!AV44</f>
        <v>0.61275000000000024</v>
      </c>
      <c r="AW52" s="64">
        <f>'S8 Heating-energy-carrier'!AW44</f>
        <v>0.61530000000000029</v>
      </c>
      <c r="AX52" s="64">
        <f>'S8 Heating-energy-carrier'!AX44</f>
        <v>0.61785000000000034</v>
      </c>
      <c r="AY52" s="64">
        <f>'S8 Heating-energy-carrier'!AY44</f>
        <v>0.6204000000000004</v>
      </c>
      <c r="AZ52" s="64">
        <f>'S8 Heating-energy-carrier'!AZ44</f>
        <v>0.62295000000000045</v>
      </c>
      <c r="BA52" s="64">
        <f>'S8 Heating-energy-carrier'!BA44</f>
        <v>0.6255000000000005</v>
      </c>
      <c r="BB52" s="64">
        <f>'S8 Heating-energy-carrier'!BB44</f>
        <v>0.62805000000000055</v>
      </c>
      <c r="BC52" s="64">
        <f>'S8 Heating-energy-carrier'!BC44</f>
        <v>0.6306000000000006</v>
      </c>
      <c r="BD52" s="64">
        <f>'S8 Heating-energy-carrier'!BD44</f>
        <v>0.63315000000000066</v>
      </c>
      <c r="BE52" s="64">
        <f>'S8 Heating-energy-carrier'!BE44</f>
        <v>0.63570000000000071</v>
      </c>
      <c r="BF52" s="64">
        <f>'S8 Heating-energy-carrier'!BF44</f>
        <v>0.63825000000000076</v>
      </c>
      <c r="BG52" s="64">
        <f>'S8 Heating-energy-carrier'!BG44</f>
        <v>0.64080000000000081</v>
      </c>
      <c r="BH52" s="64">
        <f>'S8 Heating-energy-carrier'!BH44</f>
        <v>0.64335000000000087</v>
      </c>
      <c r="BI52" s="64">
        <f>'S8 Heating-energy-carrier'!BI44</f>
        <v>0.64590000000000092</v>
      </c>
      <c r="BJ52" s="64">
        <f>'S8 Heating-energy-carrier'!BJ44</f>
        <v>0.64845000000000097</v>
      </c>
      <c r="BK52" s="64">
        <f>'S8 Heating-energy-carrier'!BK44</f>
        <v>0.65100000000000002</v>
      </c>
    </row>
    <row r="53" spans="1:63" x14ac:dyDescent="0.45">
      <c r="A53" s="17" t="s">
        <v>55</v>
      </c>
      <c r="B53" s="53"/>
      <c r="C53" s="63">
        <f>'S8 Heating-energy-carrier'!C51</f>
        <v>0.20555209517877449</v>
      </c>
      <c r="D53" s="63">
        <f>'S8 Heating-energy-carrier'!D51</f>
        <v>0.21685863317182769</v>
      </c>
      <c r="E53" s="63">
        <f>'S8 Heating-energy-carrier'!E51</f>
        <v>0.22816517116488089</v>
      </c>
      <c r="F53" s="63">
        <f>'S8 Heating-energy-carrier'!F51</f>
        <v>0.23947170915793409</v>
      </c>
      <c r="G53" s="63">
        <f>'S8 Heating-energy-carrier'!G51</f>
        <v>0.25077824715098729</v>
      </c>
      <c r="H53" s="63">
        <f>'S8 Heating-energy-carrier'!H51</f>
        <v>0.26208478514404049</v>
      </c>
      <c r="I53" s="63">
        <f>'S8 Heating-energy-carrier'!I51</f>
        <v>0.27339132313709369</v>
      </c>
      <c r="J53" s="63">
        <f>'S8 Heating-energy-carrier'!J51</f>
        <v>0.28469786113014689</v>
      </c>
      <c r="K53" s="63">
        <f>'S8 Heating-energy-carrier'!K51</f>
        <v>0.29600439912320009</v>
      </c>
      <c r="L53" s="63">
        <f>'S8 Heating-energy-carrier'!L51</f>
        <v>0.30731093711625329</v>
      </c>
      <c r="M53" s="63">
        <f>'S8 Heating-energy-carrier'!M51</f>
        <v>0.3186174751093066</v>
      </c>
      <c r="N53" s="63">
        <f>'S8 Heating-energy-carrier'!N51</f>
        <v>0.33364358846948244</v>
      </c>
      <c r="O53" s="63">
        <f>'S8 Heating-energy-carrier'!O51</f>
        <v>0.34866970182965829</v>
      </c>
      <c r="P53" s="63">
        <f>'S8 Heating-energy-carrier'!P51</f>
        <v>0.36369581518983413</v>
      </c>
      <c r="Q53" s="63">
        <f>'S8 Heating-energy-carrier'!Q51</f>
        <v>0.37872192855000997</v>
      </c>
      <c r="R53" s="63">
        <f>'S8 Heating-energy-carrier'!R51</f>
        <v>0.39374804191018581</v>
      </c>
      <c r="S53" s="63">
        <f>'S8 Heating-energy-carrier'!S51</f>
        <v>0.40877415527036165</v>
      </c>
      <c r="T53" s="63">
        <f>'S8 Heating-energy-carrier'!T51</f>
        <v>0.42380026863053749</v>
      </c>
      <c r="U53" s="63">
        <f>'S8 Heating-energy-carrier'!U51</f>
        <v>0.43882638199071333</v>
      </c>
      <c r="V53" s="63">
        <f>'S8 Heating-energy-carrier'!V51</f>
        <v>0.45385249535088917</v>
      </c>
      <c r="W53" s="63">
        <f>'S8 Heating-energy-carrier'!W51</f>
        <v>0.46887860871106501</v>
      </c>
      <c r="X53" s="63">
        <f>'S8 Heating-energy-carrier'!X51</f>
        <v>0.48390472207124086</v>
      </c>
      <c r="Y53" s="63">
        <f>'S8 Heating-energy-carrier'!Y51</f>
        <v>0.4989308354314167</v>
      </c>
      <c r="Z53" s="63">
        <f>'S8 Heating-energy-carrier'!Z51</f>
        <v>0.51395694879159248</v>
      </c>
      <c r="AA53" s="63">
        <f>'S8 Heating-energy-carrier'!AA51</f>
        <v>0.52898306215176827</v>
      </c>
      <c r="AB53" s="63">
        <f>'S8 Heating-energy-carrier'!AB51</f>
        <v>0.54400917551194417</v>
      </c>
      <c r="AC53" s="116">
        <f>'S8 Heating-energy-carrier'!AC51</f>
        <v>0.54774189714448118</v>
      </c>
      <c r="AD53" s="116">
        <f>'S8 Heating-energy-carrier'!AD51</f>
        <v>0.5514746187770182</v>
      </c>
      <c r="AE53" s="116">
        <f>'S8 Heating-energy-carrier'!AE51</f>
        <v>0.55520734040955522</v>
      </c>
      <c r="AF53" s="116">
        <f>'S8 Heating-energy-carrier'!AF51</f>
        <v>0.55894006204209223</v>
      </c>
      <c r="AG53" s="116">
        <f>'S8 Heating-energy-carrier'!AG51</f>
        <v>0.56267278367462925</v>
      </c>
      <c r="AH53" s="117">
        <f>'S8 Heating-energy-carrier'!AH51</f>
        <v>0.56640550530716627</v>
      </c>
      <c r="AI53" s="64">
        <f>'S8 Heating-energy-carrier'!AI51</f>
        <v>0.57013822693970329</v>
      </c>
      <c r="AJ53" s="64">
        <f>'S8 Heating-energy-carrier'!AJ51</f>
        <v>0.5738709485722403</v>
      </c>
      <c r="AK53" s="64">
        <f>'S8 Heating-energy-carrier'!AK51</f>
        <v>0.57760367020477732</v>
      </c>
      <c r="AL53" s="64">
        <f>'S8 Heating-energy-carrier'!AL51</f>
        <v>0.58133639183731434</v>
      </c>
      <c r="AM53" s="64">
        <f>'S8 Heating-energy-carrier'!AM51</f>
        <v>0.58506911346985135</v>
      </c>
      <c r="AN53" s="64">
        <f>'S8 Heating-energy-carrier'!AN51</f>
        <v>0.58880183510238837</v>
      </c>
      <c r="AO53" s="64">
        <f>'S8 Heating-energy-carrier'!AO51</f>
        <v>0.59253455673492539</v>
      </c>
      <c r="AP53" s="64">
        <f>'S8 Heating-energy-carrier'!AP51</f>
        <v>0.59626727836746241</v>
      </c>
      <c r="AQ53" s="64">
        <f>'S8 Heating-energy-carrier'!AQ51</f>
        <v>0.6</v>
      </c>
      <c r="AR53" s="64">
        <f>'S8 Heating-energy-carrier'!AR51</f>
        <v>0.60255000000000003</v>
      </c>
      <c r="AS53" s="64">
        <f>'S8 Heating-energy-carrier'!AS51</f>
        <v>0.60510000000000008</v>
      </c>
      <c r="AT53" s="64">
        <f>'S8 Heating-energy-carrier'!AT51</f>
        <v>0.60765000000000013</v>
      </c>
      <c r="AU53" s="64">
        <f>'S8 Heating-energy-carrier'!AU51</f>
        <v>0.61020000000000019</v>
      </c>
      <c r="AV53" s="64">
        <f>'S8 Heating-energy-carrier'!AV51</f>
        <v>0.61275000000000024</v>
      </c>
      <c r="AW53" s="64">
        <f>'S8 Heating-energy-carrier'!AW51</f>
        <v>0.61530000000000029</v>
      </c>
      <c r="AX53" s="64">
        <f>'S8 Heating-energy-carrier'!AX51</f>
        <v>0.61785000000000034</v>
      </c>
      <c r="AY53" s="64">
        <f>'S8 Heating-energy-carrier'!AY51</f>
        <v>0.6204000000000004</v>
      </c>
      <c r="AZ53" s="64">
        <f>'S8 Heating-energy-carrier'!AZ51</f>
        <v>0.62295000000000045</v>
      </c>
      <c r="BA53" s="64">
        <f>'S8 Heating-energy-carrier'!BA51</f>
        <v>0.6255000000000005</v>
      </c>
      <c r="BB53" s="64">
        <f>'S8 Heating-energy-carrier'!BB51</f>
        <v>0.62805000000000055</v>
      </c>
      <c r="BC53" s="64">
        <f>'S8 Heating-energy-carrier'!BC51</f>
        <v>0.6306000000000006</v>
      </c>
      <c r="BD53" s="64">
        <f>'S8 Heating-energy-carrier'!BD51</f>
        <v>0.63315000000000066</v>
      </c>
      <c r="BE53" s="64">
        <f>'S8 Heating-energy-carrier'!BE51</f>
        <v>0.63570000000000071</v>
      </c>
      <c r="BF53" s="64">
        <f>'S8 Heating-energy-carrier'!BF51</f>
        <v>0.63825000000000076</v>
      </c>
      <c r="BG53" s="64">
        <f>'S8 Heating-energy-carrier'!BG51</f>
        <v>0.64080000000000081</v>
      </c>
      <c r="BH53" s="64">
        <f>'S8 Heating-energy-carrier'!BH51</f>
        <v>0.64335000000000087</v>
      </c>
      <c r="BI53" s="64">
        <f>'S8 Heating-energy-carrier'!BI51</f>
        <v>0.64590000000000092</v>
      </c>
      <c r="BJ53" s="64">
        <f>'S8 Heating-energy-carrier'!BJ51</f>
        <v>0.64845000000000097</v>
      </c>
      <c r="BK53" s="64">
        <f>'S8 Heating-energy-carrier'!BK51</f>
        <v>0.65100000000000002</v>
      </c>
    </row>
    <row r="54" spans="1:63" x14ac:dyDescent="0.45">
      <c r="A54" s="17" t="s">
        <v>7</v>
      </c>
      <c r="B54" s="53"/>
      <c r="C54" s="63">
        <f>'S8 Heating-energy-carrier'!C58</f>
        <v>0.49166833466773419</v>
      </c>
      <c r="D54" s="63">
        <f>'S8 Heating-energy-carrier'!D58</f>
        <v>0.50439561667781008</v>
      </c>
      <c r="E54" s="63">
        <f>'S8 Heating-energy-carrier'!E58</f>
        <v>0.51712289868788597</v>
      </c>
      <c r="F54" s="63">
        <f>'S8 Heating-energy-carrier'!F58</f>
        <v>0.52985018069796186</v>
      </c>
      <c r="G54" s="63">
        <f>'S8 Heating-energy-carrier'!G58</f>
        <v>0.54257746270803775</v>
      </c>
      <c r="H54" s="63">
        <f>'S8 Heating-energy-carrier'!H58</f>
        <v>0.55530474471811364</v>
      </c>
      <c r="I54" s="63">
        <f>'S8 Heating-energy-carrier'!I58</f>
        <v>0.56803202672818953</v>
      </c>
      <c r="J54" s="63">
        <f>'S8 Heating-energy-carrier'!J58</f>
        <v>0.58075930873826542</v>
      </c>
      <c r="K54" s="63">
        <f>'S8 Heating-energy-carrier'!K58</f>
        <v>0.59348659074834131</v>
      </c>
      <c r="L54" s="63">
        <f>'S8 Heating-energy-carrier'!L58</f>
        <v>0.6062138727584172</v>
      </c>
      <c r="M54" s="63">
        <f>'S8 Heating-energy-carrier'!M58</f>
        <v>0.61894115476849287</v>
      </c>
      <c r="N54" s="63">
        <f>'S8 Heating-energy-carrier'!N58</f>
        <v>0.62078860290041205</v>
      </c>
      <c r="O54" s="63">
        <f>'S8 Heating-energy-carrier'!O58</f>
        <v>0.62263605103233122</v>
      </c>
      <c r="P54" s="63">
        <f>'S8 Heating-energy-carrier'!P58</f>
        <v>0.62448349916425039</v>
      </c>
      <c r="Q54" s="63">
        <f>'S8 Heating-energy-carrier'!Q58</f>
        <v>0.62633094729616956</v>
      </c>
      <c r="R54" s="63">
        <f>'S8 Heating-energy-carrier'!R58</f>
        <v>0.62817839542808873</v>
      </c>
      <c r="S54" s="63">
        <f>'S8 Heating-energy-carrier'!S58</f>
        <v>0.6300258435600079</v>
      </c>
      <c r="T54" s="63">
        <f>'S8 Heating-energy-carrier'!T58</f>
        <v>0.63187329169192707</v>
      </c>
      <c r="U54" s="63">
        <f>'S8 Heating-energy-carrier'!U58</f>
        <v>0.63372073982384625</v>
      </c>
      <c r="V54" s="63">
        <f>'S8 Heating-energy-carrier'!V58</f>
        <v>0.63556818795576542</v>
      </c>
      <c r="W54" s="63">
        <f>'S8 Heating-energy-carrier'!W58</f>
        <v>0.63741563608768459</v>
      </c>
      <c r="X54" s="63">
        <f>'S8 Heating-energy-carrier'!X58</f>
        <v>0.63926308421960376</v>
      </c>
      <c r="Y54" s="63">
        <f>'S8 Heating-energy-carrier'!Y58</f>
        <v>0.64111053235152293</v>
      </c>
      <c r="Z54" s="63">
        <f>'S8 Heating-energy-carrier'!Z58</f>
        <v>0.6429579804834421</v>
      </c>
      <c r="AA54" s="63">
        <f>'S8 Heating-energy-carrier'!AA58</f>
        <v>0.64480542861536128</v>
      </c>
      <c r="AB54" s="63">
        <f>'S8 Heating-energy-carrier'!AB58</f>
        <v>0.64665287674728</v>
      </c>
      <c r="AC54" s="116">
        <f>'S8 Heating-energy-carrier'!AC58</f>
        <v>0.64354268496412803</v>
      </c>
      <c r="AD54" s="116">
        <f>'S8 Heating-energy-carrier'!AD58</f>
        <v>0.64043249318097606</v>
      </c>
      <c r="AE54" s="116">
        <f>'S8 Heating-energy-carrier'!AE58</f>
        <v>0.63732230139782409</v>
      </c>
      <c r="AF54" s="116">
        <f>'S8 Heating-energy-carrier'!AF58</f>
        <v>0.63421210961467211</v>
      </c>
      <c r="AG54" s="116">
        <f>'S8 Heating-energy-carrier'!AG58</f>
        <v>0.63110191783152014</v>
      </c>
      <c r="AH54" s="117">
        <f>'S8 Heating-energy-carrier'!AH58</f>
        <v>0.62799172604836817</v>
      </c>
      <c r="AI54" s="64">
        <f>'S8 Heating-energy-carrier'!AI58</f>
        <v>0.6248815342652162</v>
      </c>
      <c r="AJ54" s="64">
        <f>'S8 Heating-energy-carrier'!AJ58</f>
        <v>0.62177134248206423</v>
      </c>
      <c r="AK54" s="64">
        <f>'S8 Heating-energy-carrier'!AK58</f>
        <v>0.61866115069891225</v>
      </c>
      <c r="AL54" s="64">
        <f>'S8 Heating-energy-carrier'!AL58</f>
        <v>0.61555095891576028</v>
      </c>
      <c r="AM54" s="64">
        <f>'S8 Heating-energy-carrier'!AM58</f>
        <v>0.61244076713260831</v>
      </c>
      <c r="AN54" s="64">
        <f>'S8 Heating-energy-carrier'!AN58</f>
        <v>0.60933057534945634</v>
      </c>
      <c r="AO54" s="64">
        <f>'S8 Heating-energy-carrier'!AO58</f>
        <v>0.60622038356630437</v>
      </c>
      <c r="AP54" s="64">
        <f>'S8 Heating-energy-carrier'!AP58</f>
        <v>0.60311019178315239</v>
      </c>
      <c r="AQ54" s="64">
        <f>'S8 Heating-energy-carrier'!AQ58</f>
        <v>0.6</v>
      </c>
      <c r="AR54" s="64">
        <f>'S8 Heating-energy-carrier'!AR58</f>
        <v>0.60255000000000003</v>
      </c>
      <c r="AS54" s="64">
        <f>'S8 Heating-energy-carrier'!AS58</f>
        <v>0.60510000000000008</v>
      </c>
      <c r="AT54" s="64">
        <f>'S8 Heating-energy-carrier'!AT58</f>
        <v>0.60765000000000013</v>
      </c>
      <c r="AU54" s="64">
        <f>'S8 Heating-energy-carrier'!AU58</f>
        <v>0.61020000000000019</v>
      </c>
      <c r="AV54" s="64">
        <f>'S8 Heating-energy-carrier'!AV58</f>
        <v>0.61275000000000024</v>
      </c>
      <c r="AW54" s="64">
        <f>'S8 Heating-energy-carrier'!AW58</f>
        <v>0.61530000000000029</v>
      </c>
      <c r="AX54" s="64">
        <f>'S8 Heating-energy-carrier'!AX58</f>
        <v>0.61785000000000034</v>
      </c>
      <c r="AY54" s="64">
        <f>'S8 Heating-energy-carrier'!AY58</f>
        <v>0.6204000000000004</v>
      </c>
      <c r="AZ54" s="64">
        <f>'S8 Heating-energy-carrier'!AZ58</f>
        <v>0.62295000000000045</v>
      </c>
      <c r="BA54" s="64">
        <f>'S8 Heating-energy-carrier'!BA58</f>
        <v>0.6255000000000005</v>
      </c>
      <c r="BB54" s="64">
        <f>'S8 Heating-energy-carrier'!BB58</f>
        <v>0.62805000000000055</v>
      </c>
      <c r="BC54" s="64">
        <f>'S8 Heating-energy-carrier'!BC58</f>
        <v>0.6306000000000006</v>
      </c>
      <c r="BD54" s="64">
        <f>'S8 Heating-energy-carrier'!BD58</f>
        <v>0.63315000000000066</v>
      </c>
      <c r="BE54" s="64">
        <f>'S8 Heating-energy-carrier'!BE58</f>
        <v>0.63570000000000071</v>
      </c>
      <c r="BF54" s="64">
        <f>'S8 Heating-energy-carrier'!BF58</f>
        <v>0.63825000000000076</v>
      </c>
      <c r="BG54" s="64">
        <f>'S8 Heating-energy-carrier'!BG58</f>
        <v>0.64080000000000081</v>
      </c>
      <c r="BH54" s="64">
        <f>'S8 Heating-energy-carrier'!BH58</f>
        <v>0.64335000000000087</v>
      </c>
      <c r="BI54" s="64">
        <f>'S8 Heating-energy-carrier'!BI58</f>
        <v>0.64590000000000092</v>
      </c>
      <c r="BJ54" s="64">
        <f>'S8 Heating-energy-carrier'!BJ58</f>
        <v>0.64845000000000097</v>
      </c>
      <c r="BK54" s="64">
        <f>'S8 Heating-energy-carrier'!BK58</f>
        <v>0.65100000000000002</v>
      </c>
    </row>
    <row r="55" spans="1:63" x14ac:dyDescent="0.45">
      <c r="A55" s="17" t="s">
        <v>102</v>
      </c>
      <c r="B55" s="53"/>
      <c r="C55" s="63">
        <f>'S8 Heating-energy-carrier'!C65</f>
        <v>0</v>
      </c>
      <c r="D55" s="63">
        <f>'S8 Heating-energy-carrier'!D65</f>
        <v>0</v>
      </c>
      <c r="E55" s="63">
        <f>'S8 Heating-energy-carrier'!E65</f>
        <v>0</v>
      </c>
      <c r="F55" s="63">
        <f>'S8 Heating-energy-carrier'!F65</f>
        <v>0</v>
      </c>
      <c r="G55" s="63">
        <f>'S8 Heating-energy-carrier'!G65</f>
        <v>0</v>
      </c>
      <c r="H55" s="63">
        <f>'S8 Heating-energy-carrier'!H65</f>
        <v>0</v>
      </c>
      <c r="I55" s="63">
        <f>'S8 Heating-energy-carrier'!I65</f>
        <v>0</v>
      </c>
      <c r="J55" s="63">
        <f>'S8 Heating-energy-carrier'!J65</f>
        <v>0</v>
      </c>
      <c r="K55" s="63">
        <f>'S8 Heating-energy-carrier'!K65</f>
        <v>0</v>
      </c>
      <c r="L55" s="63">
        <f>'S8 Heating-energy-carrier'!L65</f>
        <v>0</v>
      </c>
      <c r="M55" s="63">
        <f>'S8 Heating-energy-carrier'!M65</f>
        <v>0</v>
      </c>
      <c r="N55" s="63">
        <f>'S8 Heating-energy-carrier'!N65</f>
        <v>0.57364953886693015</v>
      </c>
      <c r="O55" s="63">
        <f>'S8 Heating-energy-carrier'!O65</f>
        <v>0.57364953886693015</v>
      </c>
      <c r="P55" s="63">
        <f>'S8 Heating-energy-carrier'!P65</f>
        <v>0.57364953886693015</v>
      </c>
      <c r="Q55" s="63">
        <f>'S8 Heating-energy-carrier'!Q65</f>
        <v>0.57364953886693015</v>
      </c>
      <c r="R55" s="63">
        <f>'S8 Heating-energy-carrier'!R65</f>
        <v>0.57364953886693015</v>
      </c>
      <c r="S55" s="63">
        <f>'S8 Heating-energy-carrier'!S65</f>
        <v>0.57364953886693015</v>
      </c>
      <c r="T55" s="63">
        <f>'S8 Heating-energy-carrier'!T65</f>
        <v>0.57364953886693015</v>
      </c>
      <c r="U55" s="63">
        <f>'S8 Heating-energy-carrier'!U65</f>
        <v>0.57364953886693015</v>
      </c>
      <c r="V55" s="63">
        <f>'S8 Heating-energy-carrier'!V65</f>
        <v>0.57364953886693015</v>
      </c>
      <c r="W55" s="63">
        <f>'S8 Heating-energy-carrier'!W65</f>
        <v>0.57364953886693015</v>
      </c>
      <c r="X55" s="63">
        <f>'S8 Heating-energy-carrier'!X65</f>
        <v>0.57364953886693015</v>
      </c>
      <c r="Y55" s="63">
        <f>'S8 Heating-energy-carrier'!Y65</f>
        <v>0.57364953886693015</v>
      </c>
      <c r="Z55" s="63">
        <f>'S8 Heating-energy-carrier'!Z65</f>
        <v>0.57364953886693015</v>
      </c>
      <c r="AA55" s="63">
        <f>'S8 Heating-energy-carrier'!AA65</f>
        <v>0.57364953886693015</v>
      </c>
      <c r="AB55" s="63">
        <f>'S8 Heating-energy-carrier'!AB65</f>
        <v>0.57364953886693015</v>
      </c>
      <c r="AC55" s="116">
        <f>'S8 Heating-energy-carrier'!AC65</f>
        <v>0.57364953886693015</v>
      </c>
      <c r="AD55" s="116">
        <f>'S8 Heating-energy-carrier'!AD65</f>
        <v>0.57364953886693015</v>
      </c>
      <c r="AE55" s="116">
        <f>'S8 Heating-energy-carrier'!AE65</f>
        <v>0.57364953886693015</v>
      </c>
      <c r="AF55" s="116">
        <f>'S8 Heating-energy-carrier'!AF65</f>
        <v>0.57364953886693015</v>
      </c>
      <c r="AG55" s="116">
        <f>'S8 Heating-energy-carrier'!AG65</f>
        <v>0.57364953886693015</v>
      </c>
      <c r="AH55" s="117">
        <f>'S8 Heating-energy-carrier'!AH65</f>
        <v>0.57364953886693015</v>
      </c>
      <c r="AI55" s="64">
        <f>'S8 Heating-energy-carrier'!AI65</f>
        <v>0.57364953886693015</v>
      </c>
      <c r="AJ55" s="64">
        <f>'S8 Heating-energy-carrier'!AJ65</f>
        <v>0.57364953886693015</v>
      </c>
      <c r="AK55" s="64">
        <f>'S8 Heating-energy-carrier'!AK65</f>
        <v>0.57364953886693015</v>
      </c>
      <c r="AL55" s="64">
        <f>'S8 Heating-energy-carrier'!AL65</f>
        <v>0.57364953886693015</v>
      </c>
      <c r="AM55" s="64">
        <f>'S8 Heating-energy-carrier'!AM65</f>
        <v>0.57364953886693015</v>
      </c>
      <c r="AN55" s="64">
        <f>'S8 Heating-energy-carrier'!AN65</f>
        <v>0.57364953886693015</v>
      </c>
      <c r="AO55" s="64">
        <f>'S8 Heating-energy-carrier'!AO65</f>
        <v>0.57364953886693015</v>
      </c>
      <c r="AP55" s="64">
        <f>'S8 Heating-energy-carrier'!AP65</f>
        <v>0.57364953886693015</v>
      </c>
      <c r="AQ55" s="64">
        <f>'S8 Heating-energy-carrier'!AQ65</f>
        <v>0.57364953886693015</v>
      </c>
      <c r="AR55" s="64">
        <f>'S8 Heating-energy-carrier'!AR65</f>
        <v>0.57364953886693015</v>
      </c>
      <c r="AS55" s="64">
        <f>'S8 Heating-energy-carrier'!AS65</f>
        <v>0.57364953886693015</v>
      </c>
      <c r="AT55" s="64">
        <f>'S8 Heating-energy-carrier'!AT65</f>
        <v>0.57364953886693015</v>
      </c>
      <c r="AU55" s="64">
        <f>'S8 Heating-energy-carrier'!AU65</f>
        <v>0.57364953886693015</v>
      </c>
      <c r="AV55" s="64">
        <f>'S8 Heating-energy-carrier'!AV65</f>
        <v>0.57364953886693015</v>
      </c>
      <c r="AW55" s="64">
        <f>'S8 Heating-energy-carrier'!AW65</f>
        <v>0.57364953886693015</v>
      </c>
      <c r="AX55" s="64">
        <f>'S8 Heating-energy-carrier'!AX65</f>
        <v>0.57364953886693015</v>
      </c>
      <c r="AY55" s="64">
        <f>'S8 Heating-energy-carrier'!AY65</f>
        <v>0.57364953886693015</v>
      </c>
      <c r="AZ55" s="64">
        <f>'S8 Heating-energy-carrier'!AZ65</f>
        <v>0.57364953886693015</v>
      </c>
      <c r="BA55" s="64">
        <f>'S8 Heating-energy-carrier'!BA65</f>
        <v>0.57364953886693015</v>
      </c>
      <c r="BB55" s="64">
        <f>'S8 Heating-energy-carrier'!BB65</f>
        <v>0.57364953886693015</v>
      </c>
      <c r="BC55" s="64">
        <f>'S8 Heating-energy-carrier'!BC65</f>
        <v>0.57364953886693015</v>
      </c>
      <c r="BD55" s="64">
        <f>'S8 Heating-energy-carrier'!BD65</f>
        <v>0.57364953886693015</v>
      </c>
      <c r="BE55" s="64">
        <f>'S8 Heating-energy-carrier'!BE65</f>
        <v>0.57364953886693015</v>
      </c>
      <c r="BF55" s="64">
        <f>'S8 Heating-energy-carrier'!BF65</f>
        <v>0.57364953886693015</v>
      </c>
      <c r="BG55" s="64">
        <f>'S8 Heating-energy-carrier'!BG65</f>
        <v>0.57364953886693015</v>
      </c>
      <c r="BH55" s="64">
        <f>'S8 Heating-energy-carrier'!BH65</f>
        <v>0.57364953886693015</v>
      </c>
      <c r="BI55" s="64">
        <f>'S8 Heating-energy-carrier'!BI65</f>
        <v>0.57364953886693015</v>
      </c>
      <c r="BJ55" s="64">
        <f>'S8 Heating-energy-carrier'!BJ65</f>
        <v>0.57364953886693015</v>
      </c>
      <c r="BK55" s="64">
        <f>'S8 Heating-energy-carrier'!BK65</f>
        <v>0.57364953886693015</v>
      </c>
    </row>
    <row r="56" spans="1:63" x14ac:dyDescent="0.45">
      <c r="A56" s="17" t="s">
        <v>101</v>
      </c>
      <c r="B56" s="53"/>
      <c r="C56" s="63">
        <f>'S8 Heating-energy-carrier'!C72</f>
        <v>0</v>
      </c>
      <c r="D56" s="63">
        <f>'S8 Heating-energy-carrier'!D72</f>
        <v>0</v>
      </c>
      <c r="E56" s="63">
        <f>'S8 Heating-energy-carrier'!E72</f>
        <v>0</v>
      </c>
      <c r="F56" s="63">
        <f>'S8 Heating-energy-carrier'!F72</f>
        <v>0</v>
      </c>
      <c r="G56" s="63">
        <f>'S8 Heating-energy-carrier'!G72</f>
        <v>0</v>
      </c>
      <c r="H56" s="63">
        <f>'S8 Heating-energy-carrier'!H72</f>
        <v>0</v>
      </c>
      <c r="I56" s="63">
        <f>'S8 Heating-energy-carrier'!I72</f>
        <v>0</v>
      </c>
      <c r="J56" s="63">
        <f>'S8 Heating-energy-carrier'!J72</f>
        <v>0</v>
      </c>
      <c r="K56" s="63">
        <f>'S8 Heating-energy-carrier'!K72</f>
        <v>0</v>
      </c>
      <c r="L56" s="63">
        <f>'S8 Heating-energy-carrier'!L72</f>
        <v>0</v>
      </c>
      <c r="M56" s="63">
        <f>'S8 Heating-energy-carrier'!M72</f>
        <v>0</v>
      </c>
      <c r="N56" s="63">
        <f>'S8 Heating-energy-carrier'!N72</f>
        <v>0</v>
      </c>
      <c r="O56" s="63">
        <f>'S8 Heating-energy-carrier'!O72</f>
        <v>0</v>
      </c>
      <c r="P56" s="63">
        <f>'S8 Heating-energy-carrier'!P72</f>
        <v>0</v>
      </c>
      <c r="Q56" s="63">
        <f>'S8 Heating-energy-carrier'!Q72</f>
        <v>0</v>
      </c>
      <c r="R56" s="63">
        <f>'S8 Heating-energy-carrier'!R72</f>
        <v>0</v>
      </c>
      <c r="S56" s="63">
        <f>'S8 Heating-energy-carrier'!S72</f>
        <v>0</v>
      </c>
      <c r="T56" s="63">
        <f>'S8 Heating-energy-carrier'!T72</f>
        <v>0</v>
      </c>
      <c r="U56" s="63">
        <f>'S8 Heating-energy-carrier'!U72</f>
        <v>0</v>
      </c>
      <c r="V56" s="63">
        <f>'S8 Heating-energy-carrier'!V72</f>
        <v>0</v>
      </c>
      <c r="W56" s="63">
        <f>'S8 Heating-energy-carrier'!W72</f>
        <v>0</v>
      </c>
      <c r="X56" s="63">
        <f>'S8 Heating-energy-carrier'!X72</f>
        <v>0</v>
      </c>
      <c r="Y56" s="63">
        <f>'S8 Heating-energy-carrier'!Y72</f>
        <v>0</v>
      </c>
      <c r="Z56" s="63">
        <f>'S8 Heating-energy-carrier'!Z72</f>
        <v>0</v>
      </c>
      <c r="AA56" s="63">
        <f>'S8 Heating-energy-carrier'!AA72</f>
        <v>0</v>
      </c>
      <c r="AB56" s="63">
        <f>'S8 Heating-energy-carrier'!AB72</f>
        <v>0</v>
      </c>
      <c r="AC56" s="116">
        <f>'S8 Heating-energy-carrier'!AC72</f>
        <v>0.75</v>
      </c>
      <c r="AD56" s="116">
        <f>'S8 Heating-energy-carrier'!AD72</f>
        <v>0.75</v>
      </c>
      <c r="AE56" s="116">
        <f>'S8 Heating-energy-carrier'!AE72</f>
        <v>0.75</v>
      </c>
      <c r="AF56" s="116">
        <f>'S8 Heating-energy-carrier'!AF72</f>
        <v>0.75</v>
      </c>
      <c r="AG56" s="116">
        <f>'S8 Heating-energy-carrier'!AG72</f>
        <v>0.75</v>
      </c>
      <c r="AH56" s="117">
        <f>'S8 Heating-energy-carrier'!AH72</f>
        <v>0.75</v>
      </c>
      <c r="AI56" s="64">
        <f>'S8 Heating-energy-carrier'!AI72</f>
        <v>0.75</v>
      </c>
      <c r="AJ56" s="64">
        <f>'S8 Heating-energy-carrier'!AJ72</f>
        <v>0.75</v>
      </c>
      <c r="AK56" s="64">
        <f>'S8 Heating-energy-carrier'!AK72</f>
        <v>0.75</v>
      </c>
      <c r="AL56" s="64">
        <f>'S8 Heating-energy-carrier'!AL72</f>
        <v>0.75</v>
      </c>
      <c r="AM56" s="64">
        <f>'S8 Heating-energy-carrier'!AM72</f>
        <v>0.75</v>
      </c>
      <c r="AN56" s="64">
        <f>'S8 Heating-energy-carrier'!AN72</f>
        <v>0.75</v>
      </c>
      <c r="AO56" s="64">
        <f>'S8 Heating-energy-carrier'!AO72</f>
        <v>0.75</v>
      </c>
      <c r="AP56" s="64">
        <f>'S8 Heating-energy-carrier'!AP72</f>
        <v>0.75</v>
      </c>
      <c r="AQ56" s="64">
        <f>'S8 Heating-energy-carrier'!AQ72</f>
        <v>0.75</v>
      </c>
      <c r="AR56" s="64">
        <f>'S8 Heating-energy-carrier'!AR72</f>
        <v>0.72</v>
      </c>
      <c r="AS56" s="64">
        <f>'S8 Heating-energy-carrier'!AS72</f>
        <v>0.72</v>
      </c>
      <c r="AT56" s="64">
        <f>'S8 Heating-energy-carrier'!AT72</f>
        <v>0.72</v>
      </c>
      <c r="AU56" s="64">
        <f>'S8 Heating-energy-carrier'!AU72</f>
        <v>0.72</v>
      </c>
      <c r="AV56" s="64">
        <f>'S8 Heating-energy-carrier'!AV72</f>
        <v>0.72</v>
      </c>
      <c r="AW56" s="64">
        <f>'S8 Heating-energy-carrier'!AW72</f>
        <v>0.72</v>
      </c>
      <c r="AX56" s="64">
        <f>'S8 Heating-energy-carrier'!AX72</f>
        <v>0.72</v>
      </c>
      <c r="AY56" s="64">
        <f>'S8 Heating-energy-carrier'!AY72</f>
        <v>0.72</v>
      </c>
      <c r="AZ56" s="64">
        <f>'S8 Heating-energy-carrier'!AZ72</f>
        <v>0.72</v>
      </c>
      <c r="BA56" s="64">
        <f>'S8 Heating-energy-carrier'!BA72</f>
        <v>0.72</v>
      </c>
      <c r="BB56" s="64">
        <f>'S8 Heating-energy-carrier'!BB72</f>
        <v>0.72</v>
      </c>
      <c r="BC56" s="64">
        <f>'S8 Heating-energy-carrier'!BC72</f>
        <v>0.72</v>
      </c>
      <c r="BD56" s="64">
        <f>'S8 Heating-energy-carrier'!BD72</f>
        <v>0.72</v>
      </c>
      <c r="BE56" s="64">
        <f>'S8 Heating-energy-carrier'!BE72</f>
        <v>0.72</v>
      </c>
      <c r="BF56" s="64">
        <f>'S8 Heating-energy-carrier'!BF72</f>
        <v>0.72</v>
      </c>
      <c r="BG56" s="64">
        <f>'S8 Heating-energy-carrier'!BG72</f>
        <v>0.72</v>
      </c>
      <c r="BH56" s="64">
        <f>'S8 Heating-energy-carrier'!BH72</f>
        <v>0.72</v>
      </c>
      <c r="BI56" s="64">
        <f>'S8 Heating-energy-carrier'!BI72</f>
        <v>0.72</v>
      </c>
      <c r="BJ56" s="64">
        <f>'S8 Heating-energy-carrier'!BJ72</f>
        <v>0.72</v>
      </c>
      <c r="BK56" s="64">
        <f>'S8 Heating-energy-carrier'!BK72</f>
        <v>0.72</v>
      </c>
    </row>
    <row r="57" spans="1:63" x14ac:dyDescent="0.45">
      <c r="A57" s="16" t="s">
        <v>58</v>
      </c>
      <c r="B57" s="19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118"/>
      <c r="AD57" s="118"/>
      <c r="AE57" s="118"/>
      <c r="AF57" s="118"/>
      <c r="AG57" s="118"/>
      <c r="AH57" s="11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50"/>
    </row>
    <row r="58" spans="1:63" x14ac:dyDescent="0.45">
      <c r="A58" s="17" t="s">
        <v>48</v>
      </c>
      <c r="B58" s="53"/>
      <c r="C58" s="63">
        <f>'S8 Heating-energy-carrier'!C3</f>
        <v>0.1385868945868946</v>
      </c>
      <c r="D58" s="63">
        <f>'S8 Heating-energy-carrier'!D3</f>
        <v>0.12710562267093847</v>
      </c>
      <c r="E58" s="63">
        <f>'S8 Heating-energy-carrier'!E3</f>
        <v>0.11562435075498234</v>
      </c>
      <c r="F58" s="63">
        <f>'S8 Heating-energy-carrier'!F3</f>
        <v>0.10414307883902621</v>
      </c>
      <c r="G58" s="63">
        <f>'S8 Heating-energy-carrier'!G3</f>
        <v>9.2661806923070078E-2</v>
      </c>
      <c r="H58" s="63">
        <f>'S8 Heating-energy-carrier'!H3</f>
        <v>8.1180535007113946E-2</v>
      </c>
      <c r="I58" s="63">
        <f>'S8 Heating-energy-carrier'!I3</f>
        <v>6.9699263091157815E-2</v>
      </c>
      <c r="J58" s="63">
        <f>'S8 Heating-energy-carrier'!J3</f>
        <v>5.8217991175201683E-2</v>
      </c>
      <c r="K58" s="63">
        <f>'S8 Heating-energy-carrier'!K3</f>
        <v>4.6736719259245552E-2</v>
      </c>
      <c r="L58" s="63">
        <f>'S8 Heating-energy-carrier'!L3</f>
        <v>3.525544734328942E-2</v>
      </c>
      <c r="M58" s="63">
        <f>'S8 Heating-energy-carrier'!M3</f>
        <v>2.3774175427333281E-2</v>
      </c>
      <c r="N58" s="63">
        <f>'S8 Heating-energy-carrier'!N3</f>
        <v>2.3562552179131543E-2</v>
      </c>
      <c r="O58" s="63">
        <f>'S8 Heating-energy-carrier'!O3</f>
        <v>2.3350928930929805E-2</v>
      </c>
      <c r="P58" s="63">
        <f>'S8 Heating-energy-carrier'!P3</f>
        <v>2.3139305682728067E-2</v>
      </c>
      <c r="Q58" s="63">
        <f>'S8 Heating-energy-carrier'!Q3</f>
        <v>2.2927682434526329E-2</v>
      </c>
      <c r="R58" s="63">
        <f>'S8 Heating-energy-carrier'!R3</f>
        <v>2.2716059186324591E-2</v>
      </c>
      <c r="S58" s="63">
        <f>'S8 Heating-energy-carrier'!S3</f>
        <v>2.2504435938122853E-2</v>
      </c>
      <c r="T58" s="63">
        <f>'S8 Heating-energy-carrier'!T3</f>
        <v>2.2292812689921115E-2</v>
      </c>
      <c r="U58" s="63">
        <f>'S8 Heating-energy-carrier'!U3</f>
        <v>2.2081189441719377E-2</v>
      </c>
      <c r="V58" s="63">
        <f>'S8 Heating-energy-carrier'!V3</f>
        <v>2.1869566193517639E-2</v>
      </c>
      <c r="W58" s="63">
        <f>'S8 Heating-energy-carrier'!W3</f>
        <v>2.1657942945315901E-2</v>
      </c>
      <c r="X58" s="63">
        <f>'S8 Heating-energy-carrier'!X3</f>
        <v>2.1446319697114163E-2</v>
      </c>
      <c r="Y58" s="63">
        <f>'S8 Heating-energy-carrier'!Y3</f>
        <v>2.1234696448912425E-2</v>
      </c>
      <c r="Z58" s="63">
        <f>'S8 Heating-energy-carrier'!Z3</f>
        <v>2.1023073200710687E-2</v>
      </c>
      <c r="AA58" s="63">
        <f>'S8 Heating-energy-carrier'!AA3</f>
        <v>2.0811449952508949E-2</v>
      </c>
      <c r="AB58" s="63">
        <f>'S8 Heating-energy-carrier'!AB3</f>
        <v>2.0599826704307236E-2</v>
      </c>
      <c r="AC58" s="116">
        <f>'S8 Heating-energy-carrier'!AC3</f>
        <v>2.055983825735342E-2</v>
      </c>
      <c r="AD58" s="116">
        <f>'S8 Heating-energy-carrier'!AD3</f>
        <v>2.0519849810399605E-2</v>
      </c>
      <c r="AE58" s="116">
        <f>'S8 Heating-energy-carrier'!AE3</f>
        <v>2.0479861363445789E-2</v>
      </c>
      <c r="AF58" s="116">
        <f>'S8 Heating-energy-carrier'!AF3</f>
        <v>2.0439872916491974E-2</v>
      </c>
      <c r="AG58" s="116">
        <f>'S8 Heating-energy-carrier'!AG3</f>
        <v>2.0399884469538158E-2</v>
      </c>
      <c r="AH58" s="117">
        <f>'S8 Heating-energy-carrier'!AH3</f>
        <v>2.0359896022584343E-2</v>
      </c>
      <c r="AI58" s="64">
        <f>'S8 Heating-energy-carrier'!AI3</f>
        <v>2.0319907575630528E-2</v>
      </c>
      <c r="AJ58" s="64">
        <f>'S8 Heating-energy-carrier'!AJ3</f>
        <v>2.0279919128676712E-2</v>
      </c>
      <c r="AK58" s="64">
        <f>'S8 Heating-energy-carrier'!AK3</f>
        <v>2.0239930681722897E-2</v>
      </c>
      <c r="AL58" s="64">
        <f>'S8 Heating-energy-carrier'!AL3</f>
        <v>2.0199942234769081E-2</v>
      </c>
      <c r="AM58" s="64">
        <f>'S8 Heating-energy-carrier'!AM3</f>
        <v>2.0159953787815266E-2</v>
      </c>
      <c r="AN58" s="64">
        <f>'S8 Heating-energy-carrier'!AN3</f>
        <v>2.011996534086145E-2</v>
      </c>
      <c r="AO58" s="64">
        <f>'S8 Heating-energy-carrier'!AO3</f>
        <v>2.0079976893907635E-2</v>
      </c>
      <c r="AP58" s="64">
        <f>'S8 Heating-energy-carrier'!AP3</f>
        <v>2.0039988446953819E-2</v>
      </c>
      <c r="AQ58" s="64">
        <f>'S8 Heating-energy-carrier'!AQ3</f>
        <v>0.02</v>
      </c>
      <c r="AR58" s="64">
        <f>'S8 Heating-energy-carrier'!AR3</f>
        <v>0.02</v>
      </c>
      <c r="AS58" s="64">
        <f>'S8 Heating-energy-carrier'!AS3</f>
        <v>0.02</v>
      </c>
      <c r="AT58" s="64">
        <f>'S8 Heating-energy-carrier'!AT3</f>
        <v>0.02</v>
      </c>
      <c r="AU58" s="64">
        <f>'S8 Heating-energy-carrier'!AU3</f>
        <v>0.02</v>
      </c>
      <c r="AV58" s="64">
        <f>'S8 Heating-energy-carrier'!AV3</f>
        <v>0.02</v>
      </c>
      <c r="AW58" s="64">
        <f>'S8 Heating-energy-carrier'!AW3</f>
        <v>0.02</v>
      </c>
      <c r="AX58" s="64">
        <f>'S8 Heating-energy-carrier'!AX3</f>
        <v>0.02</v>
      </c>
      <c r="AY58" s="64">
        <f>'S8 Heating-energy-carrier'!AY3</f>
        <v>0.02</v>
      </c>
      <c r="AZ58" s="64">
        <f>'S8 Heating-energy-carrier'!AZ3</f>
        <v>0.02</v>
      </c>
      <c r="BA58" s="64">
        <f>'S8 Heating-energy-carrier'!BA3</f>
        <v>0.02</v>
      </c>
      <c r="BB58" s="64">
        <f>'S8 Heating-energy-carrier'!BB3</f>
        <v>0.02</v>
      </c>
      <c r="BC58" s="64">
        <f>'S8 Heating-energy-carrier'!BC3</f>
        <v>0.02</v>
      </c>
      <c r="BD58" s="64">
        <f>'S8 Heating-energy-carrier'!BD3</f>
        <v>0.02</v>
      </c>
      <c r="BE58" s="64">
        <f>'S8 Heating-energy-carrier'!BE3</f>
        <v>0.02</v>
      </c>
      <c r="BF58" s="64">
        <f>'S8 Heating-energy-carrier'!BF3</f>
        <v>0.02</v>
      </c>
      <c r="BG58" s="64">
        <f>'S8 Heating-energy-carrier'!BG3</f>
        <v>0.02</v>
      </c>
      <c r="BH58" s="64">
        <f>'S8 Heating-energy-carrier'!BH3</f>
        <v>0.02</v>
      </c>
      <c r="BI58" s="64">
        <f>'S8 Heating-energy-carrier'!BI3</f>
        <v>0.02</v>
      </c>
      <c r="BJ58" s="64">
        <f>'S8 Heating-energy-carrier'!BJ3</f>
        <v>0.02</v>
      </c>
      <c r="BK58" s="64">
        <f>'S8 Heating-energy-carrier'!BK3</f>
        <v>0.02</v>
      </c>
    </row>
    <row r="59" spans="1:63" x14ac:dyDescent="0.45">
      <c r="A59" s="17" t="s">
        <v>53</v>
      </c>
      <c r="B59" s="53"/>
      <c r="C59" s="63">
        <f>'S8 Heating-energy-carrier'!C10</f>
        <v>0.1385868945868946</v>
      </c>
      <c r="D59" s="63">
        <f>'S8 Heating-energy-carrier'!D10</f>
        <v>0.12710562267093847</v>
      </c>
      <c r="E59" s="63">
        <f>'S8 Heating-energy-carrier'!E10</f>
        <v>0.11562435075498234</v>
      </c>
      <c r="F59" s="63">
        <f>'S8 Heating-energy-carrier'!F10</f>
        <v>0.10414307883902621</v>
      </c>
      <c r="G59" s="63">
        <f>'S8 Heating-energy-carrier'!G10</f>
        <v>9.2661806923070078E-2</v>
      </c>
      <c r="H59" s="63">
        <f>'S8 Heating-energy-carrier'!H10</f>
        <v>8.1180535007113946E-2</v>
      </c>
      <c r="I59" s="63">
        <f>'S8 Heating-energy-carrier'!I10</f>
        <v>6.9699263091157815E-2</v>
      </c>
      <c r="J59" s="63">
        <f>'S8 Heating-energy-carrier'!J10</f>
        <v>5.8217991175201683E-2</v>
      </c>
      <c r="K59" s="63">
        <f>'S8 Heating-energy-carrier'!K10</f>
        <v>4.6736719259245552E-2</v>
      </c>
      <c r="L59" s="63">
        <f>'S8 Heating-energy-carrier'!L10</f>
        <v>3.525544734328942E-2</v>
      </c>
      <c r="M59" s="63">
        <f>'S8 Heating-energy-carrier'!M10</f>
        <v>2.3774175427333281E-2</v>
      </c>
      <c r="N59" s="63">
        <f>'S8 Heating-energy-carrier'!N10</f>
        <v>2.3562552179131543E-2</v>
      </c>
      <c r="O59" s="63">
        <f>'S8 Heating-energy-carrier'!O10</f>
        <v>2.3350928930929805E-2</v>
      </c>
      <c r="P59" s="63">
        <f>'S8 Heating-energy-carrier'!P10</f>
        <v>2.3139305682728067E-2</v>
      </c>
      <c r="Q59" s="63">
        <f>'S8 Heating-energy-carrier'!Q10</f>
        <v>2.2927682434526329E-2</v>
      </c>
      <c r="R59" s="63">
        <f>'S8 Heating-energy-carrier'!R10</f>
        <v>2.2716059186324591E-2</v>
      </c>
      <c r="S59" s="63">
        <f>'S8 Heating-energy-carrier'!S10</f>
        <v>2.2504435938122853E-2</v>
      </c>
      <c r="T59" s="63">
        <f>'S8 Heating-energy-carrier'!T10</f>
        <v>2.2292812689921115E-2</v>
      </c>
      <c r="U59" s="63">
        <f>'S8 Heating-energy-carrier'!U10</f>
        <v>2.2081189441719377E-2</v>
      </c>
      <c r="V59" s="63">
        <f>'S8 Heating-energy-carrier'!V10</f>
        <v>2.1869566193517639E-2</v>
      </c>
      <c r="W59" s="63">
        <f>'S8 Heating-energy-carrier'!W10</f>
        <v>2.1657942945315901E-2</v>
      </c>
      <c r="X59" s="63">
        <f>'S8 Heating-energy-carrier'!X10</f>
        <v>2.1446319697114163E-2</v>
      </c>
      <c r="Y59" s="63">
        <f>'S8 Heating-energy-carrier'!Y10</f>
        <v>2.1234696448912425E-2</v>
      </c>
      <c r="Z59" s="63">
        <f>'S8 Heating-energy-carrier'!Z10</f>
        <v>2.1023073200710687E-2</v>
      </c>
      <c r="AA59" s="63">
        <f>'S8 Heating-energy-carrier'!AA10</f>
        <v>2.0811449952508949E-2</v>
      </c>
      <c r="AB59" s="63">
        <f>'S8 Heating-energy-carrier'!AB10</f>
        <v>2.0599826704307236E-2</v>
      </c>
      <c r="AC59" s="116">
        <f>'S8 Heating-energy-carrier'!AC10</f>
        <v>2.055983825735342E-2</v>
      </c>
      <c r="AD59" s="116">
        <f>'S8 Heating-energy-carrier'!AD10</f>
        <v>2.0519849810399605E-2</v>
      </c>
      <c r="AE59" s="116">
        <f>'S8 Heating-energy-carrier'!AE10</f>
        <v>2.0479861363445789E-2</v>
      </c>
      <c r="AF59" s="116">
        <f>'S8 Heating-energy-carrier'!AF10</f>
        <v>2.0439872916491974E-2</v>
      </c>
      <c r="AG59" s="116">
        <f>'S8 Heating-energy-carrier'!AG10</f>
        <v>2.0399884469538158E-2</v>
      </c>
      <c r="AH59" s="117">
        <f>'S8 Heating-energy-carrier'!AH10</f>
        <v>2.0359896022584343E-2</v>
      </c>
      <c r="AI59" s="64">
        <f>'S8 Heating-energy-carrier'!AI10</f>
        <v>2.0319907575630528E-2</v>
      </c>
      <c r="AJ59" s="64">
        <f>'S8 Heating-energy-carrier'!AJ10</f>
        <v>2.0279919128676712E-2</v>
      </c>
      <c r="AK59" s="64">
        <f>'S8 Heating-energy-carrier'!AK10</f>
        <v>2.0239930681722897E-2</v>
      </c>
      <c r="AL59" s="64">
        <f>'S8 Heating-energy-carrier'!AL10</f>
        <v>2.0199942234769081E-2</v>
      </c>
      <c r="AM59" s="64">
        <f>'S8 Heating-energy-carrier'!AM10</f>
        <v>2.0159953787815266E-2</v>
      </c>
      <c r="AN59" s="64">
        <f>'S8 Heating-energy-carrier'!AN10</f>
        <v>2.011996534086145E-2</v>
      </c>
      <c r="AO59" s="64">
        <f>'S8 Heating-energy-carrier'!AO10</f>
        <v>2.0079976893907635E-2</v>
      </c>
      <c r="AP59" s="64">
        <f>'S8 Heating-energy-carrier'!AP10</f>
        <v>2.0039988446953819E-2</v>
      </c>
      <c r="AQ59" s="64">
        <f>'S8 Heating-energy-carrier'!AQ10</f>
        <v>0.02</v>
      </c>
      <c r="AR59" s="64">
        <f>'S8 Heating-energy-carrier'!AR10</f>
        <v>0.02</v>
      </c>
      <c r="AS59" s="64">
        <f>'S8 Heating-energy-carrier'!AS10</f>
        <v>0.02</v>
      </c>
      <c r="AT59" s="64">
        <f>'S8 Heating-energy-carrier'!AT10</f>
        <v>0.02</v>
      </c>
      <c r="AU59" s="64">
        <f>'S8 Heating-energy-carrier'!AU10</f>
        <v>0.02</v>
      </c>
      <c r="AV59" s="64">
        <f>'S8 Heating-energy-carrier'!AV10</f>
        <v>0.02</v>
      </c>
      <c r="AW59" s="64">
        <f>'S8 Heating-energy-carrier'!AW10</f>
        <v>0.02</v>
      </c>
      <c r="AX59" s="64">
        <f>'S8 Heating-energy-carrier'!AX10</f>
        <v>0.02</v>
      </c>
      <c r="AY59" s="64">
        <f>'S8 Heating-energy-carrier'!AY10</f>
        <v>0.02</v>
      </c>
      <c r="AZ59" s="64">
        <f>'S8 Heating-energy-carrier'!AZ10</f>
        <v>0.02</v>
      </c>
      <c r="BA59" s="64">
        <f>'S8 Heating-energy-carrier'!BA10</f>
        <v>0.02</v>
      </c>
      <c r="BB59" s="64">
        <f>'S8 Heating-energy-carrier'!BB10</f>
        <v>0.02</v>
      </c>
      <c r="BC59" s="64">
        <f>'S8 Heating-energy-carrier'!BC10</f>
        <v>0.02</v>
      </c>
      <c r="BD59" s="64">
        <f>'S8 Heating-energy-carrier'!BD10</f>
        <v>0.02</v>
      </c>
      <c r="BE59" s="64">
        <f>'S8 Heating-energy-carrier'!BE10</f>
        <v>0.02</v>
      </c>
      <c r="BF59" s="64">
        <f>'S8 Heating-energy-carrier'!BF10</f>
        <v>0.02</v>
      </c>
      <c r="BG59" s="64">
        <f>'S8 Heating-energy-carrier'!BG10</f>
        <v>0.02</v>
      </c>
      <c r="BH59" s="64">
        <f>'S8 Heating-energy-carrier'!BH10</f>
        <v>0.02</v>
      </c>
      <c r="BI59" s="64">
        <f>'S8 Heating-energy-carrier'!BI10</f>
        <v>0.02</v>
      </c>
      <c r="BJ59" s="64">
        <f>'S8 Heating-energy-carrier'!BJ10</f>
        <v>0.02</v>
      </c>
      <c r="BK59" s="64">
        <f>'S8 Heating-energy-carrier'!BK10</f>
        <v>0.02</v>
      </c>
    </row>
    <row r="60" spans="1:63" x14ac:dyDescent="0.45">
      <c r="A60" s="17" t="s">
        <v>51</v>
      </c>
      <c r="B60" s="53"/>
      <c r="C60" s="63">
        <f>'S8 Heating-energy-carrier'!C17</f>
        <v>0.1385868945868946</v>
      </c>
      <c r="D60" s="63">
        <f>'S8 Heating-energy-carrier'!D17</f>
        <v>0.12710562267093847</v>
      </c>
      <c r="E60" s="63">
        <f>'S8 Heating-energy-carrier'!E17</f>
        <v>0.11562435075498234</v>
      </c>
      <c r="F60" s="63">
        <f>'S8 Heating-energy-carrier'!F17</f>
        <v>0.10414307883902621</v>
      </c>
      <c r="G60" s="63">
        <f>'S8 Heating-energy-carrier'!G17</f>
        <v>9.2661806923070078E-2</v>
      </c>
      <c r="H60" s="63">
        <f>'S8 Heating-energy-carrier'!H17</f>
        <v>8.1180535007113946E-2</v>
      </c>
      <c r="I60" s="63">
        <f>'S8 Heating-energy-carrier'!I17</f>
        <v>6.9699263091157815E-2</v>
      </c>
      <c r="J60" s="63">
        <f>'S8 Heating-energy-carrier'!J17</f>
        <v>5.8217991175201683E-2</v>
      </c>
      <c r="K60" s="63">
        <f>'S8 Heating-energy-carrier'!K17</f>
        <v>4.6736719259245552E-2</v>
      </c>
      <c r="L60" s="63">
        <f>'S8 Heating-energy-carrier'!L17</f>
        <v>3.525544734328942E-2</v>
      </c>
      <c r="M60" s="63">
        <f>'S8 Heating-energy-carrier'!M17</f>
        <v>2.3774175427333281E-2</v>
      </c>
      <c r="N60" s="63">
        <f>'S8 Heating-energy-carrier'!N17</f>
        <v>2.3562552179131543E-2</v>
      </c>
      <c r="O60" s="63">
        <f>'S8 Heating-energy-carrier'!O17</f>
        <v>2.3350928930929805E-2</v>
      </c>
      <c r="P60" s="63">
        <f>'S8 Heating-energy-carrier'!P17</f>
        <v>2.3139305682728067E-2</v>
      </c>
      <c r="Q60" s="63">
        <f>'S8 Heating-energy-carrier'!Q17</f>
        <v>2.2927682434526329E-2</v>
      </c>
      <c r="R60" s="63">
        <f>'S8 Heating-energy-carrier'!R17</f>
        <v>2.2716059186324591E-2</v>
      </c>
      <c r="S60" s="63">
        <f>'S8 Heating-energy-carrier'!S17</f>
        <v>2.2504435938122853E-2</v>
      </c>
      <c r="T60" s="63">
        <f>'S8 Heating-energy-carrier'!T17</f>
        <v>2.2292812689921115E-2</v>
      </c>
      <c r="U60" s="63">
        <f>'S8 Heating-energy-carrier'!U17</f>
        <v>2.2081189441719377E-2</v>
      </c>
      <c r="V60" s="63">
        <f>'S8 Heating-energy-carrier'!V17</f>
        <v>2.1869566193517639E-2</v>
      </c>
      <c r="W60" s="63">
        <f>'S8 Heating-energy-carrier'!W17</f>
        <v>2.1657942945315901E-2</v>
      </c>
      <c r="X60" s="63">
        <f>'S8 Heating-energy-carrier'!X17</f>
        <v>2.1446319697114163E-2</v>
      </c>
      <c r="Y60" s="63">
        <f>'S8 Heating-energy-carrier'!Y17</f>
        <v>2.1234696448912425E-2</v>
      </c>
      <c r="Z60" s="63">
        <f>'S8 Heating-energy-carrier'!Z17</f>
        <v>2.1023073200710687E-2</v>
      </c>
      <c r="AA60" s="63">
        <f>'S8 Heating-energy-carrier'!AA17</f>
        <v>2.0811449952508949E-2</v>
      </c>
      <c r="AB60" s="63">
        <f>'S8 Heating-energy-carrier'!AB17</f>
        <v>2.0599826704307236E-2</v>
      </c>
      <c r="AC60" s="116">
        <f>'S8 Heating-energy-carrier'!AC17</f>
        <v>2.055983825735342E-2</v>
      </c>
      <c r="AD60" s="116">
        <f>'S8 Heating-energy-carrier'!AD17</f>
        <v>2.0519849810399605E-2</v>
      </c>
      <c r="AE60" s="116">
        <f>'S8 Heating-energy-carrier'!AE17</f>
        <v>2.0479861363445789E-2</v>
      </c>
      <c r="AF60" s="116">
        <f>'S8 Heating-energy-carrier'!AF17</f>
        <v>2.0439872916491974E-2</v>
      </c>
      <c r="AG60" s="116">
        <f>'S8 Heating-energy-carrier'!AG17</f>
        <v>2.0399884469538158E-2</v>
      </c>
      <c r="AH60" s="117">
        <f>'S8 Heating-energy-carrier'!AH17</f>
        <v>2.0359896022584343E-2</v>
      </c>
      <c r="AI60" s="64">
        <f>'S8 Heating-energy-carrier'!AI17</f>
        <v>2.0319907575630528E-2</v>
      </c>
      <c r="AJ60" s="64">
        <f>'S8 Heating-energy-carrier'!AJ17</f>
        <v>2.0279919128676712E-2</v>
      </c>
      <c r="AK60" s="64">
        <f>'S8 Heating-energy-carrier'!AK17</f>
        <v>2.0239930681722897E-2</v>
      </c>
      <c r="AL60" s="64">
        <f>'S8 Heating-energy-carrier'!AL17</f>
        <v>2.0199942234769081E-2</v>
      </c>
      <c r="AM60" s="64">
        <f>'S8 Heating-energy-carrier'!AM17</f>
        <v>2.0159953787815266E-2</v>
      </c>
      <c r="AN60" s="64">
        <f>'S8 Heating-energy-carrier'!AN17</f>
        <v>2.011996534086145E-2</v>
      </c>
      <c r="AO60" s="64">
        <f>'S8 Heating-energy-carrier'!AO17</f>
        <v>2.0079976893907635E-2</v>
      </c>
      <c r="AP60" s="64">
        <f>'S8 Heating-energy-carrier'!AP17</f>
        <v>2.0039988446953819E-2</v>
      </c>
      <c r="AQ60" s="64">
        <f>'S8 Heating-energy-carrier'!AQ17</f>
        <v>0.02</v>
      </c>
      <c r="AR60" s="64">
        <f>'S8 Heating-energy-carrier'!AR17</f>
        <v>0.02</v>
      </c>
      <c r="AS60" s="64">
        <f>'S8 Heating-energy-carrier'!AS17</f>
        <v>0.02</v>
      </c>
      <c r="AT60" s="64">
        <f>'S8 Heating-energy-carrier'!AT17</f>
        <v>0.02</v>
      </c>
      <c r="AU60" s="64">
        <f>'S8 Heating-energy-carrier'!AU17</f>
        <v>0.02</v>
      </c>
      <c r="AV60" s="64">
        <f>'S8 Heating-energy-carrier'!AV17</f>
        <v>0.02</v>
      </c>
      <c r="AW60" s="64">
        <f>'S8 Heating-energy-carrier'!AW17</f>
        <v>0.02</v>
      </c>
      <c r="AX60" s="64">
        <f>'S8 Heating-energy-carrier'!AX17</f>
        <v>0.02</v>
      </c>
      <c r="AY60" s="64">
        <f>'S8 Heating-energy-carrier'!AY17</f>
        <v>0.02</v>
      </c>
      <c r="AZ60" s="64">
        <f>'S8 Heating-energy-carrier'!AZ17</f>
        <v>0.02</v>
      </c>
      <c r="BA60" s="64">
        <f>'S8 Heating-energy-carrier'!BA17</f>
        <v>0.02</v>
      </c>
      <c r="BB60" s="64">
        <f>'S8 Heating-energy-carrier'!BB17</f>
        <v>0.02</v>
      </c>
      <c r="BC60" s="64">
        <f>'S8 Heating-energy-carrier'!BC17</f>
        <v>0.02</v>
      </c>
      <c r="BD60" s="64">
        <f>'S8 Heating-energy-carrier'!BD17</f>
        <v>0.02</v>
      </c>
      <c r="BE60" s="64">
        <f>'S8 Heating-energy-carrier'!BE17</f>
        <v>0.02</v>
      </c>
      <c r="BF60" s="64">
        <f>'S8 Heating-energy-carrier'!BF17</f>
        <v>0.02</v>
      </c>
      <c r="BG60" s="64">
        <f>'S8 Heating-energy-carrier'!BG17</f>
        <v>0.02</v>
      </c>
      <c r="BH60" s="64">
        <f>'S8 Heating-energy-carrier'!BH17</f>
        <v>0.02</v>
      </c>
      <c r="BI60" s="64">
        <f>'S8 Heating-energy-carrier'!BI17</f>
        <v>0.02</v>
      </c>
      <c r="BJ60" s="64">
        <f>'S8 Heating-energy-carrier'!BJ17</f>
        <v>0.02</v>
      </c>
      <c r="BK60" s="64">
        <f>'S8 Heating-energy-carrier'!BK17</f>
        <v>0.02</v>
      </c>
    </row>
    <row r="61" spans="1:63" x14ac:dyDescent="0.45">
      <c r="A61" s="17" t="s">
        <v>49</v>
      </c>
      <c r="B61" s="53"/>
      <c r="C61" s="63">
        <f>'S8 Heating-energy-carrier'!C24</f>
        <v>0.10853194755335549</v>
      </c>
      <c r="D61" s="63">
        <f>'S8 Heating-energy-carrier'!D24</f>
        <v>9.9813703339706239E-2</v>
      </c>
      <c r="E61" s="63">
        <f>'S8 Heating-energy-carrier'!E24</f>
        <v>9.1095459126056988E-2</v>
      </c>
      <c r="F61" s="63">
        <f>'S8 Heating-energy-carrier'!F24</f>
        <v>8.2377214912407737E-2</v>
      </c>
      <c r="G61" s="63">
        <f>'S8 Heating-energy-carrier'!G24</f>
        <v>7.3658970698758486E-2</v>
      </c>
      <c r="H61" s="63">
        <f>'S8 Heating-energy-carrier'!H24</f>
        <v>6.4940726485109235E-2</v>
      </c>
      <c r="I61" s="63">
        <f>'S8 Heating-energy-carrier'!I24</f>
        <v>5.6222482271459977E-2</v>
      </c>
      <c r="J61" s="63">
        <f>'S8 Heating-energy-carrier'!J24</f>
        <v>4.7504238057810719E-2</v>
      </c>
      <c r="K61" s="63">
        <f>'S8 Heating-energy-carrier'!K24</f>
        <v>3.8785993844161461E-2</v>
      </c>
      <c r="L61" s="63">
        <f>'S8 Heating-energy-carrier'!L24</f>
        <v>3.0067749630512203E-2</v>
      </c>
      <c r="M61" s="63">
        <f>'S8 Heating-energy-carrier'!M24</f>
        <v>2.1349505416862931E-2</v>
      </c>
      <c r="N61" s="63">
        <f>'S8 Heating-energy-carrier'!N24</f>
        <v>2.1423083327736254E-2</v>
      </c>
      <c r="O61" s="63">
        <f>'S8 Heating-energy-carrier'!O24</f>
        <v>2.1496661238609577E-2</v>
      </c>
      <c r="P61" s="63">
        <f>'S8 Heating-energy-carrier'!P24</f>
        <v>2.15702391494829E-2</v>
      </c>
      <c r="Q61" s="63">
        <f>'S8 Heating-energy-carrier'!Q24</f>
        <v>2.1643817060356223E-2</v>
      </c>
      <c r="R61" s="63">
        <f>'S8 Heating-energy-carrier'!R24</f>
        <v>2.1717394971229546E-2</v>
      </c>
      <c r="S61" s="63">
        <f>'S8 Heating-energy-carrier'!S24</f>
        <v>2.1790972882102869E-2</v>
      </c>
      <c r="T61" s="63">
        <f>'S8 Heating-energy-carrier'!T24</f>
        <v>2.1864550792976192E-2</v>
      </c>
      <c r="U61" s="63">
        <f>'S8 Heating-energy-carrier'!U24</f>
        <v>2.1938128703849515E-2</v>
      </c>
      <c r="V61" s="63">
        <f>'S8 Heating-energy-carrier'!V24</f>
        <v>2.2011706614722838E-2</v>
      </c>
      <c r="W61" s="63">
        <f>'S8 Heating-energy-carrier'!W24</f>
        <v>2.2085284525596161E-2</v>
      </c>
      <c r="X61" s="63">
        <f>'S8 Heating-energy-carrier'!X24</f>
        <v>2.2158862436469483E-2</v>
      </c>
      <c r="Y61" s="63">
        <f>'S8 Heating-energy-carrier'!Y24</f>
        <v>2.2232440347342806E-2</v>
      </c>
      <c r="Z61" s="63">
        <f>'S8 Heating-energy-carrier'!Z24</f>
        <v>2.2306018258216129E-2</v>
      </c>
      <c r="AA61" s="63">
        <f>'S8 Heating-energy-carrier'!AA24</f>
        <v>2.2379596169089452E-2</v>
      </c>
      <c r="AB61" s="63">
        <f>'S8 Heating-energy-carrier'!AB24</f>
        <v>2.2453174079962772E-2</v>
      </c>
      <c r="AC61" s="116">
        <f>'S8 Heating-energy-carrier'!AC24</f>
        <v>2.2289629141298586E-2</v>
      </c>
      <c r="AD61" s="116">
        <f>'S8 Heating-energy-carrier'!AD24</f>
        <v>2.21260842026344E-2</v>
      </c>
      <c r="AE61" s="116">
        <f>'S8 Heating-energy-carrier'!AE24</f>
        <v>2.1962539263970213E-2</v>
      </c>
      <c r="AF61" s="116">
        <f>'S8 Heating-energy-carrier'!AF24</f>
        <v>2.1798994325306027E-2</v>
      </c>
      <c r="AG61" s="116">
        <f>'S8 Heating-energy-carrier'!AG24</f>
        <v>2.1635449386641841E-2</v>
      </c>
      <c r="AH61" s="117">
        <f>'S8 Heating-energy-carrier'!AH24</f>
        <v>2.1471904447977655E-2</v>
      </c>
      <c r="AI61" s="64">
        <f>'S8 Heating-energy-carrier'!AI24</f>
        <v>2.1308359509313469E-2</v>
      </c>
      <c r="AJ61" s="64">
        <f>'S8 Heating-energy-carrier'!AJ24</f>
        <v>2.1144814570649283E-2</v>
      </c>
      <c r="AK61" s="64">
        <f>'S8 Heating-energy-carrier'!AK24</f>
        <v>2.0981269631985097E-2</v>
      </c>
      <c r="AL61" s="64">
        <f>'S8 Heating-energy-carrier'!AL24</f>
        <v>2.081772469332091E-2</v>
      </c>
      <c r="AM61" s="64">
        <f>'S8 Heating-energy-carrier'!AM24</f>
        <v>2.0654179754656724E-2</v>
      </c>
      <c r="AN61" s="64">
        <f>'S8 Heating-energy-carrier'!AN24</f>
        <v>2.0490634815992538E-2</v>
      </c>
      <c r="AO61" s="64">
        <f>'S8 Heating-energy-carrier'!AO24</f>
        <v>2.0327089877328352E-2</v>
      </c>
      <c r="AP61" s="64">
        <f>'S8 Heating-energy-carrier'!AP24</f>
        <v>2.0163544938664166E-2</v>
      </c>
      <c r="AQ61" s="64">
        <f>'S8 Heating-energy-carrier'!AQ24</f>
        <v>0.02</v>
      </c>
      <c r="AR61" s="64">
        <f>'S8 Heating-energy-carrier'!AR24</f>
        <v>0.02</v>
      </c>
      <c r="AS61" s="64">
        <f>'S8 Heating-energy-carrier'!AS24</f>
        <v>0.02</v>
      </c>
      <c r="AT61" s="64">
        <f>'S8 Heating-energy-carrier'!AT24</f>
        <v>0.02</v>
      </c>
      <c r="AU61" s="64">
        <f>'S8 Heating-energy-carrier'!AU24</f>
        <v>0.02</v>
      </c>
      <c r="AV61" s="64">
        <f>'S8 Heating-energy-carrier'!AV24</f>
        <v>0.02</v>
      </c>
      <c r="AW61" s="64">
        <f>'S8 Heating-energy-carrier'!AW24</f>
        <v>0.02</v>
      </c>
      <c r="AX61" s="64">
        <f>'S8 Heating-energy-carrier'!AX24</f>
        <v>0.02</v>
      </c>
      <c r="AY61" s="64">
        <f>'S8 Heating-energy-carrier'!AY24</f>
        <v>0.02</v>
      </c>
      <c r="AZ61" s="64">
        <f>'S8 Heating-energy-carrier'!AZ24</f>
        <v>0.02</v>
      </c>
      <c r="BA61" s="64">
        <f>'S8 Heating-energy-carrier'!BA24</f>
        <v>0.02</v>
      </c>
      <c r="BB61" s="64">
        <f>'S8 Heating-energy-carrier'!BB24</f>
        <v>0.02</v>
      </c>
      <c r="BC61" s="64">
        <f>'S8 Heating-energy-carrier'!BC24</f>
        <v>0.02</v>
      </c>
      <c r="BD61" s="64">
        <f>'S8 Heating-energy-carrier'!BD24</f>
        <v>0.02</v>
      </c>
      <c r="BE61" s="64">
        <f>'S8 Heating-energy-carrier'!BE24</f>
        <v>0.02</v>
      </c>
      <c r="BF61" s="64">
        <f>'S8 Heating-energy-carrier'!BF24</f>
        <v>0.02</v>
      </c>
      <c r="BG61" s="64">
        <f>'S8 Heating-energy-carrier'!BG24</f>
        <v>0.02</v>
      </c>
      <c r="BH61" s="64">
        <f>'S8 Heating-energy-carrier'!BH24</f>
        <v>0.02</v>
      </c>
      <c r="BI61" s="64">
        <f>'S8 Heating-energy-carrier'!BI24</f>
        <v>0.02</v>
      </c>
      <c r="BJ61" s="64">
        <f>'S8 Heating-energy-carrier'!BJ24</f>
        <v>0.02</v>
      </c>
      <c r="BK61" s="64">
        <f>'S8 Heating-energy-carrier'!BK24</f>
        <v>0.02</v>
      </c>
    </row>
    <row r="62" spans="1:63" x14ac:dyDescent="0.45">
      <c r="A62" s="17" t="s">
        <v>54</v>
      </c>
      <c r="B62" s="53"/>
      <c r="C62" s="63">
        <f>'S8 Heating-energy-carrier'!C31</f>
        <v>0.10853194755335549</v>
      </c>
      <c r="D62" s="63">
        <f>'S8 Heating-energy-carrier'!D31</f>
        <v>9.9813703339706239E-2</v>
      </c>
      <c r="E62" s="63">
        <f>'S8 Heating-energy-carrier'!E31</f>
        <v>9.1095459126056988E-2</v>
      </c>
      <c r="F62" s="63">
        <f>'S8 Heating-energy-carrier'!F31</f>
        <v>8.2377214912407737E-2</v>
      </c>
      <c r="G62" s="63">
        <f>'S8 Heating-energy-carrier'!G31</f>
        <v>7.3658970698758486E-2</v>
      </c>
      <c r="H62" s="63">
        <f>'S8 Heating-energy-carrier'!H31</f>
        <v>6.4940726485109235E-2</v>
      </c>
      <c r="I62" s="63">
        <f>'S8 Heating-energy-carrier'!I31</f>
        <v>5.6222482271459977E-2</v>
      </c>
      <c r="J62" s="63">
        <f>'S8 Heating-energy-carrier'!J31</f>
        <v>4.7504238057810719E-2</v>
      </c>
      <c r="K62" s="63">
        <f>'S8 Heating-energy-carrier'!K31</f>
        <v>3.8785993844161461E-2</v>
      </c>
      <c r="L62" s="63">
        <f>'S8 Heating-energy-carrier'!L31</f>
        <v>3.0067749630512203E-2</v>
      </c>
      <c r="M62" s="63">
        <f>'S8 Heating-energy-carrier'!M31</f>
        <v>2.1349505416862931E-2</v>
      </c>
      <c r="N62" s="63">
        <f>'S8 Heating-energy-carrier'!N31</f>
        <v>2.1423083327736254E-2</v>
      </c>
      <c r="O62" s="63">
        <f>'S8 Heating-energy-carrier'!O31</f>
        <v>2.1496661238609577E-2</v>
      </c>
      <c r="P62" s="63">
        <f>'S8 Heating-energy-carrier'!P31</f>
        <v>2.15702391494829E-2</v>
      </c>
      <c r="Q62" s="63">
        <f>'S8 Heating-energy-carrier'!Q31</f>
        <v>2.1643817060356223E-2</v>
      </c>
      <c r="R62" s="63">
        <f>'S8 Heating-energy-carrier'!R31</f>
        <v>2.1717394971229546E-2</v>
      </c>
      <c r="S62" s="63">
        <f>'S8 Heating-energy-carrier'!S31</f>
        <v>2.1790972882102869E-2</v>
      </c>
      <c r="T62" s="63">
        <f>'S8 Heating-energy-carrier'!T31</f>
        <v>2.1864550792976192E-2</v>
      </c>
      <c r="U62" s="63">
        <f>'S8 Heating-energy-carrier'!U31</f>
        <v>2.1938128703849515E-2</v>
      </c>
      <c r="V62" s="63">
        <f>'S8 Heating-energy-carrier'!V31</f>
        <v>2.2011706614722838E-2</v>
      </c>
      <c r="W62" s="63">
        <f>'S8 Heating-energy-carrier'!W31</f>
        <v>2.2085284525596161E-2</v>
      </c>
      <c r="X62" s="63">
        <f>'S8 Heating-energy-carrier'!X31</f>
        <v>2.2158862436469483E-2</v>
      </c>
      <c r="Y62" s="63">
        <f>'S8 Heating-energy-carrier'!Y31</f>
        <v>2.2232440347342806E-2</v>
      </c>
      <c r="Z62" s="63">
        <f>'S8 Heating-energy-carrier'!Z31</f>
        <v>2.2306018258216129E-2</v>
      </c>
      <c r="AA62" s="63">
        <f>'S8 Heating-energy-carrier'!AA31</f>
        <v>2.2379596169089452E-2</v>
      </c>
      <c r="AB62" s="63">
        <f>'S8 Heating-energy-carrier'!AB31</f>
        <v>2.2453174079962772E-2</v>
      </c>
      <c r="AC62" s="116">
        <f>'S8 Heating-energy-carrier'!AC31</f>
        <v>2.2289629141298586E-2</v>
      </c>
      <c r="AD62" s="116">
        <f>'S8 Heating-energy-carrier'!AD31</f>
        <v>2.21260842026344E-2</v>
      </c>
      <c r="AE62" s="116">
        <f>'S8 Heating-energy-carrier'!AE31</f>
        <v>2.1962539263970213E-2</v>
      </c>
      <c r="AF62" s="116">
        <f>'S8 Heating-energy-carrier'!AF31</f>
        <v>2.1798994325306027E-2</v>
      </c>
      <c r="AG62" s="116">
        <f>'S8 Heating-energy-carrier'!AG31</f>
        <v>2.1635449386641841E-2</v>
      </c>
      <c r="AH62" s="117">
        <f>'S8 Heating-energy-carrier'!AH31</f>
        <v>2.1471904447977655E-2</v>
      </c>
      <c r="AI62" s="64">
        <f>'S8 Heating-energy-carrier'!AI31</f>
        <v>2.1308359509313469E-2</v>
      </c>
      <c r="AJ62" s="64">
        <f>'S8 Heating-energy-carrier'!AJ31</f>
        <v>2.1144814570649283E-2</v>
      </c>
      <c r="AK62" s="64">
        <f>'S8 Heating-energy-carrier'!AK31</f>
        <v>2.0981269631985097E-2</v>
      </c>
      <c r="AL62" s="64">
        <f>'S8 Heating-energy-carrier'!AL31</f>
        <v>2.081772469332091E-2</v>
      </c>
      <c r="AM62" s="64">
        <f>'S8 Heating-energy-carrier'!AM31</f>
        <v>2.0654179754656724E-2</v>
      </c>
      <c r="AN62" s="64">
        <f>'S8 Heating-energy-carrier'!AN31</f>
        <v>2.0490634815992538E-2</v>
      </c>
      <c r="AO62" s="64">
        <f>'S8 Heating-energy-carrier'!AO31</f>
        <v>2.0327089877328352E-2</v>
      </c>
      <c r="AP62" s="64">
        <f>'S8 Heating-energy-carrier'!AP31</f>
        <v>2.0163544938664166E-2</v>
      </c>
      <c r="AQ62" s="64">
        <f>'S8 Heating-energy-carrier'!AQ31</f>
        <v>0.02</v>
      </c>
      <c r="AR62" s="64">
        <f>'S8 Heating-energy-carrier'!AR31</f>
        <v>0.02</v>
      </c>
      <c r="AS62" s="64">
        <f>'S8 Heating-energy-carrier'!AS31</f>
        <v>0.02</v>
      </c>
      <c r="AT62" s="64">
        <f>'S8 Heating-energy-carrier'!AT31</f>
        <v>0.02</v>
      </c>
      <c r="AU62" s="64">
        <f>'S8 Heating-energy-carrier'!AU31</f>
        <v>0.02</v>
      </c>
      <c r="AV62" s="64">
        <f>'S8 Heating-energy-carrier'!AV31</f>
        <v>0.02</v>
      </c>
      <c r="AW62" s="64">
        <f>'S8 Heating-energy-carrier'!AW31</f>
        <v>0.02</v>
      </c>
      <c r="AX62" s="64">
        <f>'S8 Heating-energy-carrier'!AX31</f>
        <v>0.02</v>
      </c>
      <c r="AY62" s="64">
        <f>'S8 Heating-energy-carrier'!AY31</f>
        <v>0.02</v>
      </c>
      <c r="AZ62" s="64">
        <f>'S8 Heating-energy-carrier'!AZ31</f>
        <v>0.02</v>
      </c>
      <c r="BA62" s="64">
        <f>'S8 Heating-energy-carrier'!BA31</f>
        <v>0.02</v>
      </c>
      <c r="BB62" s="64">
        <f>'S8 Heating-energy-carrier'!BB31</f>
        <v>0.02</v>
      </c>
      <c r="BC62" s="64">
        <f>'S8 Heating-energy-carrier'!BC31</f>
        <v>0.02</v>
      </c>
      <c r="BD62" s="64">
        <f>'S8 Heating-energy-carrier'!BD31</f>
        <v>0.02</v>
      </c>
      <c r="BE62" s="64">
        <f>'S8 Heating-energy-carrier'!BE31</f>
        <v>0.02</v>
      </c>
      <c r="BF62" s="64">
        <f>'S8 Heating-energy-carrier'!BF31</f>
        <v>0.02</v>
      </c>
      <c r="BG62" s="64">
        <f>'S8 Heating-energy-carrier'!BG31</f>
        <v>0.02</v>
      </c>
      <c r="BH62" s="64">
        <f>'S8 Heating-energy-carrier'!BH31</f>
        <v>0.02</v>
      </c>
      <c r="BI62" s="64">
        <f>'S8 Heating-energy-carrier'!BI31</f>
        <v>0.02</v>
      </c>
      <c r="BJ62" s="64">
        <f>'S8 Heating-energy-carrier'!BJ31</f>
        <v>0.02</v>
      </c>
      <c r="BK62" s="64">
        <f>'S8 Heating-energy-carrier'!BK31</f>
        <v>0.02</v>
      </c>
    </row>
    <row r="63" spans="1:63" x14ac:dyDescent="0.45">
      <c r="A63" s="17" t="s">
        <v>52</v>
      </c>
      <c r="B63" s="53"/>
      <c r="C63" s="63">
        <f>'S8 Heating-energy-carrier'!C38</f>
        <v>0.10853194755335549</v>
      </c>
      <c r="D63" s="63">
        <f>'S8 Heating-energy-carrier'!D38</f>
        <v>9.9813703339706239E-2</v>
      </c>
      <c r="E63" s="63">
        <f>'S8 Heating-energy-carrier'!E38</f>
        <v>9.1095459126056988E-2</v>
      </c>
      <c r="F63" s="63">
        <f>'S8 Heating-energy-carrier'!F38</f>
        <v>8.2377214912407737E-2</v>
      </c>
      <c r="G63" s="63">
        <f>'S8 Heating-energy-carrier'!G38</f>
        <v>7.3658970698758486E-2</v>
      </c>
      <c r="H63" s="63">
        <f>'S8 Heating-energy-carrier'!H38</f>
        <v>6.4940726485109235E-2</v>
      </c>
      <c r="I63" s="63">
        <f>'S8 Heating-energy-carrier'!I38</f>
        <v>5.6222482271459977E-2</v>
      </c>
      <c r="J63" s="63">
        <f>'S8 Heating-energy-carrier'!J38</f>
        <v>4.7504238057810719E-2</v>
      </c>
      <c r="K63" s="63">
        <f>'S8 Heating-energy-carrier'!K38</f>
        <v>3.8785993844161461E-2</v>
      </c>
      <c r="L63" s="63">
        <f>'S8 Heating-energy-carrier'!L38</f>
        <v>3.0067749630512203E-2</v>
      </c>
      <c r="M63" s="63">
        <f>'S8 Heating-energy-carrier'!M38</f>
        <v>2.1349505416862931E-2</v>
      </c>
      <c r="N63" s="63">
        <f>'S8 Heating-energy-carrier'!N38</f>
        <v>2.1423083327736254E-2</v>
      </c>
      <c r="O63" s="63">
        <f>'S8 Heating-energy-carrier'!O38</f>
        <v>2.1496661238609577E-2</v>
      </c>
      <c r="P63" s="63">
        <f>'S8 Heating-energy-carrier'!P38</f>
        <v>2.15702391494829E-2</v>
      </c>
      <c r="Q63" s="63">
        <f>'S8 Heating-energy-carrier'!Q38</f>
        <v>2.1643817060356223E-2</v>
      </c>
      <c r="R63" s="63">
        <f>'S8 Heating-energy-carrier'!R38</f>
        <v>2.1717394971229546E-2</v>
      </c>
      <c r="S63" s="63">
        <f>'S8 Heating-energy-carrier'!S38</f>
        <v>2.1790972882102869E-2</v>
      </c>
      <c r="T63" s="63">
        <f>'S8 Heating-energy-carrier'!T38</f>
        <v>2.1864550792976192E-2</v>
      </c>
      <c r="U63" s="63">
        <f>'S8 Heating-energy-carrier'!U38</f>
        <v>2.1938128703849515E-2</v>
      </c>
      <c r="V63" s="63">
        <f>'S8 Heating-energy-carrier'!V38</f>
        <v>2.2011706614722838E-2</v>
      </c>
      <c r="W63" s="63">
        <f>'S8 Heating-energy-carrier'!W38</f>
        <v>2.2085284525596161E-2</v>
      </c>
      <c r="X63" s="63">
        <f>'S8 Heating-energy-carrier'!X38</f>
        <v>2.2158862436469483E-2</v>
      </c>
      <c r="Y63" s="63">
        <f>'S8 Heating-energy-carrier'!Y38</f>
        <v>2.2232440347342806E-2</v>
      </c>
      <c r="Z63" s="63">
        <f>'S8 Heating-energy-carrier'!Z38</f>
        <v>2.2306018258216129E-2</v>
      </c>
      <c r="AA63" s="63">
        <f>'S8 Heating-energy-carrier'!AA38</f>
        <v>2.2379596169089452E-2</v>
      </c>
      <c r="AB63" s="63">
        <f>'S8 Heating-energy-carrier'!AB38</f>
        <v>2.2453174079962772E-2</v>
      </c>
      <c r="AC63" s="116">
        <f>'S8 Heating-energy-carrier'!AC38</f>
        <v>2.2289629141298586E-2</v>
      </c>
      <c r="AD63" s="116">
        <f>'S8 Heating-energy-carrier'!AD38</f>
        <v>2.21260842026344E-2</v>
      </c>
      <c r="AE63" s="116">
        <f>'S8 Heating-energy-carrier'!AE38</f>
        <v>2.1962539263970213E-2</v>
      </c>
      <c r="AF63" s="116">
        <f>'S8 Heating-energy-carrier'!AF38</f>
        <v>2.1798994325306027E-2</v>
      </c>
      <c r="AG63" s="116">
        <f>'S8 Heating-energy-carrier'!AG38</f>
        <v>2.1635449386641841E-2</v>
      </c>
      <c r="AH63" s="117">
        <f>'S8 Heating-energy-carrier'!AH38</f>
        <v>2.1471904447977655E-2</v>
      </c>
      <c r="AI63" s="64">
        <f>'S8 Heating-energy-carrier'!AI38</f>
        <v>2.1308359509313469E-2</v>
      </c>
      <c r="AJ63" s="64">
        <f>'S8 Heating-energy-carrier'!AJ38</f>
        <v>2.1144814570649283E-2</v>
      </c>
      <c r="AK63" s="64">
        <f>'S8 Heating-energy-carrier'!AK38</f>
        <v>2.0981269631985097E-2</v>
      </c>
      <c r="AL63" s="64">
        <f>'S8 Heating-energy-carrier'!AL38</f>
        <v>2.081772469332091E-2</v>
      </c>
      <c r="AM63" s="64">
        <f>'S8 Heating-energy-carrier'!AM38</f>
        <v>2.0654179754656724E-2</v>
      </c>
      <c r="AN63" s="64">
        <f>'S8 Heating-energy-carrier'!AN38</f>
        <v>2.0490634815992538E-2</v>
      </c>
      <c r="AO63" s="64">
        <f>'S8 Heating-energy-carrier'!AO38</f>
        <v>2.0327089877328352E-2</v>
      </c>
      <c r="AP63" s="64">
        <f>'S8 Heating-energy-carrier'!AP38</f>
        <v>2.0163544938664166E-2</v>
      </c>
      <c r="AQ63" s="64">
        <f>'S8 Heating-energy-carrier'!AQ38</f>
        <v>0.02</v>
      </c>
      <c r="AR63" s="64">
        <f>'S8 Heating-energy-carrier'!AR38</f>
        <v>0.02</v>
      </c>
      <c r="AS63" s="64">
        <f>'S8 Heating-energy-carrier'!AS38</f>
        <v>0.02</v>
      </c>
      <c r="AT63" s="64">
        <f>'S8 Heating-energy-carrier'!AT38</f>
        <v>0.02</v>
      </c>
      <c r="AU63" s="64">
        <f>'S8 Heating-energy-carrier'!AU38</f>
        <v>0.02</v>
      </c>
      <c r="AV63" s="64">
        <f>'S8 Heating-energy-carrier'!AV38</f>
        <v>0.02</v>
      </c>
      <c r="AW63" s="64">
        <f>'S8 Heating-energy-carrier'!AW38</f>
        <v>0.02</v>
      </c>
      <c r="AX63" s="64">
        <f>'S8 Heating-energy-carrier'!AX38</f>
        <v>0.02</v>
      </c>
      <c r="AY63" s="64">
        <f>'S8 Heating-energy-carrier'!AY38</f>
        <v>0.02</v>
      </c>
      <c r="AZ63" s="64">
        <f>'S8 Heating-energy-carrier'!AZ38</f>
        <v>0.02</v>
      </c>
      <c r="BA63" s="64">
        <f>'S8 Heating-energy-carrier'!BA38</f>
        <v>0.02</v>
      </c>
      <c r="BB63" s="64">
        <f>'S8 Heating-energy-carrier'!BB38</f>
        <v>0.02</v>
      </c>
      <c r="BC63" s="64">
        <f>'S8 Heating-energy-carrier'!BC38</f>
        <v>0.02</v>
      </c>
      <c r="BD63" s="64">
        <f>'S8 Heating-energy-carrier'!BD38</f>
        <v>0.02</v>
      </c>
      <c r="BE63" s="64">
        <f>'S8 Heating-energy-carrier'!BE38</f>
        <v>0.02</v>
      </c>
      <c r="BF63" s="64">
        <f>'S8 Heating-energy-carrier'!BF38</f>
        <v>0.02</v>
      </c>
      <c r="BG63" s="64">
        <f>'S8 Heating-energy-carrier'!BG38</f>
        <v>0.02</v>
      </c>
      <c r="BH63" s="64">
        <f>'S8 Heating-energy-carrier'!BH38</f>
        <v>0.02</v>
      </c>
      <c r="BI63" s="64">
        <f>'S8 Heating-energy-carrier'!BI38</f>
        <v>0.02</v>
      </c>
      <c r="BJ63" s="64">
        <f>'S8 Heating-energy-carrier'!BJ38</f>
        <v>0.02</v>
      </c>
      <c r="BK63" s="64">
        <f>'S8 Heating-energy-carrier'!BK38</f>
        <v>0.02</v>
      </c>
    </row>
    <row r="64" spans="1:63" x14ac:dyDescent="0.45">
      <c r="A64" s="17" t="s">
        <v>50</v>
      </c>
      <c r="B64" s="53"/>
      <c r="C64" s="63">
        <f>'S8 Heating-energy-carrier'!C45</f>
        <v>4.7811295812690127E-2</v>
      </c>
      <c r="D64" s="63">
        <f>'S8 Heating-energy-carrier'!D45</f>
        <v>4.4130037752616799E-2</v>
      </c>
      <c r="E64" s="63">
        <f>'S8 Heating-energy-carrier'!E45</f>
        <v>4.0448779692543471E-2</v>
      </c>
      <c r="F64" s="63">
        <f>'S8 Heating-energy-carrier'!F45</f>
        <v>3.6767521632470143E-2</v>
      </c>
      <c r="G64" s="63">
        <f>'S8 Heating-energy-carrier'!G45</f>
        <v>3.3086263572396815E-2</v>
      </c>
      <c r="H64" s="63">
        <f>'S8 Heating-energy-carrier'!H45</f>
        <v>2.9405005512323484E-2</v>
      </c>
      <c r="I64" s="63">
        <f>'S8 Heating-energy-carrier'!I45</f>
        <v>2.5723747452250152E-2</v>
      </c>
      <c r="J64" s="63">
        <f>'S8 Heating-energy-carrier'!J45</f>
        <v>2.2042489392176821E-2</v>
      </c>
      <c r="K64" s="63">
        <f>'S8 Heating-energy-carrier'!K45</f>
        <v>1.8361231332103489E-2</v>
      </c>
      <c r="L64" s="63">
        <f>'S8 Heating-energy-carrier'!L45</f>
        <v>1.4679973272030159E-2</v>
      </c>
      <c r="M64" s="63">
        <f>'S8 Heating-energy-carrier'!M45</f>
        <v>1.0998715211956828E-2</v>
      </c>
      <c r="N64" s="63">
        <f>'S8 Heating-energy-carrier'!N45</f>
        <v>1.1023795656639111E-2</v>
      </c>
      <c r="O64" s="63">
        <f>'S8 Heating-energy-carrier'!O45</f>
        <v>1.1048876101321393E-2</v>
      </c>
      <c r="P64" s="63">
        <f>'S8 Heating-energy-carrier'!P45</f>
        <v>1.1073956546003676E-2</v>
      </c>
      <c r="Q64" s="63">
        <f>'S8 Heating-energy-carrier'!Q45</f>
        <v>1.1099036990685958E-2</v>
      </c>
      <c r="R64" s="63">
        <f>'S8 Heating-energy-carrier'!R45</f>
        <v>1.1124117435368241E-2</v>
      </c>
      <c r="S64" s="63">
        <f>'S8 Heating-energy-carrier'!S45</f>
        <v>1.1149197880050523E-2</v>
      </c>
      <c r="T64" s="63">
        <f>'S8 Heating-energy-carrier'!T45</f>
        <v>1.1174278324732806E-2</v>
      </c>
      <c r="U64" s="63">
        <f>'S8 Heating-energy-carrier'!U45</f>
        <v>1.1199358769415088E-2</v>
      </c>
      <c r="V64" s="63">
        <f>'S8 Heating-energy-carrier'!V45</f>
        <v>1.1224439214097371E-2</v>
      </c>
      <c r="W64" s="63">
        <f>'S8 Heating-energy-carrier'!W45</f>
        <v>1.1249519658779654E-2</v>
      </c>
      <c r="X64" s="63">
        <f>'S8 Heating-energy-carrier'!X45</f>
        <v>1.1274600103461936E-2</v>
      </c>
      <c r="Y64" s="63">
        <f>'S8 Heating-energy-carrier'!Y45</f>
        <v>1.1299680548144219E-2</v>
      </c>
      <c r="Z64" s="63">
        <f>'S8 Heating-energy-carrier'!Z45</f>
        <v>1.1324760992826501E-2</v>
      </c>
      <c r="AA64" s="63">
        <f>'S8 Heating-energy-carrier'!AA45</f>
        <v>1.1349841437508784E-2</v>
      </c>
      <c r="AB64" s="63">
        <f>'S8 Heating-energy-carrier'!AB45</f>
        <v>1.1374921882191077E-2</v>
      </c>
      <c r="AC64" s="116">
        <f>'S8 Heating-energy-carrier'!AC45</f>
        <v>1.1949927090045005E-2</v>
      </c>
      <c r="AD64" s="116">
        <f>'S8 Heating-energy-carrier'!AD45</f>
        <v>1.2524932297898934E-2</v>
      </c>
      <c r="AE64" s="116">
        <f>'S8 Heating-energy-carrier'!AE45</f>
        <v>1.3099937505752862E-2</v>
      </c>
      <c r="AF64" s="116">
        <f>'S8 Heating-energy-carrier'!AF45</f>
        <v>1.3674942713606791E-2</v>
      </c>
      <c r="AG64" s="116">
        <f>'S8 Heating-energy-carrier'!AG45</f>
        <v>1.4249947921460719E-2</v>
      </c>
      <c r="AH64" s="117">
        <f>'S8 Heating-energy-carrier'!AH45</f>
        <v>1.4824953129314648E-2</v>
      </c>
      <c r="AI64" s="64">
        <f>'S8 Heating-energy-carrier'!AI45</f>
        <v>1.5399958337168576E-2</v>
      </c>
      <c r="AJ64" s="64">
        <f>'S8 Heating-energy-carrier'!AJ45</f>
        <v>1.5974963545022505E-2</v>
      </c>
      <c r="AK64" s="64">
        <f>'S8 Heating-energy-carrier'!AK45</f>
        <v>1.6549968752876433E-2</v>
      </c>
      <c r="AL64" s="64">
        <f>'S8 Heating-energy-carrier'!AL45</f>
        <v>1.7124973960730362E-2</v>
      </c>
      <c r="AM64" s="64">
        <f>'S8 Heating-energy-carrier'!AM45</f>
        <v>1.769997916858429E-2</v>
      </c>
      <c r="AN64" s="64">
        <f>'S8 Heating-energy-carrier'!AN45</f>
        <v>1.8274984376438218E-2</v>
      </c>
      <c r="AO64" s="64">
        <f>'S8 Heating-energy-carrier'!AO45</f>
        <v>1.8849989584292147E-2</v>
      </c>
      <c r="AP64" s="64">
        <f>'S8 Heating-energy-carrier'!AP45</f>
        <v>1.9424994792146075E-2</v>
      </c>
      <c r="AQ64" s="64">
        <f>'S8 Heating-energy-carrier'!AQ45</f>
        <v>0.02</v>
      </c>
      <c r="AR64" s="64">
        <f>'S8 Heating-energy-carrier'!AR45</f>
        <v>0.02</v>
      </c>
      <c r="AS64" s="64">
        <f>'S8 Heating-energy-carrier'!AS45</f>
        <v>0.02</v>
      </c>
      <c r="AT64" s="64">
        <f>'S8 Heating-energy-carrier'!AT45</f>
        <v>0.02</v>
      </c>
      <c r="AU64" s="64">
        <f>'S8 Heating-energy-carrier'!AU45</f>
        <v>0.02</v>
      </c>
      <c r="AV64" s="64">
        <f>'S8 Heating-energy-carrier'!AV45</f>
        <v>0.02</v>
      </c>
      <c r="AW64" s="64">
        <f>'S8 Heating-energy-carrier'!AW45</f>
        <v>0.02</v>
      </c>
      <c r="AX64" s="64">
        <f>'S8 Heating-energy-carrier'!AX45</f>
        <v>0.02</v>
      </c>
      <c r="AY64" s="64">
        <f>'S8 Heating-energy-carrier'!AY45</f>
        <v>0.02</v>
      </c>
      <c r="AZ64" s="64">
        <f>'S8 Heating-energy-carrier'!AZ45</f>
        <v>0.02</v>
      </c>
      <c r="BA64" s="64">
        <f>'S8 Heating-energy-carrier'!BA45</f>
        <v>0.02</v>
      </c>
      <c r="BB64" s="64">
        <f>'S8 Heating-energy-carrier'!BB45</f>
        <v>0.02</v>
      </c>
      <c r="BC64" s="64">
        <f>'S8 Heating-energy-carrier'!BC45</f>
        <v>0.02</v>
      </c>
      <c r="BD64" s="64">
        <f>'S8 Heating-energy-carrier'!BD45</f>
        <v>0.02</v>
      </c>
      <c r="BE64" s="64">
        <f>'S8 Heating-energy-carrier'!BE45</f>
        <v>0.02</v>
      </c>
      <c r="BF64" s="64">
        <f>'S8 Heating-energy-carrier'!BF45</f>
        <v>0.02</v>
      </c>
      <c r="BG64" s="64">
        <f>'S8 Heating-energy-carrier'!BG45</f>
        <v>0.02</v>
      </c>
      <c r="BH64" s="64">
        <f>'S8 Heating-energy-carrier'!BH45</f>
        <v>0.02</v>
      </c>
      <c r="BI64" s="64">
        <f>'S8 Heating-energy-carrier'!BI45</f>
        <v>0.02</v>
      </c>
      <c r="BJ64" s="64">
        <f>'S8 Heating-energy-carrier'!BJ45</f>
        <v>0.02</v>
      </c>
      <c r="BK64" s="64">
        <f>'S8 Heating-energy-carrier'!BK45</f>
        <v>0.02</v>
      </c>
    </row>
    <row r="65" spans="1:63" x14ac:dyDescent="0.45">
      <c r="A65" s="17" t="s">
        <v>55</v>
      </c>
      <c r="B65" s="53"/>
      <c r="C65" s="63">
        <f>'S8 Heating-energy-carrier'!C52</f>
        <v>4.7811295812690127E-2</v>
      </c>
      <c r="D65" s="63">
        <f>'S8 Heating-energy-carrier'!D52</f>
        <v>4.4130037752616799E-2</v>
      </c>
      <c r="E65" s="63">
        <f>'S8 Heating-energy-carrier'!E52</f>
        <v>4.0448779692543471E-2</v>
      </c>
      <c r="F65" s="63">
        <f>'S8 Heating-energy-carrier'!F52</f>
        <v>3.6767521632470143E-2</v>
      </c>
      <c r="G65" s="63">
        <f>'S8 Heating-energy-carrier'!G52</f>
        <v>3.3086263572396815E-2</v>
      </c>
      <c r="H65" s="63">
        <f>'S8 Heating-energy-carrier'!H52</f>
        <v>2.9405005512323484E-2</v>
      </c>
      <c r="I65" s="63">
        <f>'S8 Heating-energy-carrier'!I52</f>
        <v>2.5723747452250152E-2</v>
      </c>
      <c r="J65" s="63">
        <f>'S8 Heating-energy-carrier'!J52</f>
        <v>2.2042489392176821E-2</v>
      </c>
      <c r="K65" s="63">
        <f>'S8 Heating-energy-carrier'!K52</f>
        <v>1.8361231332103489E-2</v>
      </c>
      <c r="L65" s="63">
        <f>'S8 Heating-energy-carrier'!L52</f>
        <v>1.4679973272030159E-2</v>
      </c>
      <c r="M65" s="63">
        <f>'S8 Heating-energy-carrier'!M52</f>
        <v>1.0998715211956828E-2</v>
      </c>
      <c r="N65" s="63">
        <f>'S8 Heating-energy-carrier'!N52</f>
        <v>1.1023795656639111E-2</v>
      </c>
      <c r="O65" s="63">
        <f>'S8 Heating-energy-carrier'!O52</f>
        <v>1.1048876101321393E-2</v>
      </c>
      <c r="P65" s="63">
        <f>'S8 Heating-energy-carrier'!P52</f>
        <v>1.1073956546003676E-2</v>
      </c>
      <c r="Q65" s="63">
        <f>'S8 Heating-energy-carrier'!Q52</f>
        <v>1.1099036990685958E-2</v>
      </c>
      <c r="R65" s="63">
        <f>'S8 Heating-energy-carrier'!R52</f>
        <v>1.1124117435368241E-2</v>
      </c>
      <c r="S65" s="63">
        <f>'S8 Heating-energy-carrier'!S52</f>
        <v>1.1149197880050523E-2</v>
      </c>
      <c r="T65" s="63">
        <f>'S8 Heating-energy-carrier'!T52</f>
        <v>1.1174278324732806E-2</v>
      </c>
      <c r="U65" s="63">
        <f>'S8 Heating-energy-carrier'!U52</f>
        <v>1.1199358769415088E-2</v>
      </c>
      <c r="V65" s="63">
        <f>'S8 Heating-energy-carrier'!V52</f>
        <v>1.1224439214097371E-2</v>
      </c>
      <c r="W65" s="63">
        <f>'S8 Heating-energy-carrier'!W52</f>
        <v>1.1249519658779654E-2</v>
      </c>
      <c r="X65" s="63">
        <f>'S8 Heating-energy-carrier'!X52</f>
        <v>1.1274600103461936E-2</v>
      </c>
      <c r="Y65" s="63">
        <f>'S8 Heating-energy-carrier'!Y52</f>
        <v>1.1299680548144219E-2</v>
      </c>
      <c r="Z65" s="63">
        <f>'S8 Heating-energy-carrier'!Z52</f>
        <v>1.1324760992826501E-2</v>
      </c>
      <c r="AA65" s="63">
        <f>'S8 Heating-energy-carrier'!AA52</f>
        <v>1.1349841437508784E-2</v>
      </c>
      <c r="AB65" s="63">
        <f>'S8 Heating-energy-carrier'!AB52</f>
        <v>1.1374921882191077E-2</v>
      </c>
      <c r="AC65" s="116">
        <f>'S8 Heating-energy-carrier'!AC52</f>
        <v>1.1949927090045005E-2</v>
      </c>
      <c r="AD65" s="116">
        <f>'S8 Heating-energy-carrier'!AD52</f>
        <v>1.2524932297898934E-2</v>
      </c>
      <c r="AE65" s="116">
        <f>'S8 Heating-energy-carrier'!AE52</f>
        <v>1.3099937505752862E-2</v>
      </c>
      <c r="AF65" s="116">
        <f>'S8 Heating-energy-carrier'!AF52</f>
        <v>1.3674942713606791E-2</v>
      </c>
      <c r="AG65" s="116">
        <f>'S8 Heating-energy-carrier'!AG52</f>
        <v>1.4249947921460719E-2</v>
      </c>
      <c r="AH65" s="117">
        <f>'S8 Heating-energy-carrier'!AH52</f>
        <v>1.4824953129314648E-2</v>
      </c>
      <c r="AI65" s="64">
        <f>'S8 Heating-energy-carrier'!AI52</f>
        <v>1.5399958337168576E-2</v>
      </c>
      <c r="AJ65" s="64">
        <f>'S8 Heating-energy-carrier'!AJ52</f>
        <v>1.5974963545022505E-2</v>
      </c>
      <c r="AK65" s="64">
        <f>'S8 Heating-energy-carrier'!AK52</f>
        <v>1.6549968752876433E-2</v>
      </c>
      <c r="AL65" s="64">
        <f>'S8 Heating-energy-carrier'!AL52</f>
        <v>1.7124973960730362E-2</v>
      </c>
      <c r="AM65" s="64">
        <f>'S8 Heating-energy-carrier'!AM52</f>
        <v>1.769997916858429E-2</v>
      </c>
      <c r="AN65" s="64">
        <f>'S8 Heating-energy-carrier'!AN52</f>
        <v>1.8274984376438218E-2</v>
      </c>
      <c r="AO65" s="64">
        <f>'S8 Heating-energy-carrier'!AO52</f>
        <v>1.8849989584292147E-2</v>
      </c>
      <c r="AP65" s="64">
        <f>'S8 Heating-energy-carrier'!AP52</f>
        <v>1.9424994792146075E-2</v>
      </c>
      <c r="AQ65" s="64">
        <f>'S8 Heating-energy-carrier'!AQ52</f>
        <v>0.02</v>
      </c>
      <c r="AR65" s="64">
        <f>'S8 Heating-energy-carrier'!AR52</f>
        <v>0.02</v>
      </c>
      <c r="AS65" s="64">
        <f>'S8 Heating-energy-carrier'!AS52</f>
        <v>0.02</v>
      </c>
      <c r="AT65" s="64">
        <f>'S8 Heating-energy-carrier'!AT52</f>
        <v>0.02</v>
      </c>
      <c r="AU65" s="64">
        <f>'S8 Heating-energy-carrier'!AU52</f>
        <v>0.02</v>
      </c>
      <c r="AV65" s="64">
        <f>'S8 Heating-energy-carrier'!AV52</f>
        <v>0.02</v>
      </c>
      <c r="AW65" s="64">
        <f>'S8 Heating-energy-carrier'!AW52</f>
        <v>0.02</v>
      </c>
      <c r="AX65" s="64">
        <f>'S8 Heating-energy-carrier'!AX52</f>
        <v>0.02</v>
      </c>
      <c r="AY65" s="64">
        <f>'S8 Heating-energy-carrier'!AY52</f>
        <v>0.02</v>
      </c>
      <c r="AZ65" s="64">
        <f>'S8 Heating-energy-carrier'!AZ52</f>
        <v>0.02</v>
      </c>
      <c r="BA65" s="64">
        <f>'S8 Heating-energy-carrier'!BA52</f>
        <v>0.02</v>
      </c>
      <c r="BB65" s="64">
        <f>'S8 Heating-energy-carrier'!BB52</f>
        <v>0.02</v>
      </c>
      <c r="BC65" s="64">
        <f>'S8 Heating-energy-carrier'!BC52</f>
        <v>0.02</v>
      </c>
      <c r="BD65" s="64">
        <f>'S8 Heating-energy-carrier'!BD52</f>
        <v>0.02</v>
      </c>
      <c r="BE65" s="64">
        <f>'S8 Heating-energy-carrier'!BE52</f>
        <v>0.02</v>
      </c>
      <c r="BF65" s="64">
        <f>'S8 Heating-energy-carrier'!BF52</f>
        <v>0.02</v>
      </c>
      <c r="BG65" s="64">
        <f>'S8 Heating-energy-carrier'!BG52</f>
        <v>0.02</v>
      </c>
      <c r="BH65" s="64">
        <f>'S8 Heating-energy-carrier'!BH52</f>
        <v>0.02</v>
      </c>
      <c r="BI65" s="64">
        <f>'S8 Heating-energy-carrier'!BI52</f>
        <v>0.02</v>
      </c>
      <c r="BJ65" s="64">
        <f>'S8 Heating-energy-carrier'!BJ52</f>
        <v>0.02</v>
      </c>
      <c r="BK65" s="64">
        <f>'S8 Heating-energy-carrier'!BK52</f>
        <v>0.02</v>
      </c>
    </row>
    <row r="66" spans="1:63" x14ac:dyDescent="0.45">
      <c r="A66" s="17" t="s">
        <v>7</v>
      </c>
      <c r="B66" s="53"/>
      <c r="C66" s="63">
        <f>'S8 Heating-energy-carrier'!C59</f>
        <v>1.5783460101414466E-2</v>
      </c>
      <c r="D66" s="63">
        <f>'S8 Heating-energy-carrier'!D59</f>
        <v>1.5055141761444575E-2</v>
      </c>
      <c r="E66" s="63">
        <f>'S8 Heating-energy-carrier'!E59</f>
        <v>1.4326823421474684E-2</v>
      </c>
      <c r="F66" s="63">
        <f>'S8 Heating-energy-carrier'!F59</f>
        <v>1.3598505081504793E-2</v>
      </c>
      <c r="G66" s="63">
        <f>'S8 Heating-energy-carrier'!G59</f>
        <v>1.2870186741534902E-2</v>
      </c>
      <c r="H66" s="63">
        <f>'S8 Heating-energy-carrier'!H59</f>
        <v>1.2141868401565011E-2</v>
      </c>
      <c r="I66" s="63">
        <f>'S8 Heating-energy-carrier'!I59</f>
        <v>1.1413550061595119E-2</v>
      </c>
      <c r="J66" s="63">
        <f>'S8 Heating-energy-carrier'!J59</f>
        <v>1.0685231721625228E-2</v>
      </c>
      <c r="K66" s="63">
        <f>'S8 Heating-energy-carrier'!K59</f>
        <v>9.9569133816553371E-3</v>
      </c>
      <c r="L66" s="63">
        <f>'S8 Heating-energy-carrier'!L59</f>
        <v>9.2285950416854459E-3</v>
      </c>
      <c r="M66" s="63">
        <f>'S8 Heating-energy-carrier'!M59</f>
        <v>8.5002767017155513E-3</v>
      </c>
      <c r="N66" s="63">
        <f>'S8 Heating-energy-carrier'!N59</f>
        <v>8.568413868403681E-3</v>
      </c>
      <c r="O66" s="63">
        <f>'S8 Heating-energy-carrier'!O59</f>
        <v>8.6365510350918107E-3</v>
      </c>
      <c r="P66" s="63">
        <f>'S8 Heating-energy-carrier'!P59</f>
        <v>8.7046882017799403E-3</v>
      </c>
      <c r="Q66" s="63">
        <f>'S8 Heating-energy-carrier'!Q59</f>
        <v>8.77282536846807E-3</v>
      </c>
      <c r="R66" s="63">
        <f>'S8 Heating-energy-carrier'!R59</f>
        <v>8.8409625351561997E-3</v>
      </c>
      <c r="S66" s="63">
        <f>'S8 Heating-energy-carrier'!S59</f>
        <v>8.9090997018443294E-3</v>
      </c>
      <c r="T66" s="63">
        <f>'S8 Heating-energy-carrier'!T59</f>
        <v>8.977236868532459E-3</v>
      </c>
      <c r="U66" s="63">
        <f>'S8 Heating-energy-carrier'!U59</f>
        <v>9.0453740352205887E-3</v>
      </c>
      <c r="V66" s="63">
        <f>'S8 Heating-energy-carrier'!V59</f>
        <v>9.1135112019087184E-3</v>
      </c>
      <c r="W66" s="63">
        <f>'S8 Heating-energy-carrier'!W59</f>
        <v>9.1816483685968481E-3</v>
      </c>
      <c r="X66" s="63">
        <f>'S8 Heating-energy-carrier'!X59</f>
        <v>9.2497855352849778E-3</v>
      </c>
      <c r="Y66" s="63">
        <f>'S8 Heating-energy-carrier'!Y59</f>
        <v>9.3179227019731074E-3</v>
      </c>
      <c r="Z66" s="63">
        <f>'S8 Heating-energy-carrier'!Z59</f>
        <v>9.3860598686612371E-3</v>
      </c>
      <c r="AA66" s="63">
        <f>'S8 Heating-energy-carrier'!AA59</f>
        <v>9.4541970353493668E-3</v>
      </c>
      <c r="AB66" s="63">
        <f>'S8 Heating-energy-carrier'!AB59</f>
        <v>9.5223342020375051E-3</v>
      </c>
      <c r="AC66" s="116">
        <f>'S8 Heating-energy-carrier'!AC59</f>
        <v>1.0220845255235004E-2</v>
      </c>
      <c r="AD66" s="116">
        <f>'S8 Heating-energy-carrier'!AD59</f>
        <v>1.0919356308432503E-2</v>
      </c>
      <c r="AE66" s="116">
        <f>'S8 Heating-energy-carrier'!AE59</f>
        <v>1.1617867361630002E-2</v>
      </c>
      <c r="AF66" s="116">
        <f>'S8 Heating-energy-carrier'!AF59</f>
        <v>1.2316378414827502E-2</v>
      </c>
      <c r="AG66" s="116">
        <f>'S8 Heating-energy-carrier'!AG59</f>
        <v>1.3014889468025001E-2</v>
      </c>
      <c r="AH66" s="117">
        <f>'S8 Heating-energy-carrier'!AH59</f>
        <v>1.37134005212225E-2</v>
      </c>
      <c r="AI66" s="64">
        <f>'S8 Heating-energy-carrier'!AI59</f>
        <v>1.4411911574419999E-2</v>
      </c>
      <c r="AJ66" s="64">
        <f>'S8 Heating-energy-carrier'!AJ59</f>
        <v>1.5110422627617498E-2</v>
      </c>
      <c r="AK66" s="64">
        <f>'S8 Heating-energy-carrier'!AK59</f>
        <v>1.5808933680814999E-2</v>
      </c>
      <c r="AL66" s="64">
        <f>'S8 Heating-energy-carrier'!AL59</f>
        <v>1.65074447340125E-2</v>
      </c>
      <c r="AM66" s="64">
        <f>'S8 Heating-energy-carrier'!AM59</f>
        <v>1.7205955787210001E-2</v>
      </c>
      <c r="AN66" s="64">
        <f>'S8 Heating-energy-carrier'!AN59</f>
        <v>1.7904466840407501E-2</v>
      </c>
      <c r="AO66" s="64">
        <f>'S8 Heating-energy-carrier'!AO59</f>
        <v>1.8602977893605002E-2</v>
      </c>
      <c r="AP66" s="64">
        <f>'S8 Heating-energy-carrier'!AP59</f>
        <v>1.9301488946802503E-2</v>
      </c>
      <c r="AQ66" s="64">
        <f>'S8 Heating-energy-carrier'!AQ59</f>
        <v>0.02</v>
      </c>
      <c r="AR66" s="64">
        <f>'S8 Heating-energy-carrier'!AR59</f>
        <v>0.02</v>
      </c>
      <c r="AS66" s="64">
        <f>'S8 Heating-energy-carrier'!AS59</f>
        <v>0.02</v>
      </c>
      <c r="AT66" s="64">
        <f>'S8 Heating-energy-carrier'!AT59</f>
        <v>0.02</v>
      </c>
      <c r="AU66" s="64">
        <f>'S8 Heating-energy-carrier'!AU59</f>
        <v>0.02</v>
      </c>
      <c r="AV66" s="64">
        <f>'S8 Heating-energy-carrier'!AV59</f>
        <v>0.02</v>
      </c>
      <c r="AW66" s="64">
        <f>'S8 Heating-energy-carrier'!AW59</f>
        <v>0.02</v>
      </c>
      <c r="AX66" s="64">
        <f>'S8 Heating-energy-carrier'!AX59</f>
        <v>0.02</v>
      </c>
      <c r="AY66" s="64">
        <f>'S8 Heating-energy-carrier'!AY59</f>
        <v>0.02</v>
      </c>
      <c r="AZ66" s="64">
        <f>'S8 Heating-energy-carrier'!AZ59</f>
        <v>0.02</v>
      </c>
      <c r="BA66" s="64">
        <f>'S8 Heating-energy-carrier'!BA59</f>
        <v>0.02</v>
      </c>
      <c r="BB66" s="64">
        <f>'S8 Heating-energy-carrier'!BB59</f>
        <v>0.02</v>
      </c>
      <c r="BC66" s="64">
        <f>'S8 Heating-energy-carrier'!BC59</f>
        <v>0.02</v>
      </c>
      <c r="BD66" s="64">
        <f>'S8 Heating-energy-carrier'!BD59</f>
        <v>0.02</v>
      </c>
      <c r="BE66" s="64">
        <f>'S8 Heating-energy-carrier'!BE59</f>
        <v>0.02</v>
      </c>
      <c r="BF66" s="64">
        <f>'S8 Heating-energy-carrier'!BF59</f>
        <v>0.02</v>
      </c>
      <c r="BG66" s="64">
        <f>'S8 Heating-energy-carrier'!BG59</f>
        <v>0.02</v>
      </c>
      <c r="BH66" s="64">
        <f>'S8 Heating-energy-carrier'!BH59</f>
        <v>0.02</v>
      </c>
      <c r="BI66" s="64">
        <f>'S8 Heating-energy-carrier'!BI59</f>
        <v>0.02</v>
      </c>
      <c r="BJ66" s="64">
        <f>'S8 Heating-energy-carrier'!BJ59</f>
        <v>0.02</v>
      </c>
      <c r="BK66" s="64">
        <f>'S8 Heating-energy-carrier'!BK59</f>
        <v>0.02</v>
      </c>
    </row>
    <row r="67" spans="1:63" x14ac:dyDescent="0.45">
      <c r="A67" s="17" t="s">
        <v>102</v>
      </c>
      <c r="B67" s="53"/>
      <c r="C67" s="63">
        <f>'S8 Heating-energy-carrier'!C66</f>
        <v>0</v>
      </c>
      <c r="D67" s="63">
        <f>'S8 Heating-energy-carrier'!D66</f>
        <v>0</v>
      </c>
      <c r="E67" s="63">
        <f>'S8 Heating-energy-carrier'!E66</f>
        <v>0</v>
      </c>
      <c r="F67" s="63">
        <f>'S8 Heating-energy-carrier'!F66</f>
        <v>0</v>
      </c>
      <c r="G67" s="63">
        <f>'S8 Heating-energy-carrier'!G66</f>
        <v>0</v>
      </c>
      <c r="H67" s="63">
        <f>'S8 Heating-energy-carrier'!H66</f>
        <v>0</v>
      </c>
      <c r="I67" s="63">
        <f>'S8 Heating-energy-carrier'!I66</f>
        <v>0</v>
      </c>
      <c r="J67" s="63">
        <f>'S8 Heating-energy-carrier'!J66</f>
        <v>0</v>
      </c>
      <c r="K67" s="63">
        <f>'S8 Heating-energy-carrier'!K66</f>
        <v>0</v>
      </c>
      <c r="L67" s="63">
        <f>'S8 Heating-energy-carrier'!L66</f>
        <v>0</v>
      </c>
      <c r="M67" s="63">
        <f>'S8 Heating-energy-carrier'!M66</f>
        <v>0</v>
      </c>
      <c r="N67" s="63">
        <f>'S8 Heating-energy-carrier'!N66</f>
        <v>7.3781291172595517E-3</v>
      </c>
      <c r="O67" s="63">
        <f>'S8 Heating-energy-carrier'!O66</f>
        <v>7.3781291172595517E-3</v>
      </c>
      <c r="P67" s="63">
        <f>'S8 Heating-energy-carrier'!P66</f>
        <v>7.3781291172595517E-3</v>
      </c>
      <c r="Q67" s="63">
        <f>'S8 Heating-energy-carrier'!Q66</f>
        <v>7.3781291172595517E-3</v>
      </c>
      <c r="R67" s="63">
        <f>'S8 Heating-energy-carrier'!R66</f>
        <v>7.3781291172595517E-3</v>
      </c>
      <c r="S67" s="63">
        <f>'S8 Heating-energy-carrier'!S66</f>
        <v>7.3781291172595517E-3</v>
      </c>
      <c r="T67" s="63">
        <f>'S8 Heating-energy-carrier'!T66</f>
        <v>7.3781291172595517E-3</v>
      </c>
      <c r="U67" s="63">
        <f>'S8 Heating-energy-carrier'!U66</f>
        <v>7.3781291172595517E-3</v>
      </c>
      <c r="V67" s="63">
        <f>'S8 Heating-energy-carrier'!V66</f>
        <v>7.3781291172595517E-3</v>
      </c>
      <c r="W67" s="63">
        <f>'S8 Heating-energy-carrier'!W66</f>
        <v>7.3781291172595517E-3</v>
      </c>
      <c r="X67" s="63">
        <f>'S8 Heating-energy-carrier'!X66</f>
        <v>7.3781291172595517E-3</v>
      </c>
      <c r="Y67" s="63">
        <f>'S8 Heating-energy-carrier'!Y66</f>
        <v>7.3781291172595517E-3</v>
      </c>
      <c r="Z67" s="63">
        <f>'S8 Heating-energy-carrier'!Z66</f>
        <v>7.3781291172595517E-3</v>
      </c>
      <c r="AA67" s="63">
        <f>'S8 Heating-energy-carrier'!AA66</f>
        <v>7.3781291172595517E-3</v>
      </c>
      <c r="AB67" s="63">
        <f>'S8 Heating-energy-carrier'!AB66</f>
        <v>7.3781291172595517E-3</v>
      </c>
      <c r="AC67" s="116">
        <f>'S8 Heating-energy-carrier'!AC66</f>
        <v>7.3781291172595517E-3</v>
      </c>
      <c r="AD67" s="116">
        <f>'S8 Heating-energy-carrier'!AD66</f>
        <v>7.3781291172595517E-3</v>
      </c>
      <c r="AE67" s="116">
        <f>'S8 Heating-energy-carrier'!AE66</f>
        <v>7.3781291172595517E-3</v>
      </c>
      <c r="AF67" s="116">
        <f>'S8 Heating-energy-carrier'!AF66</f>
        <v>7.3781291172595517E-3</v>
      </c>
      <c r="AG67" s="116">
        <f>'S8 Heating-energy-carrier'!AG66</f>
        <v>7.3781291172595517E-3</v>
      </c>
      <c r="AH67" s="117">
        <f>'S8 Heating-energy-carrier'!AH66</f>
        <v>7.3781291172595517E-3</v>
      </c>
      <c r="AI67" s="64">
        <f>'S8 Heating-energy-carrier'!AI66</f>
        <v>7.3781291172595517E-3</v>
      </c>
      <c r="AJ67" s="64">
        <f>'S8 Heating-energy-carrier'!AJ66</f>
        <v>7.3781291172595517E-3</v>
      </c>
      <c r="AK67" s="64">
        <f>'S8 Heating-energy-carrier'!AK66</f>
        <v>7.3781291172595517E-3</v>
      </c>
      <c r="AL67" s="64">
        <f>'S8 Heating-energy-carrier'!AL66</f>
        <v>7.3781291172595517E-3</v>
      </c>
      <c r="AM67" s="64">
        <f>'S8 Heating-energy-carrier'!AM66</f>
        <v>7.3781291172595517E-3</v>
      </c>
      <c r="AN67" s="64">
        <f>'S8 Heating-energy-carrier'!AN66</f>
        <v>7.3781291172595517E-3</v>
      </c>
      <c r="AO67" s="64">
        <f>'S8 Heating-energy-carrier'!AO66</f>
        <v>7.3781291172595517E-3</v>
      </c>
      <c r="AP67" s="64">
        <f>'S8 Heating-energy-carrier'!AP66</f>
        <v>7.3781291172595517E-3</v>
      </c>
      <c r="AQ67" s="64">
        <f>'S8 Heating-energy-carrier'!AQ66</f>
        <v>7.3781291172595517E-3</v>
      </c>
      <c r="AR67" s="64">
        <f>'S8 Heating-energy-carrier'!AR66</f>
        <v>7.3781291172595517E-3</v>
      </c>
      <c r="AS67" s="64">
        <f>'S8 Heating-energy-carrier'!AS66</f>
        <v>7.3781291172595517E-3</v>
      </c>
      <c r="AT67" s="64">
        <f>'S8 Heating-energy-carrier'!AT66</f>
        <v>7.3781291172595517E-3</v>
      </c>
      <c r="AU67" s="64">
        <f>'S8 Heating-energy-carrier'!AU66</f>
        <v>7.3781291172595517E-3</v>
      </c>
      <c r="AV67" s="64">
        <f>'S8 Heating-energy-carrier'!AV66</f>
        <v>7.3781291172595517E-3</v>
      </c>
      <c r="AW67" s="64">
        <f>'S8 Heating-energy-carrier'!AW66</f>
        <v>7.3781291172595517E-3</v>
      </c>
      <c r="AX67" s="64">
        <f>'S8 Heating-energy-carrier'!AX66</f>
        <v>7.3781291172595517E-3</v>
      </c>
      <c r="AY67" s="64">
        <f>'S8 Heating-energy-carrier'!AY66</f>
        <v>7.3781291172595517E-3</v>
      </c>
      <c r="AZ67" s="64">
        <f>'S8 Heating-energy-carrier'!AZ66</f>
        <v>7.3781291172595517E-3</v>
      </c>
      <c r="BA67" s="64">
        <f>'S8 Heating-energy-carrier'!BA66</f>
        <v>7.3781291172595517E-3</v>
      </c>
      <c r="BB67" s="64">
        <f>'S8 Heating-energy-carrier'!BB66</f>
        <v>7.3781291172595517E-3</v>
      </c>
      <c r="BC67" s="64">
        <f>'S8 Heating-energy-carrier'!BC66</f>
        <v>7.3781291172595517E-3</v>
      </c>
      <c r="BD67" s="64">
        <f>'S8 Heating-energy-carrier'!BD66</f>
        <v>7.3781291172595517E-3</v>
      </c>
      <c r="BE67" s="64">
        <f>'S8 Heating-energy-carrier'!BE66</f>
        <v>7.3781291172595517E-3</v>
      </c>
      <c r="BF67" s="64">
        <f>'S8 Heating-energy-carrier'!BF66</f>
        <v>7.3781291172595517E-3</v>
      </c>
      <c r="BG67" s="64">
        <f>'S8 Heating-energy-carrier'!BG66</f>
        <v>7.3781291172595517E-3</v>
      </c>
      <c r="BH67" s="64">
        <f>'S8 Heating-energy-carrier'!BH66</f>
        <v>7.3781291172595517E-3</v>
      </c>
      <c r="BI67" s="64">
        <f>'S8 Heating-energy-carrier'!BI66</f>
        <v>7.3781291172595517E-3</v>
      </c>
      <c r="BJ67" s="64">
        <f>'S8 Heating-energy-carrier'!BJ66</f>
        <v>7.3781291172595517E-3</v>
      </c>
      <c r="BK67" s="64">
        <f>'S8 Heating-energy-carrier'!BK66</f>
        <v>7.3781291172595517E-3</v>
      </c>
    </row>
    <row r="68" spans="1:63" x14ac:dyDescent="0.45">
      <c r="A68" s="17" t="s">
        <v>101</v>
      </c>
      <c r="B68" s="53"/>
      <c r="C68" s="63">
        <f>'S8 Heating-energy-carrier'!C73</f>
        <v>0</v>
      </c>
      <c r="D68" s="63">
        <f>'S8 Heating-energy-carrier'!D73</f>
        <v>0</v>
      </c>
      <c r="E68" s="63">
        <f>'S8 Heating-energy-carrier'!E73</f>
        <v>0</v>
      </c>
      <c r="F68" s="63">
        <f>'S8 Heating-energy-carrier'!F73</f>
        <v>0</v>
      </c>
      <c r="G68" s="63">
        <f>'S8 Heating-energy-carrier'!G73</f>
        <v>0</v>
      </c>
      <c r="H68" s="63">
        <f>'S8 Heating-energy-carrier'!H73</f>
        <v>0</v>
      </c>
      <c r="I68" s="63">
        <f>'S8 Heating-energy-carrier'!I73</f>
        <v>0</v>
      </c>
      <c r="J68" s="63">
        <f>'S8 Heating-energy-carrier'!J73</f>
        <v>0</v>
      </c>
      <c r="K68" s="63">
        <f>'S8 Heating-energy-carrier'!K73</f>
        <v>0</v>
      </c>
      <c r="L68" s="63">
        <f>'S8 Heating-energy-carrier'!L73</f>
        <v>0</v>
      </c>
      <c r="M68" s="63">
        <f>'S8 Heating-energy-carrier'!M73</f>
        <v>0</v>
      </c>
      <c r="N68" s="63">
        <f>'S8 Heating-energy-carrier'!N73</f>
        <v>0</v>
      </c>
      <c r="O68" s="63">
        <f>'S8 Heating-energy-carrier'!O73</f>
        <v>0</v>
      </c>
      <c r="P68" s="63">
        <f>'S8 Heating-energy-carrier'!P73</f>
        <v>0</v>
      </c>
      <c r="Q68" s="63">
        <f>'S8 Heating-energy-carrier'!Q73</f>
        <v>0</v>
      </c>
      <c r="R68" s="63">
        <f>'S8 Heating-energy-carrier'!R73</f>
        <v>0</v>
      </c>
      <c r="S68" s="63">
        <f>'S8 Heating-energy-carrier'!S73</f>
        <v>0</v>
      </c>
      <c r="T68" s="63">
        <f>'S8 Heating-energy-carrier'!T73</f>
        <v>0</v>
      </c>
      <c r="U68" s="63">
        <f>'S8 Heating-energy-carrier'!U73</f>
        <v>0</v>
      </c>
      <c r="V68" s="63">
        <f>'S8 Heating-energy-carrier'!V73</f>
        <v>0</v>
      </c>
      <c r="W68" s="63">
        <f>'S8 Heating-energy-carrier'!W73</f>
        <v>0</v>
      </c>
      <c r="X68" s="63">
        <f>'S8 Heating-energy-carrier'!X73</f>
        <v>0</v>
      </c>
      <c r="Y68" s="63">
        <f>'S8 Heating-energy-carrier'!Y73</f>
        <v>0</v>
      </c>
      <c r="Z68" s="63">
        <f>'S8 Heating-energy-carrier'!Z73</f>
        <v>0</v>
      </c>
      <c r="AA68" s="63">
        <f>'S8 Heating-energy-carrier'!AA73</f>
        <v>0</v>
      </c>
      <c r="AB68" s="63">
        <f>'S8 Heating-energy-carrier'!AB73</f>
        <v>0</v>
      </c>
      <c r="AC68" s="116">
        <f>'S8 Heating-energy-carrier'!AC73</f>
        <v>0.02</v>
      </c>
      <c r="AD68" s="116">
        <f>'S8 Heating-energy-carrier'!AD73</f>
        <v>0.02</v>
      </c>
      <c r="AE68" s="116">
        <f>'S8 Heating-energy-carrier'!AE73</f>
        <v>0.02</v>
      </c>
      <c r="AF68" s="116">
        <f>'S8 Heating-energy-carrier'!AF73</f>
        <v>0.02</v>
      </c>
      <c r="AG68" s="116">
        <f>'S8 Heating-energy-carrier'!AG73</f>
        <v>0.02</v>
      </c>
      <c r="AH68" s="117">
        <f>'S8 Heating-energy-carrier'!AH73</f>
        <v>0.02</v>
      </c>
      <c r="AI68" s="64">
        <f>'S8 Heating-energy-carrier'!AI73</f>
        <v>0.02</v>
      </c>
      <c r="AJ68" s="64">
        <f>'S8 Heating-energy-carrier'!AJ73</f>
        <v>0.02</v>
      </c>
      <c r="AK68" s="64">
        <f>'S8 Heating-energy-carrier'!AK73</f>
        <v>0.02</v>
      </c>
      <c r="AL68" s="64">
        <f>'S8 Heating-energy-carrier'!AL73</f>
        <v>0.02</v>
      </c>
      <c r="AM68" s="64">
        <f>'S8 Heating-energy-carrier'!AM73</f>
        <v>0.02</v>
      </c>
      <c r="AN68" s="64">
        <f>'S8 Heating-energy-carrier'!AN73</f>
        <v>0.02</v>
      </c>
      <c r="AO68" s="64">
        <f>'S8 Heating-energy-carrier'!AO73</f>
        <v>0.02</v>
      </c>
      <c r="AP68" s="64">
        <f>'S8 Heating-energy-carrier'!AP73</f>
        <v>0.02</v>
      </c>
      <c r="AQ68" s="64">
        <f>'S8 Heating-energy-carrier'!AQ73</f>
        <v>0.02</v>
      </c>
      <c r="AR68" s="64">
        <f>'S8 Heating-energy-carrier'!AR73</f>
        <v>0.02</v>
      </c>
      <c r="AS68" s="64">
        <f>'S8 Heating-energy-carrier'!AS73</f>
        <v>0.02</v>
      </c>
      <c r="AT68" s="64">
        <f>'S8 Heating-energy-carrier'!AT73</f>
        <v>0.02</v>
      </c>
      <c r="AU68" s="64">
        <f>'S8 Heating-energy-carrier'!AU73</f>
        <v>0.02</v>
      </c>
      <c r="AV68" s="64">
        <f>'S8 Heating-energy-carrier'!AV73</f>
        <v>0.02</v>
      </c>
      <c r="AW68" s="64">
        <f>'S8 Heating-energy-carrier'!AW73</f>
        <v>0.02</v>
      </c>
      <c r="AX68" s="64">
        <f>'S8 Heating-energy-carrier'!AX73</f>
        <v>0.02</v>
      </c>
      <c r="AY68" s="64">
        <f>'S8 Heating-energy-carrier'!AY73</f>
        <v>0.02</v>
      </c>
      <c r="AZ68" s="64">
        <f>'S8 Heating-energy-carrier'!AZ73</f>
        <v>0.02</v>
      </c>
      <c r="BA68" s="64">
        <f>'S8 Heating-energy-carrier'!BA73</f>
        <v>0.02</v>
      </c>
      <c r="BB68" s="64">
        <f>'S8 Heating-energy-carrier'!BB73</f>
        <v>0.02</v>
      </c>
      <c r="BC68" s="64">
        <f>'S8 Heating-energy-carrier'!BC73</f>
        <v>0.02</v>
      </c>
      <c r="BD68" s="64">
        <f>'S8 Heating-energy-carrier'!BD73</f>
        <v>0.02</v>
      </c>
      <c r="BE68" s="64">
        <f>'S8 Heating-energy-carrier'!BE73</f>
        <v>0.02</v>
      </c>
      <c r="BF68" s="64">
        <f>'S8 Heating-energy-carrier'!BF73</f>
        <v>0.02</v>
      </c>
      <c r="BG68" s="64">
        <f>'S8 Heating-energy-carrier'!BG73</f>
        <v>0.02</v>
      </c>
      <c r="BH68" s="64">
        <f>'S8 Heating-energy-carrier'!BH73</f>
        <v>0.02</v>
      </c>
      <c r="BI68" s="64">
        <f>'S8 Heating-energy-carrier'!BI73</f>
        <v>0.02</v>
      </c>
      <c r="BJ68" s="64">
        <f>'S8 Heating-energy-carrier'!BJ73</f>
        <v>0.02</v>
      </c>
      <c r="BK68" s="64">
        <f>'S8 Heating-energy-carrier'!BK73</f>
        <v>0.02</v>
      </c>
    </row>
    <row r="69" spans="1:63" x14ac:dyDescent="0.45">
      <c r="A69" s="16" t="s">
        <v>59</v>
      </c>
      <c r="B69" s="19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118"/>
      <c r="AD69" s="118"/>
      <c r="AE69" s="118"/>
      <c r="AF69" s="118"/>
      <c r="AG69" s="118"/>
      <c r="AH69" s="11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50"/>
    </row>
    <row r="70" spans="1:63" x14ac:dyDescent="0.45">
      <c r="A70" s="17" t="s">
        <v>48</v>
      </c>
      <c r="B70" s="53"/>
      <c r="C70" s="63">
        <f>'S8 Heating-energy-carrier'!C4</f>
        <v>0</v>
      </c>
      <c r="D70" s="63">
        <f>'S8 Heating-energy-carrier'!D4</f>
        <v>1.1331353823930664E-3</v>
      </c>
      <c r="E70" s="63">
        <f>'S8 Heating-energy-carrier'!E4</f>
        <v>2.2662707647861328E-3</v>
      </c>
      <c r="F70" s="63">
        <f>'S8 Heating-energy-carrier'!F4</f>
        <v>3.3994061471791992E-3</v>
      </c>
      <c r="G70" s="63">
        <f>'S8 Heating-energy-carrier'!G4</f>
        <v>4.5325415295722656E-3</v>
      </c>
      <c r="H70" s="63">
        <f>'S8 Heating-energy-carrier'!H4</f>
        <v>5.6656769119653319E-3</v>
      </c>
      <c r="I70" s="63">
        <f>'S8 Heating-energy-carrier'!I4</f>
        <v>6.7988122943583983E-3</v>
      </c>
      <c r="J70" s="63">
        <f>'S8 Heating-energy-carrier'!J4</f>
        <v>7.9319476767514656E-3</v>
      </c>
      <c r="K70" s="63">
        <f>'S8 Heating-energy-carrier'!K4</f>
        <v>9.0650830591445311E-3</v>
      </c>
      <c r="L70" s="63">
        <f>'S8 Heating-energy-carrier'!L4</f>
        <v>1.0198218441537597E-2</v>
      </c>
      <c r="M70" s="63">
        <f>'S8 Heating-energy-carrier'!M4</f>
        <v>1.1331353823930664E-2</v>
      </c>
      <c r="N70" s="63">
        <f>'S8 Heating-energy-carrier'!N4</f>
        <v>1.1235944583806622E-2</v>
      </c>
      <c r="O70" s="63">
        <f>'S8 Heating-energy-carrier'!O4</f>
        <v>1.1140535343682581E-2</v>
      </c>
      <c r="P70" s="63">
        <f>'S8 Heating-energy-carrier'!P4</f>
        <v>1.1045126103558539E-2</v>
      </c>
      <c r="Q70" s="63">
        <f>'S8 Heating-energy-carrier'!Q4</f>
        <v>1.0949716863434497E-2</v>
      </c>
      <c r="R70" s="63">
        <f>'S8 Heating-energy-carrier'!R4</f>
        <v>1.0854307623310456E-2</v>
      </c>
      <c r="S70" s="63">
        <f>'S8 Heating-energy-carrier'!S4</f>
        <v>1.0758898383186414E-2</v>
      </c>
      <c r="T70" s="63">
        <f>'S8 Heating-energy-carrier'!T4</f>
        <v>1.0663489143062373E-2</v>
      </c>
      <c r="U70" s="63">
        <f>'S8 Heating-energy-carrier'!U4</f>
        <v>1.0568079902938331E-2</v>
      </c>
      <c r="V70" s="63">
        <f>'S8 Heating-energy-carrier'!V4</f>
        <v>1.0472670662814289E-2</v>
      </c>
      <c r="W70" s="63">
        <f>'S8 Heating-energy-carrier'!W4</f>
        <v>1.0377261422690248E-2</v>
      </c>
      <c r="X70" s="63">
        <f>'S8 Heating-energy-carrier'!X4</f>
        <v>1.0281852182566206E-2</v>
      </c>
      <c r="Y70" s="63">
        <f>'S8 Heating-energy-carrier'!Y4</f>
        <v>1.0186442942442165E-2</v>
      </c>
      <c r="Z70" s="63">
        <f>'S8 Heating-energy-carrier'!Z4</f>
        <v>1.0091033702318123E-2</v>
      </c>
      <c r="AA70" s="63">
        <f>'S8 Heating-energy-carrier'!AA4</f>
        <v>9.9956244621940814E-3</v>
      </c>
      <c r="AB70" s="63">
        <f>'S8 Heating-energy-carrier'!AB4</f>
        <v>9.900215222070045E-3</v>
      </c>
      <c r="AC70" s="116">
        <f>'S8 Heating-energy-carrier'!AC4</f>
        <v>1.1106867540598702E-2</v>
      </c>
      <c r="AD70" s="116">
        <f>'S8 Heating-energy-carrier'!AD4</f>
        <v>1.231351985912736E-2</v>
      </c>
      <c r="AE70" s="116">
        <f>'S8 Heating-energy-carrier'!AE4</f>
        <v>1.3520172177656017E-2</v>
      </c>
      <c r="AF70" s="116">
        <f>'S8 Heating-energy-carrier'!AF4</f>
        <v>1.4726824496184674E-2</v>
      </c>
      <c r="AG70" s="116">
        <f>'S8 Heating-energy-carrier'!AG4</f>
        <v>1.5933476814713333E-2</v>
      </c>
      <c r="AH70" s="117">
        <f>'S8 Heating-energy-carrier'!AH4</f>
        <v>1.7140129133241991E-2</v>
      </c>
      <c r="AI70" s="64">
        <f>'S8 Heating-energy-carrier'!AI4</f>
        <v>1.8346781451770648E-2</v>
      </c>
      <c r="AJ70" s="64">
        <f>'S8 Heating-energy-carrier'!AJ4</f>
        <v>1.9553433770299306E-2</v>
      </c>
      <c r="AK70" s="64">
        <f>'S8 Heating-energy-carrier'!AK4</f>
        <v>2.0760086088827963E-2</v>
      </c>
      <c r="AL70" s="64">
        <f>'S8 Heating-energy-carrier'!AL4</f>
        <v>2.196673840735662E-2</v>
      </c>
      <c r="AM70" s="64">
        <f>'S8 Heating-energy-carrier'!AM4</f>
        <v>2.3173390725885278E-2</v>
      </c>
      <c r="AN70" s="64">
        <f>'S8 Heating-energy-carrier'!AN4</f>
        <v>2.4380043044413935E-2</v>
      </c>
      <c r="AO70" s="64">
        <f>'S8 Heating-energy-carrier'!AO4</f>
        <v>2.5586695362942592E-2</v>
      </c>
      <c r="AP70" s="64">
        <f>'S8 Heating-energy-carrier'!AP4</f>
        <v>2.679334768147125E-2</v>
      </c>
      <c r="AQ70" s="64">
        <f>'S8 Heating-energy-carrier'!AQ4</f>
        <v>2.7999999999999914E-2</v>
      </c>
      <c r="AR70" s="64">
        <f>'S8 Heating-energy-carrier'!AR4</f>
        <v>2.7949999999999912E-2</v>
      </c>
      <c r="AS70" s="64">
        <f>'S8 Heating-energy-carrier'!AS4</f>
        <v>2.7899999999999911E-2</v>
      </c>
      <c r="AT70" s="64">
        <f>'S8 Heating-energy-carrier'!AT4</f>
        <v>2.784999999999991E-2</v>
      </c>
      <c r="AU70" s="64">
        <f>'S8 Heating-energy-carrier'!AU4</f>
        <v>2.7799999999999908E-2</v>
      </c>
      <c r="AV70" s="64">
        <f>'S8 Heating-energy-carrier'!AV4</f>
        <v>2.7749999999999907E-2</v>
      </c>
      <c r="AW70" s="64">
        <f>'S8 Heating-energy-carrier'!AW4</f>
        <v>2.7699999999999905E-2</v>
      </c>
      <c r="AX70" s="64">
        <f>'S8 Heating-energy-carrier'!AX4</f>
        <v>2.7649999999999904E-2</v>
      </c>
      <c r="AY70" s="64">
        <f>'S8 Heating-energy-carrier'!AY4</f>
        <v>2.7599999999999902E-2</v>
      </c>
      <c r="AZ70" s="64">
        <f>'S8 Heating-energy-carrier'!AZ4</f>
        <v>2.7549999999999901E-2</v>
      </c>
      <c r="BA70" s="64">
        <f>'S8 Heating-energy-carrier'!BA4</f>
        <v>2.74999999999999E-2</v>
      </c>
      <c r="BB70" s="64">
        <f>'S8 Heating-energy-carrier'!BB4</f>
        <v>2.7449999999999898E-2</v>
      </c>
      <c r="BC70" s="64">
        <f>'S8 Heating-energy-carrier'!BC4</f>
        <v>2.7399999999999897E-2</v>
      </c>
      <c r="BD70" s="64">
        <f>'S8 Heating-energy-carrier'!BD4</f>
        <v>2.7349999999999895E-2</v>
      </c>
      <c r="BE70" s="64">
        <f>'S8 Heating-energy-carrier'!BE4</f>
        <v>2.7299999999999894E-2</v>
      </c>
      <c r="BF70" s="64">
        <f>'S8 Heating-energy-carrier'!BF4</f>
        <v>2.7249999999999892E-2</v>
      </c>
      <c r="BG70" s="64">
        <f>'S8 Heating-energy-carrier'!BG4</f>
        <v>2.7199999999999891E-2</v>
      </c>
      <c r="BH70" s="64">
        <f>'S8 Heating-energy-carrier'!BH4</f>
        <v>2.7149999999999889E-2</v>
      </c>
      <c r="BI70" s="64">
        <f>'S8 Heating-energy-carrier'!BI4</f>
        <v>2.7099999999999888E-2</v>
      </c>
      <c r="BJ70" s="64">
        <f>'S8 Heating-energy-carrier'!BJ4</f>
        <v>2.7049999999999887E-2</v>
      </c>
      <c r="BK70" s="64">
        <f>'S8 Heating-energy-carrier'!BK4</f>
        <v>2.6999999999999913E-2</v>
      </c>
    </row>
    <row r="71" spans="1:63" x14ac:dyDescent="0.45">
      <c r="A71" s="17" t="s">
        <v>53</v>
      </c>
      <c r="B71" s="53"/>
      <c r="C71" s="63">
        <f>'S8 Heating-energy-carrier'!C11</f>
        <v>0</v>
      </c>
      <c r="D71" s="63">
        <f>'S8 Heating-energy-carrier'!D11</f>
        <v>1.1331353823930664E-3</v>
      </c>
      <c r="E71" s="63">
        <f>'S8 Heating-energy-carrier'!E11</f>
        <v>2.2662707647861328E-3</v>
      </c>
      <c r="F71" s="63">
        <f>'S8 Heating-energy-carrier'!F11</f>
        <v>3.3994061471791992E-3</v>
      </c>
      <c r="G71" s="63">
        <f>'S8 Heating-energy-carrier'!G11</f>
        <v>4.5325415295722656E-3</v>
      </c>
      <c r="H71" s="63">
        <f>'S8 Heating-energy-carrier'!H11</f>
        <v>5.6656769119653319E-3</v>
      </c>
      <c r="I71" s="63">
        <f>'S8 Heating-energy-carrier'!I11</f>
        <v>6.7988122943583983E-3</v>
      </c>
      <c r="J71" s="63">
        <f>'S8 Heating-energy-carrier'!J11</f>
        <v>7.9319476767514656E-3</v>
      </c>
      <c r="K71" s="63">
        <f>'S8 Heating-energy-carrier'!K11</f>
        <v>9.0650830591445311E-3</v>
      </c>
      <c r="L71" s="63">
        <f>'S8 Heating-energy-carrier'!L11</f>
        <v>1.0198218441537597E-2</v>
      </c>
      <c r="M71" s="63">
        <f>'S8 Heating-energy-carrier'!M11</f>
        <v>1.1331353823930664E-2</v>
      </c>
      <c r="N71" s="63">
        <f>'S8 Heating-energy-carrier'!N11</f>
        <v>1.1235944583806622E-2</v>
      </c>
      <c r="O71" s="63">
        <f>'S8 Heating-energy-carrier'!O11</f>
        <v>1.1140535343682581E-2</v>
      </c>
      <c r="P71" s="63">
        <f>'S8 Heating-energy-carrier'!P11</f>
        <v>1.1045126103558539E-2</v>
      </c>
      <c r="Q71" s="63">
        <f>'S8 Heating-energy-carrier'!Q11</f>
        <v>1.0949716863434497E-2</v>
      </c>
      <c r="R71" s="63">
        <f>'S8 Heating-energy-carrier'!R11</f>
        <v>1.0854307623310456E-2</v>
      </c>
      <c r="S71" s="63">
        <f>'S8 Heating-energy-carrier'!S11</f>
        <v>1.0758898383186414E-2</v>
      </c>
      <c r="T71" s="63">
        <f>'S8 Heating-energy-carrier'!T11</f>
        <v>1.0663489143062373E-2</v>
      </c>
      <c r="U71" s="63">
        <f>'S8 Heating-energy-carrier'!U11</f>
        <v>1.0568079902938331E-2</v>
      </c>
      <c r="V71" s="63">
        <f>'S8 Heating-energy-carrier'!V11</f>
        <v>1.0472670662814289E-2</v>
      </c>
      <c r="W71" s="63">
        <f>'S8 Heating-energy-carrier'!W11</f>
        <v>1.0377261422690248E-2</v>
      </c>
      <c r="X71" s="63">
        <f>'S8 Heating-energy-carrier'!X11</f>
        <v>1.0281852182566206E-2</v>
      </c>
      <c r="Y71" s="63">
        <f>'S8 Heating-energy-carrier'!Y11</f>
        <v>1.0186442942442165E-2</v>
      </c>
      <c r="Z71" s="63">
        <f>'S8 Heating-energy-carrier'!Z11</f>
        <v>1.0091033702318123E-2</v>
      </c>
      <c r="AA71" s="63">
        <f>'S8 Heating-energy-carrier'!AA11</f>
        <v>9.9956244621940814E-3</v>
      </c>
      <c r="AB71" s="63">
        <f>'S8 Heating-energy-carrier'!AB11</f>
        <v>9.900215222070045E-3</v>
      </c>
      <c r="AC71" s="116">
        <f>'S8 Heating-energy-carrier'!AC11</f>
        <v>1.0840200873932044E-2</v>
      </c>
      <c r="AD71" s="116">
        <f>'S8 Heating-energy-carrier'!AD11</f>
        <v>1.1780186525794044E-2</v>
      </c>
      <c r="AE71" s="116">
        <f>'S8 Heating-energy-carrier'!AE11</f>
        <v>1.2720172177656043E-2</v>
      </c>
      <c r="AF71" s="116">
        <f>'S8 Heating-energy-carrier'!AF11</f>
        <v>1.3660157829518042E-2</v>
      </c>
      <c r="AG71" s="116">
        <f>'S8 Heating-energy-carrier'!AG11</f>
        <v>1.4600143481380041E-2</v>
      </c>
      <c r="AH71" s="117">
        <f>'S8 Heating-energy-carrier'!AH11</f>
        <v>1.554012913324204E-2</v>
      </c>
      <c r="AI71" s="64">
        <f>'S8 Heating-energy-carrier'!AI11</f>
        <v>1.6480114785104038E-2</v>
      </c>
      <c r="AJ71" s="64">
        <f>'S8 Heating-energy-carrier'!AJ11</f>
        <v>1.7420100436966037E-2</v>
      </c>
      <c r="AK71" s="64">
        <f>'S8 Heating-energy-carrier'!AK11</f>
        <v>1.8360086088828036E-2</v>
      </c>
      <c r="AL71" s="64">
        <f>'S8 Heating-energy-carrier'!AL11</f>
        <v>1.9300071740690036E-2</v>
      </c>
      <c r="AM71" s="64">
        <f>'S8 Heating-energy-carrier'!AM11</f>
        <v>2.0240057392552035E-2</v>
      </c>
      <c r="AN71" s="64">
        <f>'S8 Heating-energy-carrier'!AN11</f>
        <v>2.1180043044414034E-2</v>
      </c>
      <c r="AO71" s="64">
        <f>'S8 Heating-energy-carrier'!AO11</f>
        <v>2.2120028696276033E-2</v>
      </c>
      <c r="AP71" s="64">
        <f>'S8 Heating-energy-carrier'!AP11</f>
        <v>2.3060014348138032E-2</v>
      </c>
      <c r="AQ71" s="64">
        <f>'S8 Heating-energy-carrier'!AQ11</f>
        <v>2.4000000000000021E-2</v>
      </c>
      <c r="AR71" s="64">
        <f>'S8 Heating-energy-carrier'!AR11</f>
        <v>2.4800000000000023E-2</v>
      </c>
      <c r="AS71" s="64">
        <f>'S8 Heating-energy-carrier'!AS11</f>
        <v>2.5600000000000026E-2</v>
      </c>
      <c r="AT71" s="64">
        <f>'S8 Heating-energy-carrier'!AT11</f>
        <v>2.6400000000000028E-2</v>
      </c>
      <c r="AU71" s="64">
        <f>'S8 Heating-energy-carrier'!AU11</f>
        <v>2.720000000000003E-2</v>
      </c>
      <c r="AV71" s="64">
        <f>'S8 Heating-energy-carrier'!AV11</f>
        <v>2.8000000000000032E-2</v>
      </c>
      <c r="AW71" s="64">
        <f>'S8 Heating-energy-carrier'!AW11</f>
        <v>2.8800000000000034E-2</v>
      </c>
      <c r="AX71" s="64">
        <f>'S8 Heating-energy-carrier'!AX11</f>
        <v>2.9600000000000036E-2</v>
      </c>
      <c r="AY71" s="64">
        <f>'S8 Heating-energy-carrier'!AY11</f>
        <v>3.0400000000000038E-2</v>
      </c>
      <c r="AZ71" s="64">
        <f>'S8 Heating-energy-carrier'!AZ11</f>
        <v>3.120000000000004E-2</v>
      </c>
      <c r="BA71" s="64">
        <f>'S8 Heating-energy-carrier'!BA11</f>
        <v>3.2000000000000042E-2</v>
      </c>
      <c r="BB71" s="64">
        <f>'S8 Heating-energy-carrier'!BB11</f>
        <v>3.2800000000000044E-2</v>
      </c>
      <c r="BC71" s="64">
        <f>'S8 Heating-energy-carrier'!BC11</f>
        <v>3.3600000000000046E-2</v>
      </c>
      <c r="BD71" s="64">
        <f>'S8 Heating-energy-carrier'!BD11</f>
        <v>3.4400000000000049E-2</v>
      </c>
      <c r="BE71" s="64">
        <f>'S8 Heating-energy-carrier'!BE11</f>
        <v>3.5200000000000051E-2</v>
      </c>
      <c r="BF71" s="64">
        <f>'S8 Heating-energy-carrier'!BF11</f>
        <v>3.6000000000000053E-2</v>
      </c>
      <c r="BG71" s="64">
        <f>'S8 Heating-energy-carrier'!BG11</f>
        <v>3.6800000000000055E-2</v>
      </c>
      <c r="BH71" s="64">
        <f>'S8 Heating-energy-carrier'!BH11</f>
        <v>3.7600000000000057E-2</v>
      </c>
      <c r="BI71" s="64">
        <f>'S8 Heating-energy-carrier'!BI11</f>
        <v>3.8400000000000059E-2</v>
      </c>
      <c r="BJ71" s="64">
        <f>'S8 Heating-energy-carrier'!BJ11</f>
        <v>3.9200000000000061E-2</v>
      </c>
      <c r="BK71" s="64">
        <f>'S8 Heating-energy-carrier'!BK11</f>
        <v>4.0000000000000036E-2</v>
      </c>
    </row>
    <row r="72" spans="1:63" x14ac:dyDescent="0.45">
      <c r="A72" s="17" t="s">
        <v>51</v>
      </c>
      <c r="B72" s="53"/>
      <c r="C72" s="63">
        <f>'S8 Heating-energy-carrier'!C18</f>
        <v>0</v>
      </c>
      <c r="D72" s="63">
        <f>'S8 Heating-energy-carrier'!D18</f>
        <v>1.1331353823930664E-3</v>
      </c>
      <c r="E72" s="63">
        <f>'S8 Heating-energy-carrier'!E18</f>
        <v>2.2662707647861328E-3</v>
      </c>
      <c r="F72" s="63">
        <f>'S8 Heating-energy-carrier'!F18</f>
        <v>3.3994061471791992E-3</v>
      </c>
      <c r="G72" s="63">
        <f>'S8 Heating-energy-carrier'!G18</f>
        <v>4.5325415295722656E-3</v>
      </c>
      <c r="H72" s="63">
        <f>'S8 Heating-energy-carrier'!H18</f>
        <v>5.6656769119653319E-3</v>
      </c>
      <c r="I72" s="63">
        <f>'S8 Heating-energy-carrier'!I18</f>
        <v>6.7988122943583983E-3</v>
      </c>
      <c r="J72" s="63">
        <f>'S8 Heating-energy-carrier'!J18</f>
        <v>7.9319476767514656E-3</v>
      </c>
      <c r="K72" s="63">
        <f>'S8 Heating-energy-carrier'!K18</f>
        <v>9.0650830591445311E-3</v>
      </c>
      <c r="L72" s="63">
        <f>'S8 Heating-energy-carrier'!L18</f>
        <v>1.0198218441537597E-2</v>
      </c>
      <c r="M72" s="63">
        <f>'S8 Heating-energy-carrier'!M18</f>
        <v>1.1331353823930664E-2</v>
      </c>
      <c r="N72" s="63">
        <f>'S8 Heating-energy-carrier'!N18</f>
        <v>1.1235944583806622E-2</v>
      </c>
      <c r="O72" s="63">
        <f>'S8 Heating-energy-carrier'!O18</f>
        <v>1.1140535343682581E-2</v>
      </c>
      <c r="P72" s="63">
        <f>'S8 Heating-energy-carrier'!P18</f>
        <v>1.1045126103558539E-2</v>
      </c>
      <c r="Q72" s="63">
        <f>'S8 Heating-energy-carrier'!Q18</f>
        <v>1.0949716863434497E-2</v>
      </c>
      <c r="R72" s="63">
        <f>'S8 Heating-energy-carrier'!R18</f>
        <v>1.0854307623310456E-2</v>
      </c>
      <c r="S72" s="63">
        <f>'S8 Heating-energy-carrier'!S18</f>
        <v>1.0758898383186414E-2</v>
      </c>
      <c r="T72" s="63">
        <f>'S8 Heating-energy-carrier'!T18</f>
        <v>1.0663489143062373E-2</v>
      </c>
      <c r="U72" s="63">
        <f>'S8 Heating-energy-carrier'!U18</f>
        <v>1.0568079902938331E-2</v>
      </c>
      <c r="V72" s="63">
        <f>'S8 Heating-energy-carrier'!V18</f>
        <v>1.0472670662814289E-2</v>
      </c>
      <c r="W72" s="63">
        <f>'S8 Heating-energy-carrier'!W18</f>
        <v>1.0377261422690248E-2</v>
      </c>
      <c r="X72" s="63">
        <f>'S8 Heating-energy-carrier'!X18</f>
        <v>1.0281852182566206E-2</v>
      </c>
      <c r="Y72" s="63">
        <f>'S8 Heating-energy-carrier'!Y18</f>
        <v>1.0186442942442165E-2</v>
      </c>
      <c r="Z72" s="63">
        <f>'S8 Heating-energy-carrier'!Z18</f>
        <v>1.0091033702318123E-2</v>
      </c>
      <c r="AA72" s="63">
        <f>'S8 Heating-energy-carrier'!AA18</f>
        <v>9.9956244621940814E-3</v>
      </c>
      <c r="AB72" s="63">
        <f>'S8 Heating-energy-carrier'!AB18</f>
        <v>9.900215222070045E-3</v>
      </c>
      <c r="AC72" s="116">
        <f>'S8 Heating-energy-carrier'!AC18</f>
        <v>1.0840200873932044E-2</v>
      </c>
      <c r="AD72" s="116">
        <f>'S8 Heating-energy-carrier'!AD18</f>
        <v>1.1780186525794044E-2</v>
      </c>
      <c r="AE72" s="116">
        <f>'S8 Heating-energy-carrier'!AE18</f>
        <v>1.2720172177656043E-2</v>
      </c>
      <c r="AF72" s="116">
        <f>'S8 Heating-energy-carrier'!AF18</f>
        <v>1.3660157829518042E-2</v>
      </c>
      <c r="AG72" s="116">
        <f>'S8 Heating-energy-carrier'!AG18</f>
        <v>1.4600143481380041E-2</v>
      </c>
      <c r="AH72" s="117">
        <f>'S8 Heating-energy-carrier'!AH18</f>
        <v>1.554012913324204E-2</v>
      </c>
      <c r="AI72" s="64">
        <f>'S8 Heating-energy-carrier'!AI18</f>
        <v>1.6480114785104038E-2</v>
      </c>
      <c r="AJ72" s="64">
        <f>'S8 Heating-energy-carrier'!AJ18</f>
        <v>1.7420100436966037E-2</v>
      </c>
      <c r="AK72" s="64">
        <f>'S8 Heating-energy-carrier'!AK18</f>
        <v>1.8360086088828036E-2</v>
      </c>
      <c r="AL72" s="64">
        <f>'S8 Heating-energy-carrier'!AL18</f>
        <v>1.9300071740690036E-2</v>
      </c>
      <c r="AM72" s="64">
        <f>'S8 Heating-energy-carrier'!AM18</f>
        <v>2.0240057392552035E-2</v>
      </c>
      <c r="AN72" s="64">
        <f>'S8 Heating-energy-carrier'!AN18</f>
        <v>2.1180043044414034E-2</v>
      </c>
      <c r="AO72" s="64">
        <f>'S8 Heating-energy-carrier'!AO18</f>
        <v>2.2120028696276033E-2</v>
      </c>
      <c r="AP72" s="64">
        <f>'S8 Heating-energy-carrier'!AP18</f>
        <v>2.3060014348138032E-2</v>
      </c>
      <c r="AQ72" s="64">
        <f>'S8 Heating-energy-carrier'!AQ18</f>
        <v>2.4000000000000021E-2</v>
      </c>
      <c r="AR72" s="64">
        <f>'S8 Heating-energy-carrier'!AR18</f>
        <v>2.4800000000000023E-2</v>
      </c>
      <c r="AS72" s="64">
        <f>'S8 Heating-energy-carrier'!AS18</f>
        <v>2.5600000000000026E-2</v>
      </c>
      <c r="AT72" s="64">
        <f>'S8 Heating-energy-carrier'!AT18</f>
        <v>2.6400000000000028E-2</v>
      </c>
      <c r="AU72" s="64">
        <f>'S8 Heating-energy-carrier'!AU18</f>
        <v>2.720000000000003E-2</v>
      </c>
      <c r="AV72" s="64">
        <f>'S8 Heating-energy-carrier'!AV18</f>
        <v>2.8000000000000032E-2</v>
      </c>
      <c r="AW72" s="64">
        <f>'S8 Heating-energy-carrier'!AW18</f>
        <v>2.8800000000000034E-2</v>
      </c>
      <c r="AX72" s="64">
        <f>'S8 Heating-energy-carrier'!AX18</f>
        <v>2.9600000000000036E-2</v>
      </c>
      <c r="AY72" s="64">
        <f>'S8 Heating-energy-carrier'!AY18</f>
        <v>3.0400000000000038E-2</v>
      </c>
      <c r="AZ72" s="64">
        <f>'S8 Heating-energy-carrier'!AZ18</f>
        <v>3.120000000000004E-2</v>
      </c>
      <c r="BA72" s="64">
        <f>'S8 Heating-energy-carrier'!BA18</f>
        <v>3.2000000000000042E-2</v>
      </c>
      <c r="BB72" s="64">
        <f>'S8 Heating-energy-carrier'!BB18</f>
        <v>3.2800000000000044E-2</v>
      </c>
      <c r="BC72" s="64">
        <f>'S8 Heating-energy-carrier'!BC18</f>
        <v>3.3600000000000046E-2</v>
      </c>
      <c r="BD72" s="64">
        <f>'S8 Heating-energy-carrier'!BD18</f>
        <v>3.4400000000000049E-2</v>
      </c>
      <c r="BE72" s="64">
        <f>'S8 Heating-energy-carrier'!BE18</f>
        <v>3.5200000000000051E-2</v>
      </c>
      <c r="BF72" s="64">
        <f>'S8 Heating-energy-carrier'!BF18</f>
        <v>3.6000000000000053E-2</v>
      </c>
      <c r="BG72" s="64">
        <f>'S8 Heating-energy-carrier'!BG18</f>
        <v>3.6800000000000055E-2</v>
      </c>
      <c r="BH72" s="64">
        <f>'S8 Heating-energy-carrier'!BH18</f>
        <v>3.7600000000000057E-2</v>
      </c>
      <c r="BI72" s="64">
        <f>'S8 Heating-energy-carrier'!BI18</f>
        <v>3.8400000000000059E-2</v>
      </c>
      <c r="BJ72" s="64">
        <f>'S8 Heating-energy-carrier'!BJ18</f>
        <v>3.9200000000000061E-2</v>
      </c>
      <c r="BK72" s="64">
        <f>'S8 Heating-energy-carrier'!BK18</f>
        <v>4.0000000000000036E-2</v>
      </c>
    </row>
    <row r="73" spans="1:63" x14ac:dyDescent="0.45">
      <c r="A73" s="17" t="s">
        <v>49</v>
      </c>
      <c r="B73" s="53"/>
      <c r="C73" s="63">
        <f>'S8 Heating-energy-carrier'!C25</f>
        <v>0</v>
      </c>
      <c r="D73" s="63">
        <f>'S8 Heating-energy-carrier'!D25</f>
        <v>1.0292039566650966E-3</v>
      </c>
      <c r="E73" s="63">
        <f>'S8 Heating-energy-carrier'!E25</f>
        <v>2.0584079133301931E-3</v>
      </c>
      <c r="F73" s="63">
        <f>'S8 Heating-energy-carrier'!F25</f>
        <v>3.0876118699952899E-3</v>
      </c>
      <c r="G73" s="63">
        <f>'S8 Heating-energy-carrier'!G25</f>
        <v>4.1168158266603862E-3</v>
      </c>
      <c r="H73" s="63">
        <f>'S8 Heating-energy-carrier'!H25</f>
        <v>5.1460197833254825E-3</v>
      </c>
      <c r="I73" s="63">
        <f>'S8 Heating-energy-carrier'!I25</f>
        <v>6.1752237399905789E-3</v>
      </c>
      <c r="J73" s="63">
        <f>'S8 Heating-energy-carrier'!J25</f>
        <v>7.2044276966556752E-3</v>
      </c>
      <c r="K73" s="63">
        <f>'S8 Heating-energy-carrier'!K25</f>
        <v>8.2336316533207724E-3</v>
      </c>
      <c r="L73" s="63">
        <f>'S8 Heating-energy-carrier'!L25</f>
        <v>9.2628356099858696E-3</v>
      </c>
      <c r="M73" s="63">
        <f>'S8 Heating-energy-carrier'!M25</f>
        <v>1.0292039566650965E-2</v>
      </c>
      <c r="N73" s="63">
        <f>'S8 Heating-energy-carrier'!N25</f>
        <v>1.0231541837032091E-2</v>
      </c>
      <c r="O73" s="63">
        <f>'S8 Heating-energy-carrier'!O25</f>
        <v>1.0171044107413218E-2</v>
      </c>
      <c r="P73" s="63">
        <f>'S8 Heating-energy-carrier'!P25</f>
        <v>1.0110546377794344E-2</v>
      </c>
      <c r="Q73" s="63">
        <f>'S8 Heating-energy-carrier'!Q25</f>
        <v>1.0050048648175471E-2</v>
      </c>
      <c r="R73" s="63">
        <f>'S8 Heating-energy-carrier'!R25</f>
        <v>9.9895509185565969E-3</v>
      </c>
      <c r="S73" s="63">
        <f>'S8 Heating-energy-carrier'!S25</f>
        <v>9.9290531889377233E-3</v>
      </c>
      <c r="T73" s="63">
        <f>'S8 Heating-energy-carrier'!T25</f>
        <v>9.8685554593188497E-3</v>
      </c>
      <c r="U73" s="63">
        <f>'S8 Heating-energy-carrier'!U25</f>
        <v>9.808057729699976E-3</v>
      </c>
      <c r="V73" s="63">
        <f>'S8 Heating-energy-carrier'!V25</f>
        <v>9.7475600000811024E-3</v>
      </c>
      <c r="W73" s="63">
        <f>'S8 Heating-energy-carrier'!W25</f>
        <v>9.6870622704622288E-3</v>
      </c>
      <c r="X73" s="63">
        <f>'S8 Heating-energy-carrier'!X25</f>
        <v>9.6265645408433551E-3</v>
      </c>
      <c r="Y73" s="63">
        <f>'S8 Heating-energy-carrier'!Y25</f>
        <v>9.5660668112244815E-3</v>
      </c>
      <c r="Z73" s="63">
        <f>'S8 Heating-energy-carrier'!Z25</f>
        <v>9.5055690816056079E-3</v>
      </c>
      <c r="AA73" s="63">
        <f>'S8 Heating-energy-carrier'!AA25</f>
        <v>9.4450713519867342E-3</v>
      </c>
      <c r="AB73" s="63">
        <f>'S8 Heating-energy-carrier'!AB25</f>
        <v>9.3845736223678606E-3</v>
      </c>
      <c r="AC73" s="116">
        <f>'S8 Heating-energy-carrier'!AC25</f>
        <v>1.0625602047543332E-2</v>
      </c>
      <c r="AD73" s="116">
        <f>'S8 Heating-energy-carrier'!AD25</f>
        <v>1.1866630472718801E-2</v>
      </c>
      <c r="AE73" s="116">
        <f>'S8 Heating-energy-carrier'!AE25</f>
        <v>1.3107658897894271E-2</v>
      </c>
      <c r="AF73" s="116">
        <f>'S8 Heating-energy-carrier'!AF25</f>
        <v>1.434868732306974E-2</v>
      </c>
      <c r="AG73" s="116">
        <f>'S8 Heating-energy-carrier'!AG25</f>
        <v>1.5589715748245209E-2</v>
      </c>
      <c r="AH73" s="117">
        <f>'S8 Heating-energy-carrier'!AH25</f>
        <v>1.6830744173420679E-2</v>
      </c>
      <c r="AI73" s="64">
        <f>'S8 Heating-energy-carrier'!AI25</f>
        <v>1.8071772598596148E-2</v>
      </c>
      <c r="AJ73" s="64">
        <f>'S8 Heating-energy-carrier'!AJ25</f>
        <v>1.9312801023771618E-2</v>
      </c>
      <c r="AK73" s="64">
        <f>'S8 Heating-energy-carrier'!AK25</f>
        <v>2.0553829448947087E-2</v>
      </c>
      <c r="AL73" s="64">
        <f>'S8 Heating-energy-carrier'!AL25</f>
        <v>2.1794857874122556E-2</v>
      </c>
      <c r="AM73" s="64">
        <f>'S8 Heating-energy-carrier'!AM25</f>
        <v>2.3035886299298026E-2</v>
      </c>
      <c r="AN73" s="64">
        <f>'S8 Heating-energy-carrier'!AN25</f>
        <v>2.4276914724473495E-2</v>
      </c>
      <c r="AO73" s="64">
        <f>'S8 Heating-energy-carrier'!AO25</f>
        <v>2.5517943149648965E-2</v>
      </c>
      <c r="AP73" s="64">
        <f>'S8 Heating-energy-carrier'!AP25</f>
        <v>2.6758971574824434E-2</v>
      </c>
      <c r="AQ73" s="64">
        <f>'S8 Heating-energy-carrier'!AQ25</f>
        <v>2.7999999999999914E-2</v>
      </c>
      <c r="AR73" s="64">
        <f>'S8 Heating-energy-carrier'!AR25</f>
        <v>2.7949999999999912E-2</v>
      </c>
      <c r="AS73" s="64">
        <f>'S8 Heating-energy-carrier'!AS25</f>
        <v>2.7899999999999911E-2</v>
      </c>
      <c r="AT73" s="64">
        <f>'S8 Heating-energy-carrier'!AT25</f>
        <v>2.784999999999991E-2</v>
      </c>
      <c r="AU73" s="64">
        <f>'S8 Heating-energy-carrier'!AU25</f>
        <v>2.7799999999999908E-2</v>
      </c>
      <c r="AV73" s="64">
        <f>'S8 Heating-energy-carrier'!AV25</f>
        <v>2.7749999999999907E-2</v>
      </c>
      <c r="AW73" s="64">
        <f>'S8 Heating-energy-carrier'!AW25</f>
        <v>2.7699999999999905E-2</v>
      </c>
      <c r="AX73" s="64">
        <f>'S8 Heating-energy-carrier'!AX25</f>
        <v>2.7649999999999904E-2</v>
      </c>
      <c r="AY73" s="64">
        <f>'S8 Heating-energy-carrier'!AY25</f>
        <v>2.7599999999999902E-2</v>
      </c>
      <c r="AZ73" s="64">
        <f>'S8 Heating-energy-carrier'!AZ25</f>
        <v>2.7549999999999901E-2</v>
      </c>
      <c r="BA73" s="64">
        <f>'S8 Heating-energy-carrier'!BA25</f>
        <v>2.74999999999999E-2</v>
      </c>
      <c r="BB73" s="64">
        <f>'S8 Heating-energy-carrier'!BB25</f>
        <v>2.7449999999999898E-2</v>
      </c>
      <c r="BC73" s="64">
        <f>'S8 Heating-energy-carrier'!BC25</f>
        <v>2.7399999999999897E-2</v>
      </c>
      <c r="BD73" s="64">
        <f>'S8 Heating-energy-carrier'!BD25</f>
        <v>2.7349999999999895E-2</v>
      </c>
      <c r="BE73" s="64">
        <f>'S8 Heating-energy-carrier'!BE25</f>
        <v>2.7299999999999894E-2</v>
      </c>
      <c r="BF73" s="64">
        <f>'S8 Heating-energy-carrier'!BF25</f>
        <v>2.7249999999999892E-2</v>
      </c>
      <c r="BG73" s="64">
        <f>'S8 Heating-energy-carrier'!BG25</f>
        <v>2.7199999999999891E-2</v>
      </c>
      <c r="BH73" s="64">
        <f>'S8 Heating-energy-carrier'!BH25</f>
        <v>2.7149999999999889E-2</v>
      </c>
      <c r="BI73" s="64">
        <f>'S8 Heating-energy-carrier'!BI25</f>
        <v>2.7099999999999888E-2</v>
      </c>
      <c r="BJ73" s="64">
        <f>'S8 Heating-energy-carrier'!BJ25</f>
        <v>2.7049999999999887E-2</v>
      </c>
      <c r="BK73" s="64">
        <f>'S8 Heating-energy-carrier'!BK25</f>
        <v>2.6999999999999913E-2</v>
      </c>
    </row>
    <row r="74" spans="1:63" x14ac:dyDescent="0.45">
      <c r="A74" s="17" t="s">
        <v>54</v>
      </c>
      <c r="B74" s="53"/>
      <c r="C74" s="63">
        <f>'S8 Heating-energy-carrier'!C32</f>
        <v>0</v>
      </c>
      <c r="D74" s="63">
        <f>'S8 Heating-energy-carrier'!D32</f>
        <v>1.0292039566650966E-3</v>
      </c>
      <c r="E74" s="63">
        <f>'S8 Heating-energy-carrier'!E32</f>
        <v>2.0584079133301931E-3</v>
      </c>
      <c r="F74" s="63">
        <f>'S8 Heating-energy-carrier'!F32</f>
        <v>3.0876118699952899E-3</v>
      </c>
      <c r="G74" s="63">
        <f>'S8 Heating-energy-carrier'!G32</f>
        <v>4.1168158266603862E-3</v>
      </c>
      <c r="H74" s="63">
        <f>'S8 Heating-energy-carrier'!H32</f>
        <v>5.1460197833254825E-3</v>
      </c>
      <c r="I74" s="63">
        <f>'S8 Heating-energy-carrier'!I32</f>
        <v>6.1752237399905789E-3</v>
      </c>
      <c r="J74" s="63">
        <f>'S8 Heating-energy-carrier'!J32</f>
        <v>7.2044276966556752E-3</v>
      </c>
      <c r="K74" s="63">
        <f>'S8 Heating-energy-carrier'!K32</f>
        <v>8.2336316533207724E-3</v>
      </c>
      <c r="L74" s="63">
        <f>'S8 Heating-energy-carrier'!L32</f>
        <v>9.2628356099858696E-3</v>
      </c>
      <c r="M74" s="63">
        <f>'S8 Heating-energy-carrier'!M32</f>
        <v>1.0292039566650965E-2</v>
      </c>
      <c r="N74" s="63">
        <f>'S8 Heating-energy-carrier'!N32</f>
        <v>1.0231541837032091E-2</v>
      </c>
      <c r="O74" s="63">
        <f>'S8 Heating-energy-carrier'!O32</f>
        <v>1.0171044107413218E-2</v>
      </c>
      <c r="P74" s="63">
        <f>'S8 Heating-energy-carrier'!P32</f>
        <v>1.0110546377794344E-2</v>
      </c>
      <c r="Q74" s="63">
        <f>'S8 Heating-energy-carrier'!Q32</f>
        <v>1.0050048648175471E-2</v>
      </c>
      <c r="R74" s="63">
        <f>'S8 Heating-energy-carrier'!R32</f>
        <v>9.9895509185565969E-3</v>
      </c>
      <c r="S74" s="63">
        <f>'S8 Heating-energy-carrier'!S32</f>
        <v>9.9290531889377233E-3</v>
      </c>
      <c r="T74" s="63">
        <f>'S8 Heating-energy-carrier'!T32</f>
        <v>9.8685554593188497E-3</v>
      </c>
      <c r="U74" s="63">
        <f>'S8 Heating-energy-carrier'!U32</f>
        <v>9.808057729699976E-3</v>
      </c>
      <c r="V74" s="63">
        <f>'S8 Heating-energy-carrier'!V32</f>
        <v>9.7475600000811024E-3</v>
      </c>
      <c r="W74" s="63">
        <f>'S8 Heating-energy-carrier'!W32</f>
        <v>9.6870622704622288E-3</v>
      </c>
      <c r="X74" s="63">
        <f>'S8 Heating-energy-carrier'!X32</f>
        <v>9.6265645408433551E-3</v>
      </c>
      <c r="Y74" s="63">
        <f>'S8 Heating-energy-carrier'!Y32</f>
        <v>9.5660668112244815E-3</v>
      </c>
      <c r="Z74" s="63">
        <f>'S8 Heating-energy-carrier'!Z32</f>
        <v>9.5055690816056079E-3</v>
      </c>
      <c r="AA74" s="63">
        <f>'S8 Heating-energy-carrier'!AA32</f>
        <v>9.4450713519867342E-3</v>
      </c>
      <c r="AB74" s="63">
        <f>'S8 Heating-energy-carrier'!AB32</f>
        <v>9.3845736223678606E-3</v>
      </c>
      <c r="AC74" s="116">
        <f>'S8 Heating-energy-carrier'!AC32</f>
        <v>1.0358935380876672E-2</v>
      </c>
      <c r="AD74" s="116">
        <f>'S8 Heating-energy-carrier'!AD32</f>
        <v>1.1333297139385483E-2</v>
      </c>
      <c r="AE74" s="116">
        <f>'S8 Heating-energy-carrier'!AE32</f>
        <v>1.2307658897894294E-2</v>
      </c>
      <c r="AF74" s="116">
        <f>'S8 Heating-energy-carrier'!AF32</f>
        <v>1.3282020656403106E-2</v>
      </c>
      <c r="AG74" s="116">
        <f>'S8 Heating-energy-carrier'!AG32</f>
        <v>1.4256382414911917E-2</v>
      </c>
      <c r="AH74" s="117">
        <f>'S8 Heating-energy-carrier'!AH32</f>
        <v>1.5230744173420728E-2</v>
      </c>
      <c r="AI74" s="64">
        <f>'S8 Heating-energy-carrier'!AI32</f>
        <v>1.6205105931929538E-2</v>
      </c>
      <c r="AJ74" s="64">
        <f>'S8 Heating-energy-carrier'!AJ32</f>
        <v>1.7179467690438349E-2</v>
      </c>
      <c r="AK74" s="64">
        <f>'S8 Heating-energy-carrier'!AK32</f>
        <v>1.815382944894716E-2</v>
      </c>
      <c r="AL74" s="64">
        <f>'S8 Heating-energy-carrier'!AL32</f>
        <v>1.9128191207455972E-2</v>
      </c>
      <c r="AM74" s="64">
        <f>'S8 Heating-energy-carrier'!AM32</f>
        <v>2.0102552965964783E-2</v>
      </c>
      <c r="AN74" s="64">
        <f>'S8 Heating-energy-carrier'!AN32</f>
        <v>2.1076914724473594E-2</v>
      </c>
      <c r="AO74" s="64">
        <f>'S8 Heating-energy-carrier'!AO32</f>
        <v>2.2051276482982406E-2</v>
      </c>
      <c r="AP74" s="64">
        <f>'S8 Heating-energy-carrier'!AP32</f>
        <v>2.3025638241491217E-2</v>
      </c>
      <c r="AQ74" s="64">
        <f>'S8 Heating-energy-carrier'!AQ32</f>
        <v>2.4000000000000021E-2</v>
      </c>
      <c r="AR74" s="64">
        <f>'S8 Heating-energy-carrier'!AR32</f>
        <v>2.4800000000000023E-2</v>
      </c>
      <c r="AS74" s="64">
        <f>'S8 Heating-energy-carrier'!AS32</f>
        <v>2.5600000000000026E-2</v>
      </c>
      <c r="AT74" s="64">
        <f>'S8 Heating-energy-carrier'!AT32</f>
        <v>2.6400000000000028E-2</v>
      </c>
      <c r="AU74" s="64">
        <f>'S8 Heating-energy-carrier'!AU32</f>
        <v>2.720000000000003E-2</v>
      </c>
      <c r="AV74" s="64">
        <f>'S8 Heating-energy-carrier'!AV32</f>
        <v>2.8000000000000032E-2</v>
      </c>
      <c r="AW74" s="64">
        <f>'S8 Heating-energy-carrier'!AW32</f>
        <v>2.8800000000000034E-2</v>
      </c>
      <c r="AX74" s="64">
        <f>'S8 Heating-energy-carrier'!AX32</f>
        <v>2.9600000000000036E-2</v>
      </c>
      <c r="AY74" s="64">
        <f>'S8 Heating-energy-carrier'!AY32</f>
        <v>3.0400000000000038E-2</v>
      </c>
      <c r="AZ74" s="64">
        <f>'S8 Heating-energy-carrier'!AZ32</f>
        <v>3.120000000000004E-2</v>
      </c>
      <c r="BA74" s="64">
        <f>'S8 Heating-energy-carrier'!BA32</f>
        <v>3.2000000000000042E-2</v>
      </c>
      <c r="BB74" s="64">
        <f>'S8 Heating-energy-carrier'!BB32</f>
        <v>3.2800000000000044E-2</v>
      </c>
      <c r="BC74" s="64">
        <f>'S8 Heating-energy-carrier'!BC32</f>
        <v>3.3600000000000046E-2</v>
      </c>
      <c r="BD74" s="64">
        <f>'S8 Heating-energy-carrier'!BD32</f>
        <v>3.4400000000000049E-2</v>
      </c>
      <c r="BE74" s="64">
        <f>'S8 Heating-energy-carrier'!BE32</f>
        <v>3.5200000000000051E-2</v>
      </c>
      <c r="BF74" s="64">
        <f>'S8 Heating-energy-carrier'!BF32</f>
        <v>3.6000000000000053E-2</v>
      </c>
      <c r="BG74" s="64">
        <f>'S8 Heating-energy-carrier'!BG32</f>
        <v>3.6800000000000055E-2</v>
      </c>
      <c r="BH74" s="64">
        <f>'S8 Heating-energy-carrier'!BH32</f>
        <v>3.7600000000000057E-2</v>
      </c>
      <c r="BI74" s="64">
        <f>'S8 Heating-energy-carrier'!BI32</f>
        <v>3.8400000000000059E-2</v>
      </c>
      <c r="BJ74" s="64">
        <f>'S8 Heating-energy-carrier'!BJ32</f>
        <v>3.9200000000000061E-2</v>
      </c>
      <c r="BK74" s="64">
        <f>'S8 Heating-energy-carrier'!BK32</f>
        <v>4.0000000000000036E-2</v>
      </c>
    </row>
    <row r="75" spans="1:63" x14ac:dyDescent="0.45">
      <c r="A75" s="17" t="s">
        <v>52</v>
      </c>
      <c r="B75" s="53"/>
      <c r="C75" s="63">
        <f>'S8 Heating-energy-carrier'!C39</f>
        <v>0</v>
      </c>
      <c r="D75" s="63">
        <f>'S8 Heating-energy-carrier'!D39</f>
        <v>1.0292039566650966E-3</v>
      </c>
      <c r="E75" s="63">
        <f>'S8 Heating-energy-carrier'!E39</f>
        <v>2.0584079133301931E-3</v>
      </c>
      <c r="F75" s="63">
        <f>'S8 Heating-energy-carrier'!F39</f>
        <v>3.0876118699952899E-3</v>
      </c>
      <c r="G75" s="63">
        <f>'S8 Heating-energy-carrier'!G39</f>
        <v>4.1168158266603862E-3</v>
      </c>
      <c r="H75" s="63">
        <f>'S8 Heating-energy-carrier'!H39</f>
        <v>5.1460197833254825E-3</v>
      </c>
      <c r="I75" s="63">
        <f>'S8 Heating-energy-carrier'!I39</f>
        <v>6.1752237399905789E-3</v>
      </c>
      <c r="J75" s="63">
        <f>'S8 Heating-energy-carrier'!J39</f>
        <v>7.2044276966556752E-3</v>
      </c>
      <c r="K75" s="63">
        <f>'S8 Heating-energy-carrier'!K39</f>
        <v>8.2336316533207724E-3</v>
      </c>
      <c r="L75" s="63">
        <f>'S8 Heating-energy-carrier'!L39</f>
        <v>9.2628356099858696E-3</v>
      </c>
      <c r="M75" s="63">
        <f>'S8 Heating-energy-carrier'!M39</f>
        <v>1.0292039566650965E-2</v>
      </c>
      <c r="N75" s="63">
        <f>'S8 Heating-energy-carrier'!N39</f>
        <v>1.0231541837032091E-2</v>
      </c>
      <c r="O75" s="63">
        <f>'S8 Heating-energy-carrier'!O39</f>
        <v>1.0171044107413218E-2</v>
      </c>
      <c r="P75" s="63">
        <f>'S8 Heating-energy-carrier'!P39</f>
        <v>1.0110546377794344E-2</v>
      </c>
      <c r="Q75" s="63">
        <f>'S8 Heating-energy-carrier'!Q39</f>
        <v>1.0050048648175471E-2</v>
      </c>
      <c r="R75" s="63">
        <f>'S8 Heating-energy-carrier'!R39</f>
        <v>9.9895509185565969E-3</v>
      </c>
      <c r="S75" s="63">
        <f>'S8 Heating-energy-carrier'!S39</f>
        <v>9.9290531889377233E-3</v>
      </c>
      <c r="T75" s="63">
        <f>'S8 Heating-energy-carrier'!T39</f>
        <v>9.8685554593188497E-3</v>
      </c>
      <c r="U75" s="63">
        <f>'S8 Heating-energy-carrier'!U39</f>
        <v>9.808057729699976E-3</v>
      </c>
      <c r="V75" s="63">
        <f>'S8 Heating-energy-carrier'!V39</f>
        <v>9.7475600000811024E-3</v>
      </c>
      <c r="W75" s="63">
        <f>'S8 Heating-energy-carrier'!W39</f>
        <v>9.6870622704622288E-3</v>
      </c>
      <c r="X75" s="63">
        <f>'S8 Heating-energy-carrier'!X39</f>
        <v>9.6265645408433551E-3</v>
      </c>
      <c r="Y75" s="63">
        <f>'S8 Heating-energy-carrier'!Y39</f>
        <v>9.5660668112244815E-3</v>
      </c>
      <c r="Z75" s="63">
        <f>'S8 Heating-energy-carrier'!Z39</f>
        <v>9.5055690816056079E-3</v>
      </c>
      <c r="AA75" s="63">
        <f>'S8 Heating-energy-carrier'!AA39</f>
        <v>9.4450713519867342E-3</v>
      </c>
      <c r="AB75" s="63">
        <f>'S8 Heating-energy-carrier'!AB39</f>
        <v>9.3845736223678606E-3</v>
      </c>
      <c r="AC75" s="116">
        <f>'S8 Heating-energy-carrier'!AC39</f>
        <v>1.0358935380876672E-2</v>
      </c>
      <c r="AD75" s="116">
        <f>'S8 Heating-energy-carrier'!AD39</f>
        <v>1.1333297139385483E-2</v>
      </c>
      <c r="AE75" s="116">
        <f>'S8 Heating-energy-carrier'!AE39</f>
        <v>1.2307658897894294E-2</v>
      </c>
      <c r="AF75" s="116">
        <f>'S8 Heating-energy-carrier'!AF39</f>
        <v>1.3282020656403106E-2</v>
      </c>
      <c r="AG75" s="116">
        <f>'S8 Heating-energy-carrier'!AG39</f>
        <v>1.4256382414911917E-2</v>
      </c>
      <c r="AH75" s="117">
        <f>'S8 Heating-energy-carrier'!AH39</f>
        <v>1.5230744173420728E-2</v>
      </c>
      <c r="AI75" s="64">
        <f>'S8 Heating-energy-carrier'!AI39</f>
        <v>1.6205105931929538E-2</v>
      </c>
      <c r="AJ75" s="64">
        <f>'S8 Heating-energy-carrier'!AJ39</f>
        <v>1.7179467690438349E-2</v>
      </c>
      <c r="AK75" s="64">
        <f>'S8 Heating-energy-carrier'!AK39</f>
        <v>1.815382944894716E-2</v>
      </c>
      <c r="AL75" s="64">
        <f>'S8 Heating-energy-carrier'!AL39</f>
        <v>1.9128191207455972E-2</v>
      </c>
      <c r="AM75" s="64">
        <f>'S8 Heating-energy-carrier'!AM39</f>
        <v>2.0102552965964783E-2</v>
      </c>
      <c r="AN75" s="64">
        <f>'S8 Heating-energy-carrier'!AN39</f>
        <v>2.1076914724473594E-2</v>
      </c>
      <c r="AO75" s="64">
        <f>'S8 Heating-energy-carrier'!AO39</f>
        <v>2.2051276482982406E-2</v>
      </c>
      <c r="AP75" s="64">
        <f>'S8 Heating-energy-carrier'!AP39</f>
        <v>2.3025638241491217E-2</v>
      </c>
      <c r="AQ75" s="64">
        <f>'S8 Heating-energy-carrier'!AQ39</f>
        <v>2.4000000000000021E-2</v>
      </c>
      <c r="AR75" s="64">
        <f>'S8 Heating-energy-carrier'!AR39</f>
        <v>2.4800000000000023E-2</v>
      </c>
      <c r="AS75" s="64">
        <f>'S8 Heating-energy-carrier'!AS39</f>
        <v>2.5600000000000026E-2</v>
      </c>
      <c r="AT75" s="64">
        <f>'S8 Heating-energy-carrier'!AT39</f>
        <v>2.6400000000000028E-2</v>
      </c>
      <c r="AU75" s="64">
        <f>'S8 Heating-energy-carrier'!AU39</f>
        <v>2.720000000000003E-2</v>
      </c>
      <c r="AV75" s="64">
        <f>'S8 Heating-energy-carrier'!AV39</f>
        <v>2.8000000000000032E-2</v>
      </c>
      <c r="AW75" s="64">
        <f>'S8 Heating-energy-carrier'!AW39</f>
        <v>2.8800000000000034E-2</v>
      </c>
      <c r="AX75" s="64">
        <f>'S8 Heating-energy-carrier'!AX39</f>
        <v>2.9600000000000036E-2</v>
      </c>
      <c r="AY75" s="64">
        <f>'S8 Heating-energy-carrier'!AY39</f>
        <v>3.0400000000000038E-2</v>
      </c>
      <c r="AZ75" s="64">
        <f>'S8 Heating-energy-carrier'!AZ39</f>
        <v>3.120000000000004E-2</v>
      </c>
      <c r="BA75" s="64">
        <f>'S8 Heating-energy-carrier'!BA39</f>
        <v>3.2000000000000042E-2</v>
      </c>
      <c r="BB75" s="64">
        <f>'S8 Heating-energy-carrier'!BB39</f>
        <v>3.2800000000000044E-2</v>
      </c>
      <c r="BC75" s="64">
        <f>'S8 Heating-energy-carrier'!BC39</f>
        <v>3.3600000000000046E-2</v>
      </c>
      <c r="BD75" s="64">
        <f>'S8 Heating-energy-carrier'!BD39</f>
        <v>3.4400000000000049E-2</v>
      </c>
      <c r="BE75" s="64">
        <f>'S8 Heating-energy-carrier'!BE39</f>
        <v>3.5200000000000051E-2</v>
      </c>
      <c r="BF75" s="64">
        <f>'S8 Heating-energy-carrier'!BF39</f>
        <v>3.6000000000000053E-2</v>
      </c>
      <c r="BG75" s="64">
        <f>'S8 Heating-energy-carrier'!BG39</f>
        <v>3.6800000000000055E-2</v>
      </c>
      <c r="BH75" s="64">
        <f>'S8 Heating-energy-carrier'!BH39</f>
        <v>3.7600000000000057E-2</v>
      </c>
      <c r="BI75" s="64">
        <f>'S8 Heating-energy-carrier'!BI39</f>
        <v>3.8400000000000059E-2</v>
      </c>
      <c r="BJ75" s="64">
        <f>'S8 Heating-energy-carrier'!BJ39</f>
        <v>3.9200000000000061E-2</v>
      </c>
      <c r="BK75" s="64">
        <f>'S8 Heating-energy-carrier'!BK39</f>
        <v>4.0000000000000036E-2</v>
      </c>
    </row>
    <row r="76" spans="1:63" x14ac:dyDescent="0.45">
      <c r="A76" s="17" t="s">
        <v>50</v>
      </c>
      <c r="B76" s="53"/>
      <c r="C76" s="63">
        <f>'S8 Heating-energy-carrier'!C46</f>
        <v>0</v>
      </c>
      <c r="D76" s="63">
        <f>'S8 Heating-energy-carrier'!D46</f>
        <v>7.1144722907405631E-4</v>
      </c>
      <c r="E76" s="63">
        <f>'S8 Heating-energy-carrier'!E46</f>
        <v>1.4228944581481126E-3</v>
      </c>
      <c r="F76" s="63">
        <f>'S8 Heating-energy-carrier'!F46</f>
        <v>2.134341687222169E-3</v>
      </c>
      <c r="G76" s="63">
        <f>'S8 Heating-energy-carrier'!G46</f>
        <v>2.8457889162962252E-3</v>
      </c>
      <c r="H76" s="63">
        <f>'S8 Heating-energy-carrier'!H46</f>
        <v>3.5572361453702814E-3</v>
      </c>
      <c r="I76" s="63">
        <f>'S8 Heating-energy-carrier'!I46</f>
        <v>4.2686833744443381E-3</v>
      </c>
      <c r="J76" s="63">
        <f>'S8 Heating-energy-carrier'!J46</f>
        <v>4.9801306035183943E-3</v>
      </c>
      <c r="K76" s="63">
        <f>'S8 Heating-energy-carrier'!K46</f>
        <v>5.6915778325924505E-3</v>
      </c>
      <c r="L76" s="63">
        <f>'S8 Heating-energy-carrier'!L46</f>
        <v>6.4030250616665067E-3</v>
      </c>
      <c r="M76" s="63">
        <f>'S8 Heating-energy-carrier'!M46</f>
        <v>7.1144722907405629E-3</v>
      </c>
      <c r="N76" s="63">
        <f>'S8 Heating-energy-carrier'!N46</f>
        <v>7.0887762531398977E-3</v>
      </c>
      <c r="O76" s="63">
        <f>'S8 Heating-energy-carrier'!O46</f>
        <v>7.0630802155392325E-3</v>
      </c>
      <c r="P76" s="63">
        <f>'S8 Heating-energy-carrier'!P46</f>
        <v>7.0373841779385674E-3</v>
      </c>
      <c r="Q76" s="63">
        <f>'S8 Heating-energy-carrier'!Q46</f>
        <v>7.0116881403379022E-3</v>
      </c>
      <c r="R76" s="63">
        <f>'S8 Heating-energy-carrier'!R46</f>
        <v>6.985992102737237E-3</v>
      </c>
      <c r="S76" s="63">
        <f>'S8 Heating-energy-carrier'!S46</f>
        <v>6.9602960651365718E-3</v>
      </c>
      <c r="T76" s="63">
        <f>'S8 Heating-energy-carrier'!T46</f>
        <v>6.9346000275359067E-3</v>
      </c>
      <c r="U76" s="63">
        <f>'S8 Heating-energy-carrier'!U46</f>
        <v>6.9089039899352415E-3</v>
      </c>
      <c r="V76" s="63">
        <f>'S8 Heating-energy-carrier'!V46</f>
        <v>6.8832079523345763E-3</v>
      </c>
      <c r="W76" s="63">
        <f>'S8 Heating-energy-carrier'!W46</f>
        <v>6.8575119147339112E-3</v>
      </c>
      <c r="X76" s="63">
        <f>'S8 Heating-energy-carrier'!X46</f>
        <v>6.831815877133246E-3</v>
      </c>
      <c r="Y76" s="63">
        <f>'S8 Heating-energy-carrier'!Y46</f>
        <v>6.8061198395325808E-3</v>
      </c>
      <c r="Z76" s="63">
        <f>'S8 Heating-energy-carrier'!Z46</f>
        <v>6.7804238019319157E-3</v>
      </c>
      <c r="AA76" s="63">
        <f>'S8 Heating-energy-carrier'!AA46</f>
        <v>6.7547277643312505E-3</v>
      </c>
      <c r="AB76" s="63">
        <f>'S8 Heating-energy-carrier'!AB46</f>
        <v>6.7290317267305819E-3</v>
      </c>
      <c r="AC76" s="116">
        <f>'S8 Heating-energy-carrier'!AC46</f>
        <v>7.8804296116152112E-3</v>
      </c>
      <c r="AD76" s="116">
        <f>'S8 Heating-energy-carrier'!AD46</f>
        <v>9.0318274964998405E-3</v>
      </c>
      <c r="AE76" s="116">
        <f>'S8 Heating-energy-carrier'!AE46</f>
        <v>1.018322538138447E-2</v>
      </c>
      <c r="AF76" s="116">
        <f>'S8 Heating-energy-carrier'!AF46</f>
        <v>1.1334623266269099E-2</v>
      </c>
      <c r="AG76" s="116">
        <f>'S8 Heating-energy-carrier'!AG46</f>
        <v>1.2486021151153728E-2</v>
      </c>
      <c r="AH76" s="117">
        <f>'S8 Heating-energy-carrier'!AH46</f>
        <v>1.3637419036038358E-2</v>
      </c>
      <c r="AI76" s="64">
        <f>'S8 Heating-energy-carrier'!AI46</f>
        <v>1.4788816920922987E-2</v>
      </c>
      <c r="AJ76" s="64">
        <f>'S8 Heating-energy-carrier'!AJ46</f>
        <v>1.5940214805807616E-2</v>
      </c>
      <c r="AK76" s="64">
        <f>'S8 Heating-energy-carrier'!AK46</f>
        <v>1.7091612690692246E-2</v>
      </c>
      <c r="AL76" s="64">
        <f>'S8 Heating-energy-carrier'!AL46</f>
        <v>1.8243010575576875E-2</v>
      </c>
      <c r="AM76" s="64">
        <f>'S8 Heating-energy-carrier'!AM46</f>
        <v>1.9394408460461504E-2</v>
      </c>
      <c r="AN76" s="64">
        <f>'S8 Heating-energy-carrier'!AN46</f>
        <v>2.0545806345346133E-2</v>
      </c>
      <c r="AO76" s="64">
        <f>'S8 Heating-energy-carrier'!AO46</f>
        <v>2.1697204230230763E-2</v>
      </c>
      <c r="AP76" s="64">
        <f>'S8 Heating-energy-carrier'!AP46</f>
        <v>2.2848602115115392E-2</v>
      </c>
      <c r="AQ76" s="64">
        <f>'S8 Heating-energy-carrier'!AQ46</f>
        <v>2.4000000000000021E-2</v>
      </c>
      <c r="AR76" s="64">
        <f>'S8 Heating-energy-carrier'!AR46</f>
        <v>2.4800000000000023E-2</v>
      </c>
      <c r="AS76" s="64">
        <f>'S8 Heating-energy-carrier'!AS46</f>
        <v>2.5600000000000026E-2</v>
      </c>
      <c r="AT76" s="64">
        <f>'S8 Heating-energy-carrier'!AT46</f>
        <v>2.6400000000000028E-2</v>
      </c>
      <c r="AU76" s="64">
        <f>'S8 Heating-energy-carrier'!AU46</f>
        <v>2.720000000000003E-2</v>
      </c>
      <c r="AV76" s="64">
        <f>'S8 Heating-energy-carrier'!AV46</f>
        <v>2.8000000000000032E-2</v>
      </c>
      <c r="AW76" s="64">
        <f>'S8 Heating-energy-carrier'!AW46</f>
        <v>2.8800000000000034E-2</v>
      </c>
      <c r="AX76" s="64">
        <f>'S8 Heating-energy-carrier'!AX46</f>
        <v>2.9600000000000036E-2</v>
      </c>
      <c r="AY76" s="64">
        <f>'S8 Heating-energy-carrier'!AY46</f>
        <v>3.0400000000000038E-2</v>
      </c>
      <c r="AZ76" s="64">
        <f>'S8 Heating-energy-carrier'!AZ46</f>
        <v>3.120000000000004E-2</v>
      </c>
      <c r="BA76" s="64">
        <f>'S8 Heating-energy-carrier'!BA46</f>
        <v>3.2000000000000042E-2</v>
      </c>
      <c r="BB76" s="64">
        <f>'S8 Heating-energy-carrier'!BB46</f>
        <v>3.2800000000000044E-2</v>
      </c>
      <c r="BC76" s="64">
        <f>'S8 Heating-energy-carrier'!BC46</f>
        <v>3.3600000000000046E-2</v>
      </c>
      <c r="BD76" s="64">
        <f>'S8 Heating-energy-carrier'!BD46</f>
        <v>3.4400000000000049E-2</v>
      </c>
      <c r="BE76" s="64">
        <f>'S8 Heating-energy-carrier'!BE46</f>
        <v>3.5200000000000051E-2</v>
      </c>
      <c r="BF76" s="64">
        <f>'S8 Heating-energy-carrier'!BF46</f>
        <v>3.6000000000000053E-2</v>
      </c>
      <c r="BG76" s="64">
        <f>'S8 Heating-energy-carrier'!BG46</f>
        <v>3.6800000000000055E-2</v>
      </c>
      <c r="BH76" s="64">
        <f>'S8 Heating-energy-carrier'!BH46</f>
        <v>3.7600000000000057E-2</v>
      </c>
      <c r="BI76" s="64">
        <f>'S8 Heating-energy-carrier'!BI46</f>
        <v>3.8400000000000059E-2</v>
      </c>
      <c r="BJ76" s="64">
        <f>'S8 Heating-energy-carrier'!BJ46</f>
        <v>3.9200000000000061E-2</v>
      </c>
      <c r="BK76" s="64">
        <f>'S8 Heating-energy-carrier'!BK46</f>
        <v>4.0000000000000036E-2</v>
      </c>
    </row>
    <row r="77" spans="1:63" x14ac:dyDescent="0.45">
      <c r="A77" s="17" t="s">
        <v>55</v>
      </c>
      <c r="B77" s="53"/>
      <c r="C77" s="63">
        <f>'S8 Heating-energy-carrier'!C53</f>
        <v>0</v>
      </c>
      <c r="D77" s="63">
        <f>'S8 Heating-energy-carrier'!D53</f>
        <v>7.1144722907405631E-4</v>
      </c>
      <c r="E77" s="63">
        <f>'S8 Heating-energy-carrier'!E53</f>
        <v>1.4228944581481126E-3</v>
      </c>
      <c r="F77" s="63">
        <f>'S8 Heating-energy-carrier'!F53</f>
        <v>2.134341687222169E-3</v>
      </c>
      <c r="G77" s="63">
        <f>'S8 Heating-energy-carrier'!G53</f>
        <v>2.8457889162962252E-3</v>
      </c>
      <c r="H77" s="63">
        <f>'S8 Heating-energy-carrier'!H53</f>
        <v>3.5572361453702814E-3</v>
      </c>
      <c r="I77" s="63">
        <f>'S8 Heating-energy-carrier'!I53</f>
        <v>4.2686833744443381E-3</v>
      </c>
      <c r="J77" s="63">
        <f>'S8 Heating-energy-carrier'!J53</f>
        <v>4.9801306035183943E-3</v>
      </c>
      <c r="K77" s="63">
        <f>'S8 Heating-energy-carrier'!K53</f>
        <v>5.6915778325924505E-3</v>
      </c>
      <c r="L77" s="63">
        <f>'S8 Heating-energy-carrier'!L53</f>
        <v>6.4030250616665067E-3</v>
      </c>
      <c r="M77" s="63">
        <f>'S8 Heating-energy-carrier'!M53</f>
        <v>7.1144722907405629E-3</v>
      </c>
      <c r="N77" s="63">
        <f>'S8 Heating-energy-carrier'!N53</f>
        <v>7.0887762531398977E-3</v>
      </c>
      <c r="O77" s="63">
        <f>'S8 Heating-energy-carrier'!O53</f>
        <v>7.0630802155392325E-3</v>
      </c>
      <c r="P77" s="63">
        <f>'S8 Heating-energy-carrier'!P53</f>
        <v>7.0373841779385674E-3</v>
      </c>
      <c r="Q77" s="63">
        <f>'S8 Heating-energy-carrier'!Q53</f>
        <v>7.0116881403379022E-3</v>
      </c>
      <c r="R77" s="63">
        <f>'S8 Heating-energy-carrier'!R53</f>
        <v>6.985992102737237E-3</v>
      </c>
      <c r="S77" s="63">
        <f>'S8 Heating-energy-carrier'!S53</f>
        <v>6.9602960651365718E-3</v>
      </c>
      <c r="T77" s="63">
        <f>'S8 Heating-energy-carrier'!T53</f>
        <v>6.9346000275359067E-3</v>
      </c>
      <c r="U77" s="63">
        <f>'S8 Heating-energy-carrier'!U53</f>
        <v>6.9089039899352415E-3</v>
      </c>
      <c r="V77" s="63">
        <f>'S8 Heating-energy-carrier'!V53</f>
        <v>6.8832079523345763E-3</v>
      </c>
      <c r="W77" s="63">
        <f>'S8 Heating-energy-carrier'!W53</f>
        <v>6.8575119147339112E-3</v>
      </c>
      <c r="X77" s="63">
        <f>'S8 Heating-energy-carrier'!X53</f>
        <v>6.831815877133246E-3</v>
      </c>
      <c r="Y77" s="63">
        <f>'S8 Heating-energy-carrier'!Y53</f>
        <v>6.8061198395325808E-3</v>
      </c>
      <c r="Z77" s="63">
        <f>'S8 Heating-energy-carrier'!Z53</f>
        <v>6.7804238019319157E-3</v>
      </c>
      <c r="AA77" s="63">
        <f>'S8 Heating-energy-carrier'!AA53</f>
        <v>6.7547277643312505E-3</v>
      </c>
      <c r="AB77" s="63">
        <f>'S8 Heating-energy-carrier'!AB53</f>
        <v>6.7290317267305819E-3</v>
      </c>
      <c r="AC77" s="116">
        <f>'S8 Heating-energy-carrier'!AC53</f>
        <v>7.8804296116152112E-3</v>
      </c>
      <c r="AD77" s="116">
        <f>'S8 Heating-energy-carrier'!AD53</f>
        <v>9.0318274964998405E-3</v>
      </c>
      <c r="AE77" s="116">
        <f>'S8 Heating-energy-carrier'!AE53</f>
        <v>1.018322538138447E-2</v>
      </c>
      <c r="AF77" s="116">
        <f>'S8 Heating-energy-carrier'!AF53</f>
        <v>1.1334623266269099E-2</v>
      </c>
      <c r="AG77" s="116">
        <f>'S8 Heating-energy-carrier'!AG53</f>
        <v>1.2486021151153728E-2</v>
      </c>
      <c r="AH77" s="117">
        <f>'S8 Heating-energy-carrier'!AH53</f>
        <v>1.3637419036038358E-2</v>
      </c>
      <c r="AI77" s="64">
        <f>'S8 Heating-energy-carrier'!AI53</f>
        <v>1.4788816920922987E-2</v>
      </c>
      <c r="AJ77" s="64">
        <f>'S8 Heating-energy-carrier'!AJ53</f>
        <v>1.5940214805807616E-2</v>
      </c>
      <c r="AK77" s="64">
        <f>'S8 Heating-energy-carrier'!AK53</f>
        <v>1.7091612690692246E-2</v>
      </c>
      <c r="AL77" s="64">
        <f>'S8 Heating-energy-carrier'!AL53</f>
        <v>1.8243010575576875E-2</v>
      </c>
      <c r="AM77" s="64">
        <f>'S8 Heating-energy-carrier'!AM53</f>
        <v>1.9394408460461504E-2</v>
      </c>
      <c r="AN77" s="64">
        <f>'S8 Heating-energy-carrier'!AN53</f>
        <v>2.0545806345346133E-2</v>
      </c>
      <c r="AO77" s="64">
        <f>'S8 Heating-energy-carrier'!AO53</f>
        <v>2.1697204230230763E-2</v>
      </c>
      <c r="AP77" s="64">
        <f>'S8 Heating-energy-carrier'!AP53</f>
        <v>2.2848602115115392E-2</v>
      </c>
      <c r="AQ77" s="64">
        <f>'S8 Heating-energy-carrier'!AQ53</f>
        <v>2.4000000000000021E-2</v>
      </c>
      <c r="AR77" s="64">
        <f>'S8 Heating-energy-carrier'!AR53</f>
        <v>2.4800000000000023E-2</v>
      </c>
      <c r="AS77" s="64">
        <f>'S8 Heating-energy-carrier'!AS53</f>
        <v>2.5600000000000026E-2</v>
      </c>
      <c r="AT77" s="64">
        <f>'S8 Heating-energy-carrier'!AT53</f>
        <v>2.6400000000000028E-2</v>
      </c>
      <c r="AU77" s="64">
        <f>'S8 Heating-energy-carrier'!AU53</f>
        <v>2.720000000000003E-2</v>
      </c>
      <c r="AV77" s="64">
        <f>'S8 Heating-energy-carrier'!AV53</f>
        <v>2.8000000000000032E-2</v>
      </c>
      <c r="AW77" s="64">
        <f>'S8 Heating-energy-carrier'!AW53</f>
        <v>2.8800000000000034E-2</v>
      </c>
      <c r="AX77" s="64">
        <f>'S8 Heating-energy-carrier'!AX53</f>
        <v>2.9600000000000036E-2</v>
      </c>
      <c r="AY77" s="64">
        <f>'S8 Heating-energy-carrier'!AY53</f>
        <v>3.0400000000000038E-2</v>
      </c>
      <c r="AZ77" s="64">
        <f>'S8 Heating-energy-carrier'!AZ53</f>
        <v>3.120000000000004E-2</v>
      </c>
      <c r="BA77" s="64">
        <f>'S8 Heating-energy-carrier'!BA53</f>
        <v>3.2000000000000042E-2</v>
      </c>
      <c r="BB77" s="64">
        <f>'S8 Heating-energy-carrier'!BB53</f>
        <v>3.2800000000000044E-2</v>
      </c>
      <c r="BC77" s="64">
        <f>'S8 Heating-energy-carrier'!BC53</f>
        <v>3.3600000000000046E-2</v>
      </c>
      <c r="BD77" s="64">
        <f>'S8 Heating-energy-carrier'!BD53</f>
        <v>3.4400000000000049E-2</v>
      </c>
      <c r="BE77" s="64">
        <f>'S8 Heating-energy-carrier'!BE53</f>
        <v>3.5200000000000051E-2</v>
      </c>
      <c r="BF77" s="64">
        <f>'S8 Heating-energy-carrier'!BF53</f>
        <v>3.6000000000000053E-2</v>
      </c>
      <c r="BG77" s="64">
        <f>'S8 Heating-energy-carrier'!BG53</f>
        <v>3.6800000000000055E-2</v>
      </c>
      <c r="BH77" s="64">
        <f>'S8 Heating-energy-carrier'!BH53</f>
        <v>3.7600000000000057E-2</v>
      </c>
      <c r="BI77" s="64">
        <f>'S8 Heating-energy-carrier'!BI53</f>
        <v>3.8400000000000059E-2</v>
      </c>
      <c r="BJ77" s="64">
        <f>'S8 Heating-energy-carrier'!BJ53</f>
        <v>3.9200000000000061E-2</v>
      </c>
      <c r="BK77" s="64">
        <f>'S8 Heating-energy-carrier'!BK53</f>
        <v>4.0000000000000036E-2</v>
      </c>
    </row>
    <row r="78" spans="1:63" x14ac:dyDescent="0.45">
      <c r="A78" s="17" t="s">
        <v>7</v>
      </c>
      <c r="B78" s="53"/>
      <c r="C78" s="63">
        <f>'S8 Heating-energy-carrier'!C60</f>
        <v>0</v>
      </c>
      <c r="D78" s="63">
        <f>'S8 Heating-energy-carrier'!D60</f>
        <v>1.0256410256410256E-3</v>
      </c>
      <c r="E78" s="63">
        <f>'S8 Heating-energy-carrier'!E60</f>
        <v>2.0512820512820513E-3</v>
      </c>
      <c r="F78" s="63">
        <f>'S8 Heating-energy-carrier'!F60</f>
        <v>3.0769230769230769E-3</v>
      </c>
      <c r="G78" s="63">
        <f>'S8 Heating-energy-carrier'!G60</f>
        <v>4.1025641025641026E-3</v>
      </c>
      <c r="H78" s="63">
        <f>'S8 Heating-energy-carrier'!H60</f>
        <v>5.1282051282051282E-3</v>
      </c>
      <c r="I78" s="63">
        <f>'S8 Heating-energy-carrier'!I60</f>
        <v>6.1538461538461538E-3</v>
      </c>
      <c r="J78" s="63">
        <f>'S8 Heating-energy-carrier'!J60</f>
        <v>7.1794871794871795E-3</v>
      </c>
      <c r="K78" s="63">
        <f>'S8 Heating-energy-carrier'!K60</f>
        <v>8.2051282051282051E-3</v>
      </c>
      <c r="L78" s="63">
        <f>'S8 Heating-energy-carrier'!L60</f>
        <v>9.2307692307692299E-3</v>
      </c>
      <c r="M78" s="63">
        <f>'S8 Heating-energy-carrier'!M60</f>
        <v>1.0256410256410256E-2</v>
      </c>
      <c r="N78" s="63">
        <f>'S8 Heating-energy-carrier'!N60</f>
        <v>1.0254248231321731E-2</v>
      </c>
      <c r="O78" s="63">
        <f>'S8 Heating-energy-carrier'!O60</f>
        <v>1.0252086206233206E-2</v>
      </c>
      <c r="P78" s="63">
        <f>'S8 Heating-energy-carrier'!P60</f>
        <v>1.0249924181144681E-2</v>
      </c>
      <c r="Q78" s="63">
        <f>'S8 Heating-energy-carrier'!Q60</f>
        <v>1.0247762156056156E-2</v>
      </c>
      <c r="R78" s="63">
        <f>'S8 Heating-energy-carrier'!R60</f>
        <v>1.0245600130967631E-2</v>
      </c>
      <c r="S78" s="63">
        <f>'S8 Heating-energy-carrier'!S60</f>
        <v>1.0243438105879106E-2</v>
      </c>
      <c r="T78" s="63">
        <f>'S8 Heating-energy-carrier'!T60</f>
        <v>1.0241276080790581E-2</v>
      </c>
      <c r="U78" s="63">
        <f>'S8 Heating-energy-carrier'!U60</f>
        <v>1.0239114055702056E-2</v>
      </c>
      <c r="V78" s="63">
        <f>'S8 Heating-energy-carrier'!V60</f>
        <v>1.0236952030613531E-2</v>
      </c>
      <c r="W78" s="63">
        <f>'S8 Heating-energy-carrier'!W60</f>
        <v>1.0234790005525006E-2</v>
      </c>
      <c r="X78" s="63">
        <f>'S8 Heating-energy-carrier'!X60</f>
        <v>1.0232627980436481E-2</v>
      </c>
      <c r="Y78" s="63">
        <f>'S8 Heating-energy-carrier'!Y60</f>
        <v>1.0230465955347956E-2</v>
      </c>
      <c r="Z78" s="63">
        <f>'S8 Heating-energy-carrier'!Z60</f>
        <v>1.0228303930259431E-2</v>
      </c>
      <c r="AA78" s="63">
        <f>'S8 Heating-energy-carrier'!AA60</f>
        <v>1.0226141905170906E-2</v>
      </c>
      <c r="AB78" s="63">
        <f>'S8 Heating-energy-carrier'!AB60</f>
        <v>1.0223979880082373E-2</v>
      </c>
      <c r="AC78" s="116">
        <f>'S8 Heating-energy-carrier'!AC60</f>
        <v>1.1142381221410216E-2</v>
      </c>
      <c r="AD78" s="116">
        <f>'S8 Heating-energy-carrier'!AD60</f>
        <v>1.206078256273806E-2</v>
      </c>
      <c r="AE78" s="116">
        <f>'S8 Heating-energy-carrier'!AE60</f>
        <v>1.2979183904065904E-2</v>
      </c>
      <c r="AF78" s="116">
        <f>'S8 Heating-energy-carrier'!AF60</f>
        <v>1.3897585245393747E-2</v>
      </c>
      <c r="AG78" s="116">
        <f>'S8 Heating-energy-carrier'!AG60</f>
        <v>1.4815986586721591E-2</v>
      </c>
      <c r="AH78" s="117">
        <f>'S8 Heating-energy-carrier'!AH60</f>
        <v>1.5734387928049435E-2</v>
      </c>
      <c r="AI78" s="64">
        <f>'S8 Heating-energy-carrier'!AI60</f>
        <v>1.6652789269377279E-2</v>
      </c>
      <c r="AJ78" s="64">
        <f>'S8 Heating-energy-carrier'!AJ60</f>
        <v>1.7571190610705122E-2</v>
      </c>
      <c r="AK78" s="64">
        <f>'S8 Heating-energy-carrier'!AK60</f>
        <v>1.8489591952032966E-2</v>
      </c>
      <c r="AL78" s="64">
        <f>'S8 Heating-energy-carrier'!AL60</f>
        <v>1.940799329336081E-2</v>
      </c>
      <c r="AM78" s="64">
        <f>'S8 Heating-energy-carrier'!AM60</f>
        <v>2.0326394634688653E-2</v>
      </c>
      <c r="AN78" s="64">
        <f>'S8 Heating-energy-carrier'!AN60</f>
        <v>2.1244795976016497E-2</v>
      </c>
      <c r="AO78" s="64">
        <f>'S8 Heating-energy-carrier'!AO60</f>
        <v>2.2163197317344341E-2</v>
      </c>
      <c r="AP78" s="64">
        <f>'S8 Heating-energy-carrier'!AP60</f>
        <v>2.3081598658672185E-2</v>
      </c>
      <c r="AQ78" s="64">
        <f>'S8 Heating-energy-carrier'!AQ60</f>
        <v>2.4000000000000021E-2</v>
      </c>
      <c r="AR78" s="64">
        <f>'S8 Heating-energy-carrier'!AR60</f>
        <v>2.4800000000000023E-2</v>
      </c>
      <c r="AS78" s="64">
        <f>'S8 Heating-energy-carrier'!AS60</f>
        <v>2.5600000000000026E-2</v>
      </c>
      <c r="AT78" s="64">
        <f>'S8 Heating-energy-carrier'!AT60</f>
        <v>2.6400000000000028E-2</v>
      </c>
      <c r="AU78" s="64">
        <f>'S8 Heating-energy-carrier'!AU60</f>
        <v>2.720000000000003E-2</v>
      </c>
      <c r="AV78" s="64">
        <f>'S8 Heating-energy-carrier'!AV60</f>
        <v>2.8000000000000032E-2</v>
      </c>
      <c r="AW78" s="64">
        <f>'S8 Heating-energy-carrier'!AW60</f>
        <v>2.8800000000000034E-2</v>
      </c>
      <c r="AX78" s="64">
        <f>'S8 Heating-energy-carrier'!AX60</f>
        <v>2.9600000000000036E-2</v>
      </c>
      <c r="AY78" s="64">
        <f>'S8 Heating-energy-carrier'!AY60</f>
        <v>3.0400000000000038E-2</v>
      </c>
      <c r="AZ78" s="64">
        <f>'S8 Heating-energy-carrier'!AZ60</f>
        <v>3.120000000000004E-2</v>
      </c>
      <c r="BA78" s="64">
        <f>'S8 Heating-energy-carrier'!BA60</f>
        <v>3.2000000000000042E-2</v>
      </c>
      <c r="BB78" s="64">
        <f>'S8 Heating-energy-carrier'!BB60</f>
        <v>3.2800000000000044E-2</v>
      </c>
      <c r="BC78" s="64">
        <f>'S8 Heating-energy-carrier'!BC60</f>
        <v>3.3600000000000046E-2</v>
      </c>
      <c r="BD78" s="64">
        <f>'S8 Heating-energy-carrier'!BD60</f>
        <v>3.4400000000000049E-2</v>
      </c>
      <c r="BE78" s="64">
        <f>'S8 Heating-energy-carrier'!BE60</f>
        <v>3.5200000000000051E-2</v>
      </c>
      <c r="BF78" s="64">
        <f>'S8 Heating-energy-carrier'!BF60</f>
        <v>3.6000000000000053E-2</v>
      </c>
      <c r="BG78" s="64">
        <f>'S8 Heating-energy-carrier'!BG60</f>
        <v>3.6800000000000055E-2</v>
      </c>
      <c r="BH78" s="64">
        <f>'S8 Heating-energy-carrier'!BH60</f>
        <v>3.7600000000000057E-2</v>
      </c>
      <c r="BI78" s="64">
        <f>'S8 Heating-energy-carrier'!BI60</f>
        <v>3.8400000000000059E-2</v>
      </c>
      <c r="BJ78" s="64">
        <f>'S8 Heating-energy-carrier'!BJ60</f>
        <v>3.9200000000000061E-2</v>
      </c>
      <c r="BK78" s="64">
        <f>'S8 Heating-energy-carrier'!BK60</f>
        <v>4.0000000000000036E-2</v>
      </c>
    </row>
    <row r="79" spans="1:63" x14ac:dyDescent="0.45">
      <c r="A79" s="17" t="s">
        <v>102</v>
      </c>
      <c r="B79" s="53"/>
      <c r="C79" s="63">
        <f>'S8 Heating-energy-carrier'!C67</f>
        <v>0</v>
      </c>
      <c r="D79" s="63">
        <f>'S8 Heating-energy-carrier'!D67</f>
        <v>0</v>
      </c>
      <c r="E79" s="63">
        <f>'S8 Heating-energy-carrier'!E67</f>
        <v>0</v>
      </c>
      <c r="F79" s="63">
        <f>'S8 Heating-energy-carrier'!F67</f>
        <v>0</v>
      </c>
      <c r="G79" s="63">
        <f>'S8 Heating-energy-carrier'!G67</f>
        <v>0</v>
      </c>
      <c r="H79" s="63">
        <f>'S8 Heating-energy-carrier'!H67</f>
        <v>0</v>
      </c>
      <c r="I79" s="63">
        <f>'S8 Heating-energy-carrier'!I67</f>
        <v>0</v>
      </c>
      <c r="J79" s="63">
        <f>'S8 Heating-energy-carrier'!J67</f>
        <v>0</v>
      </c>
      <c r="K79" s="63">
        <f>'S8 Heating-energy-carrier'!K67</f>
        <v>0</v>
      </c>
      <c r="L79" s="63">
        <f>'S8 Heating-energy-carrier'!L67</f>
        <v>0</v>
      </c>
      <c r="M79" s="63">
        <f>'S8 Heating-energy-carrier'!M67</f>
        <v>0</v>
      </c>
      <c r="N79" s="63">
        <f>'S8 Heating-energy-carrier'!N67</f>
        <v>4.2687747035573126E-2</v>
      </c>
      <c r="O79" s="63">
        <f>'S8 Heating-energy-carrier'!O67</f>
        <v>4.2687747035573126E-2</v>
      </c>
      <c r="P79" s="63">
        <f>'S8 Heating-energy-carrier'!P67</f>
        <v>4.2687747035573126E-2</v>
      </c>
      <c r="Q79" s="63">
        <f>'S8 Heating-energy-carrier'!Q67</f>
        <v>4.2687747035573126E-2</v>
      </c>
      <c r="R79" s="63">
        <f>'S8 Heating-energy-carrier'!R67</f>
        <v>4.2687747035573126E-2</v>
      </c>
      <c r="S79" s="63">
        <f>'S8 Heating-energy-carrier'!S67</f>
        <v>4.2687747035573126E-2</v>
      </c>
      <c r="T79" s="63">
        <f>'S8 Heating-energy-carrier'!T67</f>
        <v>4.2687747035573126E-2</v>
      </c>
      <c r="U79" s="63">
        <f>'S8 Heating-energy-carrier'!U67</f>
        <v>4.2687747035573126E-2</v>
      </c>
      <c r="V79" s="63">
        <f>'S8 Heating-energy-carrier'!V67</f>
        <v>4.2687747035573126E-2</v>
      </c>
      <c r="W79" s="63">
        <f>'S8 Heating-energy-carrier'!W67</f>
        <v>4.2687747035573126E-2</v>
      </c>
      <c r="X79" s="63">
        <f>'S8 Heating-energy-carrier'!X67</f>
        <v>4.2687747035573126E-2</v>
      </c>
      <c r="Y79" s="63">
        <f>'S8 Heating-energy-carrier'!Y67</f>
        <v>4.2687747035573126E-2</v>
      </c>
      <c r="Z79" s="63">
        <f>'S8 Heating-energy-carrier'!Z67</f>
        <v>4.2687747035573126E-2</v>
      </c>
      <c r="AA79" s="63">
        <f>'S8 Heating-energy-carrier'!AA67</f>
        <v>4.2687747035573126E-2</v>
      </c>
      <c r="AB79" s="63">
        <f>'S8 Heating-energy-carrier'!AB67</f>
        <v>4.2687747035573126E-2</v>
      </c>
      <c r="AC79" s="116">
        <f>'S8 Heating-energy-carrier'!AC67</f>
        <v>4.2687747035573126E-2</v>
      </c>
      <c r="AD79" s="116">
        <f>'S8 Heating-energy-carrier'!AD67</f>
        <v>4.2687747035573126E-2</v>
      </c>
      <c r="AE79" s="116">
        <f>'S8 Heating-energy-carrier'!AE67</f>
        <v>4.2687747035573126E-2</v>
      </c>
      <c r="AF79" s="116">
        <f>'S8 Heating-energy-carrier'!AF67</f>
        <v>4.2687747035573126E-2</v>
      </c>
      <c r="AG79" s="116">
        <f>'S8 Heating-energy-carrier'!AG67</f>
        <v>4.2687747035573126E-2</v>
      </c>
      <c r="AH79" s="117">
        <f>'S8 Heating-energy-carrier'!AH67</f>
        <v>4.2687747035573126E-2</v>
      </c>
      <c r="AI79" s="64">
        <f>'S8 Heating-energy-carrier'!AI67</f>
        <v>4.2687747035573126E-2</v>
      </c>
      <c r="AJ79" s="64">
        <f>'S8 Heating-energy-carrier'!AJ67</f>
        <v>4.2687747035573126E-2</v>
      </c>
      <c r="AK79" s="64">
        <f>'S8 Heating-energy-carrier'!AK67</f>
        <v>4.2687747035573126E-2</v>
      </c>
      <c r="AL79" s="64">
        <f>'S8 Heating-energy-carrier'!AL67</f>
        <v>4.2687747035573126E-2</v>
      </c>
      <c r="AM79" s="64">
        <f>'S8 Heating-energy-carrier'!AM67</f>
        <v>4.2687747035573126E-2</v>
      </c>
      <c r="AN79" s="64">
        <f>'S8 Heating-energy-carrier'!AN67</f>
        <v>4.2687747035573126E-2</v>
      </c>
      <c r="AO79" s="64">
        <f>'S8 Heating-energy-carrier'!AO67</f>
        <v>4.2687747035573126E-2</v>
      </c>
      <c r="AP79" s="64">
        <f>'S8 Heating-energy-carrier'!AP67</f>
        <v>4.2687747035573126E-2</v>
      </c>
      <c r="AQ79" s="64">
        <f>'S8 Heating-energy-carrier'!AQ67</f>
        <v>4.2687747035573126E-2</v>
      </c>
      <c r="AR79" s="64">
        <f>'S8 Heating-energy-carrier'!AR67</f>
        <v>4.2687747035573126E-2</v>
      </c>
      <c r="AS79" s="64">
        <f>'S8 Heating-energy-carrier'!AS67</f>
        <v>4.2687747035573126E-2</v>
      </c>
      <c r="AT79" s="64">
        <f>'S8 Heating-energy-carrier'!AT67</f>
        <v>4.2687747035573126E-2</v>
      </c>
      <c r="AU79" s="64">
        <f>'S8 Heating-energy-carrier'!AU67</f>
        <v>4.2687747035573126E-2</v>
      </c>
      <c r="AV79" s="64">
        <f>'S8 Heating-energy-carrier'!AV67</f>
        <v>4.2687747035573126E-2</v>
      </c>
      <c r="AW79" s="64">
        <f>'S8 Heating-energy-carrier'!AW67</f>
        <v>4.2687747035573126E-2</v>
      </c>
      <c r="AX79" s="64">
        <f>'S8 Heating-energy-carrier'!AX67</f>
        <v>4.2687747035573126E-2</v>
      </c>
      <c r="AY79" s="64">
        <f>'S8 Heating-energy-carrier'!AY67</f>
        <v>4.2687747035573126E-2</v>
      </c>
      <c r="AZ79" s="64">
        <f>'S8 Heating-energy-carrier'!AZ67</f>
        <v>4.2687747035573126E-2</v>
      </c>
      <c r="BA79" s="64">
        <f>'S8 Heating-energy-carrier'!BA67</f>
        <v>4.2687747035573126E-2</v>
      </c>
      <c r="BB79" s="64">
        <f>'S8 Heating-energy-carrier'!BB67</f>
        <v>4.2687747035573126E-2</v>
      </c>
      <c r="BC79" s="64">
        <f>'S8 Heating-energy-carrier'!BC67</f>
        <v>4.2687747035573126E-2</v>
      </c>
      <c r="BD79" s="64">
        <f>'S8 Heating-energy-carrier'!BD67</f>
        <v>4.2687747035573126E-2</v>
      </c>
      <c r="BE79" s="64">
        <f>'S8 Heating-energy-carrier'!BE67</f>
        <v>4.2687747035573126E-2</v>
      </c>
      <c r="BF79" s="64">
        <f>'S8 Heating-energy-carrier'!BF67</f>
        <v>4.2687747035573126E-2</v>
      </c>
      <c r="BG79" s="64">
        <f>'S8 Heating-energy-carrier'!BG67</f>
        <v>4.2687747035573126E-2</v>
      </c>
      <c r="BH79" s="64">
        <f>'S8 Heating-energy-carrier'!BH67</f>
        <v>4.2687747035573126E-2</v>
      </c>
      <c r="BI79" s="64">
        <f>'S8 Heating-energy-carrier'!BI67</f>
        <v>4.2687747035573126E-2</v>
      </c>
      <c r="BJ79" s="64">
        <f>'S8 Heating-energy-carrier'!BJ67</f>
        <v>4.2687747035573126E-2</v>
      </c>
      <c r="BK79" s="64">
        <f>'S8 Heating-energy-carrier'!BK67</f>
        <v>4.2687747035573126E-2</v>
      </c>
    </row>
    <row r="80" spans="1:63" x14ac:dyDescent="0.45">
      <c r="A80" s="17" t="s">
        <v>101</v>
      </c>
      <c r="B80" s="53"/>
      <c r="C80" s="63">
        <f>'S8 Heating-energy-carrier'!C74</f>
        <v>0</v>
      </c>
      <c r="D80" s="63">
        <f>'S8 Heating-energy-carrier'!D74</f>
        <v>0</v>
      </c>
      <c r="E80" s="63">
        <f>'S8 Heating-energy-carrier'!E74</f>
        <v>0</v>
      </c>
      <c r="F80" s="63">
        <f>'S8 Heating-energy-carrier'!F74</f>
        <v>0</v>
      </c>
      <c r="G80" s="63">
        <f>'S8 Heating-energy-carrier'!G74</f>
        <v>0</v>
      </c>
      <c r="H80" s="63">
        <f>'S8 Heating-energy-carrier'!H74</f>
        <v>0</v>
      </c>
      <c r="I80" s="63">
        <f>'S8 Heating-energy-carrier'!I74</f>
        <v>0</v>
      </c>
      <c r="J80" s="63">
        <f>'S8 Heating-energy-carrier'!J74</f>
        <v>0</v>
      </c>
      <c r="K80" s="63">
        <f>'S8 Heating-energy-carrier'!K74</f>
        <v>0</v>
      </c>
      <c r="L80" s="63">
        <f>'S8 Heating-energy-carrier'!L74</f>
        <v>0</v>
      </c>
      <c r="M80" s="63">
        <f>'S8 Heating-energy-carrier'!M74</f>
        <v>0</v>
      </c>
      <c r="N80" s="63">
        <f>'S8 Heating-energy-carrier'!N74</f>
        <v>0</v>
      </c>
      <c r="O80" s="63">
        <f>'S8 Heating-energy-carrier'!O74</f>
        <v>0</v>
      </c>
      <c r="P80" s="63">
        <f>'S8 Heating-energy-carrier'!P74</f>
        <v>0</v>
      </c>
      <c r="Q80" s="63">
        <f>'S8 Heating-energy-carrier'!Q74</f>
        <v>0</v>
      </c>
      <c r="R80" s="63">
        <f>'S8 Heating-energy-carrier'!R74</f>
        <v>0</v>
      </c>
      <c r="S80" s="63">
        <f>'S8 Heating-energy-carrier'!S74</f>
        <v>0</v>
      </c>
      <c r="T80" s="63">
        <f>'S8 Heating-energy-carrier'!T74</f>
        <v>0</v>
      </c>
      <c r="U80" s="63">
        <f>'S8 Heating-energy-carrier'!U74</f>
        <v>0</v>
      </c>
      <c r="V80" s="63">
        <f>'S8 Heating-energy-carrier'!V74</f>
        <v>0</v>
      </c>
      <c r="W80" s="63">
        <f>'S8 Heating-energy-carrier'!W74</f>
        <v>0</v>
      </c>
      <c r="X80" s="63">
        <f>'S8 Heating-energy-carrier'!X74</f>
        <v>0</v>
      </c>
      <c r="Y80" s="63">
        <f>'S8 Heating-energy-carrier'!Y74</f>
        <v>0</v>
      </c>
      <c r="Z80" s="63">
        <f>'S8 Heating-energy-carrier'!Z74</f>
        <v>0</v>
      </c>
      <c r="AA80" s="63">
        <f>'S8 Heating-energy-carrier'!AA74</f>
        <v>0</v>
      </c>
      <c r="AB80" s="63">
        <f>'S8 Heating-energy-carrier'!AB74</f>
        <v>0</v>
      </c>
      <c r="AC80" s="116">
        <f>'S8 Heating-energy-carrier'!AC74</f>
        <v>1.6999999999999904E-2</v>
      </c>
      <c r="AD80" s="116">
        <f>'S8 Heating-energy-carrier'!AD74</f>
        <v>1.6999999999999904E-2</v>
      </c>
      <c r="AE80" s="116">
        <f>'S8 Heating-energy-carrier'!AE74</f>
        <v>1.6999999999999904E-2</v>
      </c>
      <c r="AF80" s="116">
        <f>'S8 Heating-energy-carrier'!AF74</f>
        <v>1.6999999999999904E-2</v>
      </c>
      <c r="AG80" s="116">
        <f>'S8 Heating-energy-carrier'!AG74</f>
        <v>1.6999999999999904E-2</v>
      </c>
      <c r="AH80" s="117">
        <f>'S8 Heating-energy-carrier'!AH74</f>
        <v>1.6999999999999904E-2</v>
      </c>
      <c r="AI80" s="64">
        <f>'S8 Heating-energy-carrier'!AI74</f>
        <v>1.6999999999999904E-2</v>
      </c>
      <c r="AJ80" s="64">
        <f>'S8 Heating-energy-carrier'!AJ74</f>
        <v>1.6999999999999904E-2</v>
      </c>
      <c r="AK80" s="64">
        <f>'S8 Heating-energy-carrier'!AK74</f>
        <v>1.6999999999999904E-2</v>
      </c>
      <c r="AL80" s="64">
        <f>'S8 Heating-energy-carrier'!AL74</f>
        <v>1.6999999999999904E-2</v>
      </c>
      <c r="AM80" s="64">
        <f>'S8 Heating-energy-carrier'!AM74</f>
        <v>1.6999999999999904E-2</v>
      </c>
      <c r="AN80" s="64">
        <f>'S8 Heating-energy-carrier'!AN74</f>
        <v>1.6999999999999904E-2</v>
      </c>
      <c r="AO80" s="64">
        <f>'S8 Heating-energy-carrier'!AO74</f>
        <v>1.6999999999999904E-2</v>
      </c>
      <c r="AP80" s="64">
        <f>'S8 Heating-energy-carrier'!AP74</f>
        <v>1.6999999999999904E-2</v>
      </c>
      <c r="AQ80" s="64">
        <f>'S8 Heating-energy-carrier'!AQ74</f>
        <v>1.6999999999999904E-2</v>
      </c>
      <c r="AR80" s="64">
        <f>'S8 Heating-energy-carrier'!AR74</f>
        <v>9.5999999999999974E-2</v>
      </c>
      <c r="AS80" s="64">
        <f>'S8 Heating-energy-carrier'!AS74</f>
        <v>9.5999999999999974E-2</v>
      </c>
      <c r="AT80" s="64">
        <f>'S8 Heating-energy-carrier'!AT74</f>
        <v>9.5999999999999974E-2</v>
      </c>
      <c r="AU80" s="64">
        <f>'S8 Heating-energy-carrier'!AU74</f>
        <v>9.5999999999999974E-2</v>
      </c>
      <c r="AV80" s="64">
        <f>'S8 Heating-energy-carrier'!AV74</f>
        <v>9.5999999999999974E-2</v>
      </c>
      <c r="AW80" s="64">
        <f>'S8 Heating-energy-carrier'!AW74</f>
        <v>9.5999999999999974E-2</v>
      </c>
      <c r="AX80" s="64">
        <f>'S8 Heating-energy-carrier'!AX74</f>
        <v>9.5999999999999974E-2</v>
      </c>
      <c r="AY80" s="64">
        <f>'S8 Heating-energy-carrier'!AY74</f>
        <v>9.5999999999999974E-2</v>
      </c>
      <c r="AZ80" s="64">
        <f>'S8 Heating-energy-carrier'!AZ74</f>
        <v>9.5999999999999974E-2</v>
      </c>
      <c r="BA80" s="64">
        <f>'S8 Heating-energy-carrier'!BA74</f>
        <v>9.5999999999999974E-2</v>
      </c>
      <c r="BB80" s="64">
        <f>'S8 Heating-energy-carrier'!BB74</f>
        <v>9.5999999999999974E-2</v>
      </c>
      <c r="BC80" s="64">
        <f>'S8 Heating-energy-carrier'!BC74</f>
        <v>9.5999999999999974E-2</v>
      </c>
      <c r="BD80" s="64">
        <f>'S8 Heating-energy-carrier'!BD74</f>
        <v>9.5999999999999974E-2</v>
      </c>
      <c r="BE80" s="64">
        <f>'S8 Heating-energy-carrier'!BE74</f>
        <v>9.5999999999999974E-2</v>
      </c>
      <c r="BF80" s="64">
        <f>'S8 Heating-energy-carrier'!BF74</f>
        <v>9.5999999999999974E-2</v>
      </c>
      <c r="BG80" s="64">
        <f>'S8 Heating-energy-carrier'!BG74</f>
        <v>9.5999999999999974E-2</v>
      </c>
      <c r="BH80" s="64">
        <f>'S8 Heating-energy-carrier'!BH74</f>
        <v>9.5999999999999974E-2</v>
      </c>
      <c r="BI80" s="64">
        <f>'S8 Heating-energy-carrier'!BI74</f>
        <v>9.5999999999999974E-2</v>
      </c>
      <c r="BJ80" s="64">
        <f>'S8 Heating-energy-carrier'!BJ74</f>
        <v>9.5999999999999974E-2</v>
      </c>
      <c r="BK80" s="64">
        <f>'S8 Heating-energy-carrier'!BK74</f>
        <v>9.5999999999999974E-2</v>
      </c>
    </row>
    <row r="81" spans="1:63" x14ac:dyDescent="0.45">
      <c r="A81" s="16" t="s">
        <v>60</v>
      </c>
      <c r="B81" s="19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118"/>
      <c r="AD81" s="118"/>
      <c r="AE81" s="118"/>
      <c r="AF81" s="118"/>
      <c r="AG81" s="118"/>
      <c r="AH81" s="11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50"/>
    </row>
    <row r="82" spans="1:63" x14ac:dyDescent="0.45">
      <c r="A82" s="17" t="s">
        <v>48</v>
      </c>
      <c r="B82" s="53"/>
      <c r="C82" s="63">
        <f>'S8 Heating-energy-carrier'!C5</f>
        <v>8.7956487956487958E-2</v>
      </c>
      <c r="D82" s="63">
        <f>'S8 Heating-energy-carrier'!D5</f>
        <v>8.9956521690331179E-2</v>
      </c>
      <c r="E82" s="63">
        <f>'S8 Heating-energy-carrier'!E5</f>
        <v>9.1956555424174399E-2</v>
      </c>
      <c r="F82" s="63">
        <f>'S8 Heating-energy-carrier'!F5</f>
        <v>9.395658915801762E-2</v>
      </c>
      <c r="G82" s="63">
        <f>'S8 Heating-energy-carrier'!G5</f>
        <v>9.595662289186084E-2</v>
      </c>
      <c r="H82" s="63">
        <f>'S8 Heating-energy-carrier'!H5</f>
        <v>9.7956656625704061E-2</v>
      </c>
      <c r="I82" s="63">
        <f>'S8 Heating-energy-carrier'!I5</f>
        <v>9.9956690359547282E-2</v>
      </c>
      <c r="J82" s="63">
        <f>'S8 Heating-energy-carrier'!J5</f>
        <v>0.1019567240933905</v>
      </c>
      <c r="K82" s="63">
        <f>'S8 Heating-energy-carrier'!K5</f>
        <v>0.10395675782723372</v>
      </c>
      <c r="L82" s="63">
        <f>'S8 Heating-energy-carrier'!L5</f>
        <v>0.10595679156107694</v>
      </c>
      <c r="M82" s="63">
        <f>'S8 Heating-energy-carrier'!M5</f>
        <v>0.10795682529492015</v>
      </c>
      <c r="N82" s="63">
        <f>'S8 Heating-energy-carrier'!N5</f>
        <v>0.10342637027525881</v>
      </c>
      <c r="O82" s="63">
        <f>'S8 Heating-energy-carrier'!O5</f>
        <v>9.8895915255597461E-2</v>
      </c>
      <c r="P82" s="63">
        <f>'S8 Heating-energy-carrier'!P5</f>
        <v>9.4365460235936116E-2</v>
      </c>
      <c r="Q82" s="63">
        <f>'S8 Heating-energy-carrier'!Q5</f>
        <v>8.9835005216274771E-2</v>
      </c>
      <c r="R82" s="63">
        <f>'S8 Heating-energy-carrier'!R5</f>
        <v>8.5304550196613427E-2</v>
      </c>
      <c r="S82" s="63">
        <f>'S8 Heating-energy-carrier'!S5</f>
        <v>8.0774095176952082E-2</v>
      </c>
      <c r="T82" s="63">
        <f>'S8 Heating-energy-carrier'!T5</f>
        <v>7.6243640157290737E-2</v>
      </c>
      <c r="U82" s="63">
        <f>'S8 Heating-energy-carrier'!U5</f>
        <v>7.1713185137629393E-2</v>
      </c>
      <c r="V82" s="63">
        <f>'S8 Heating-energy-carrier'!V5</f>
        <v>6.7182730117968048E-2</v>
      </c>
      <c r="W82" s="63">
        <f>'S8 Heating-energy-carrier'!W5</f>
        <v>6.2652275098306703E-2</v>
      </c>
      <c r="X82" s="63">
        <f>'S8 Heating-energy-carrier'!X5</f>
        <v>5.8121820078645359E-2</v>
      </c>
      <c r="Y82" s="63">
        <f>'S8 Heating-energy-carrier'!Y5</f>
        <v>5.3591365058984014E-2</v>
      </c>
      <c r="Z82" s="63">
        <f>'S8 Heating-energy-carrier'!Z5</f>
        <v>4.9060910039322669E-2</v>
      </c>
      <c r="AA82" s="63">
        <f>'S8 Heating-energy-carrier'!AA5</f>
        <v>4.4530455019661325E-2</v>
      </c>
      <c r="AB82" s="63">
        <f>'S8 Heating-energy-carrier'!AB5</f>
        <v>0.04</v>
      </c>
      <c r="AC82" s="116">
        <f>'S8 Heating-energy-carrier'!AC5</f>
        <v>4.0800000000000003E-2</v>
      </c>
      <c r="AD82" s="116">
        <f>'S8 Heating-energy-carrier'!AD5</f>
        <v>4.1600000000000005E-2</v>
      </c>
      <c r="AE82" s="116">
        <f>'S8 Heating-energy-carrier'!AE5</f>
        <v>4.2400000000000007E-2</v>
      </c>
      <c r="AF82" s="116">
        <f>'S8 Heating-energy-carrier'!AF5</f>
        <v>4.3200000000000009E-2</v>
      </c>
      <c r="AG82" s="116">
        <f>'S8 Heating-energy-carrier'!AG5</f>
        <v>4.4000000000000011E-2</v>
      </c>
      <c r="AH82" s="117">
        <f>'S8 Heating-energy-carrier'!AH5</f>
        <v>4.4800000000000013E-2</v>
      </c>
      <c r="AI82" s="64">
        <f>'S8 Heating-energy-carrier'!AI5</f>
        <v>4.5600000000000016E-2</v>
      </c>
      <c r="AJ82" s="64">
        <f>'S8 Heating-energy-carrier'!AJ5</f>
        <v>4.6400000000000018E-2</v>
      </c>
      <c r="AK82" s="64">
        <f>'S8 Heating-energy-carrier'!AK5</f>
        <v>4.720000000000002E-2</v>
      </c>
      <c r="AL82" s="64">
        <f>'S8 Heating-energy-carrier'!AL5</f>
        <v>4.8000000000000022E-2</v>
      </c>
      <c r="AM82" s="64">
        <f>'S8 Heating-energy-carrier'!AM5</f>
        <v>4.8800000000000024E-2</v>
      </c>
      <c r="AN82" s="64">
        <f>'S8 Heating-energy-carrier'!AN5</f>
        <v>4.9600000000000026E-2</v>
      </c>
      <c r="AO82" s="64">
        <f>'S8 Heating-energy-carrier'!AO5</f>
        <v>5.0400000000000028E-2</v>
      </c>
      <c r="AP82" s="64">
        <f>'S8 Heating-energy-carrier'!AP5</f>
        <v>5.120000000000003E-2</v>
      </c>
      <c r="AQ82" s="64">
        <f>'S8 Heating-energy-carrier'!AQ5</f>
        <v>5.1999999999999998E-2</v>
      </c>
      <c r="AR82" s="64">
        <f>'S8 Heating-energy-carrier'!AR5</f>
        <v>5.1999999999999998E-2</v>
      </c>
      <c r="AS82" s="64">
        <f>'S8 Heating-energy-carrier'!AS5</f>
        <v>5.1999999999999998E-2</v>
      </c>
      <c r="AT82" s="64">
        <f>'S8 Heating-energy-carrier'!AT5</f>
        <v>5.1999999999999998E-2</v>
      </c>
      <c r="AU82" s="64">
        <f>'S8 Heating-energy-carrier'!AU5</f>
        <v>5.1999999999999998E-2</v>
      </c>
      <c r="AV82" s="64">
        <f>'S8 Heating-energy-carrier'!AV5</f>
        <v>5.1999999999999998E-2</v>
      </c>
      <c r="AW82" s="64">
        <f>'S8 Heating-energy-carrier'!AW5</f>
        <v>5.1999999999999998E-2</v>
      </c>
      <c r="AX82" s="64">
        <f>'S8 Heating-energy-carrier'!AX5</f>
        <v>5.1999999999999998E-2</v>
      </c>
      <c r="AY82" s="64">
        <f>'S8 Heating-energy-carrier'!AY5</f>
        <v>5.1999999999999998E-2</v>
      </c>
      <c r="AZ82" s="64">
        <f>'S8 Heating-energy-carrier'!AZ5</f>
        <v>5.1999999999999998E-2</v>
      </c>
      <c r="BA82" s="64">
        <f>'S8 Heating-energy-carrier'!BA5</f>
        <v>5.1999999999999998E-2</v>
      </c>
      <c r="BB82" s="64">
        <f>'S8 Heating-energy-carrier'!BB5</f>
        <v>5.1999999999999998E-2</v>
      </c>
      <c r="BC82" s="64">
        <f>'S8 Heating-energy-carrier'!BC5</f>
        <v>5.1999999999999998E-2</v>
      </c>
      <c r="BD82" s="64">
        <f>'S8 Heating-energy-carrier'!BD5</f>
        <v>5.1999999999999998E-2</v>
      </c>
      <c r="BE82" s="64">
        <f>'S8 Heating-energy-carrier'!BE5</f>
        <v>5.1999999999999998E-2</v>
      </c>
      <c r="BF82" s="64">
        <f>'S8 Heating-energy-carrier'!BF5</f>
        <v>5.1999999999999998E-2</v>
      </c>
      <c r="BG82" s="64">
        <f>'S8 Heating-energy-carrier'!BG5</f>
        <v>5.1999999999999998E-2</v>
      </c>
      <c r="BH82" s="64">
        <f>'S8 Heating-energy-carrier'!BH5</f>
        <v>5.1999999999999998E-2</v>
      </c>
      <c r="BI82" s="64">
        <f>'S8 Heating-energy-carrier'!BI5</f>
        <v>5.1999999999999998E-2</v>
      </c>
      <c r="BJ82" s="64">
        <f>'S8 Heating-energy-carrier'!BJ5</f>
        <v>5.1999999999999998E-2</v>
      </c>
      <c r="BK82" s="64">
        <f>'S8 Heating-energy-carrier'!BK5</f>
        <v>5.1999999999999998E-2</v>
      </c>
    </row>
    <row r="83" spans="1:63" x14ac:dyDescent="0.45">
      <c r="A83" s="17" t="s">
        <v>53</v>
      </c>
      <c r="B83" s="53"/>
      <c r="C83" s="63">
        <f>'S8 Heating-energy-carrier'!C12</f>
        <v>8.7956487956487958E-2</v>
      </c>
      <c r="D83" s="63">
        <f>'S8 Heating-energy-carrier'!D12</f>
        <v>8.9956521690331179E-2</v>
      </c>
      <c r="E83" s="63">
        <f>'S8 Heating-energy-carrier'!E12</f>
        <v>9.1956555424174399E-2</v>
      </c>
      <c r="F83" s="63">
        <f>'S8 Heating-energy-carrier'!F12</f>
        <v>9.395658915801762E-2</v>
      </c>
      <c r="G83" s="63">
        <f>'S8 Heating-energy-carrier'!G12</f>
        <v>9.595662289186084E-2</v>
      </c>
      <c r="H83" s="63">
        <f>'S8 Heating-energy-carrier'!H12</f>
        <v>9.7956656625704061E-2</v>
      </c>
      <c r="I83" s="63">
        <f>'S8 Heating-energy-carrier'!I12</f>
        <v>9.9956690359547282E-2</v>
      </c>
      <c r="J83" s="63">
        <f>'S8 Heating-energy-carrier'!J12</f>
        <v>0.1019567240933905</v>
      </c>
      <c r="K83" s="63">
        <f>'S8 Heating-energy-carrier'!K12</f>
        <v>0.10395675782723372</v>
      </c>
      <c r="L83" s="63">
        <f>'S8 Heating-energy-carrier'!L12</f>
        <v>0.10595679156107694</v>
      </c>
      <c r="M83" s="63">
        <f>'S8 Heating-energy-carrier'!M12</f>
        <v>0.10795682529492015</v>
      </c>
      <c r="N83" s="63">
        <f>'S8 Heating-energy-carrier'!N12</f>
        <v>0.10342637027525881</v>
      </c>
      <c r="O83" s="63">
        <f>'S8 Heating-energy-carrier'!O12</f>
        <v>9.8895915255597461E-2</v>
      </c>
      <c r="P83" s="63">
        <f>'S8 Heating-energy-carrier'!P12</f>
        <v>9.4365460235936116E-2</v>
      </c>
      <c r="Q83" s="63">
        <f>'S8 Heating-energy-carrier'!Q12</f>
        <v>8.9835005216274771E-2</v>
      </c>
      <c r="R83" s="63">
        <f>'S8 Heating-energy-carrier'!R12</f>
        <v>8.5304550196613427E-2</v>
      </c>
      <c r="S83" s="63">
        <f>'S8 Heating-energy-carrier'!S12</f>
        <v>8.0774095176952082E-2</v>
      </c>
      <c r="T83" s="63">
        <f>'S8 Heating-energy-carrier'!T12</f>
        <v>7.6243640157290737E-2</v>
      </c>
      <c r="U83" s="63">
        <f>'S8 Heating-energy-carrier'!U12</f>
        <v>7.1713185137629393E-2</v>
      </c>
      <c r="V83" s="63">
        <f>'S8 Heating-energy-carrier'!V12</f>
        <v>6.7182730117968048E-2</v>
      </c>
      <c r="W83" s="63">
        <f>'S8 Heating-energy-carrier'!W12</f>
        <v>6.2652275098306703E-2</v>
      </c>
      <c r="X83" s="63">
        <f>'S8 Heating-energy-carrier'!X12</f>
        <v>5.8121820078645359E-2</v>
      </c>
      <c r="Y83" s="63">
        <f>'S8 Heating-energy-carrier'!Y12</f>
        <v>5.3591365058984014E-2</v>
      </c>
      <c r="Z83" s="63">
        <f>'S8 Heating-energy-carrier'!Z12</f>
        <v>4.9060910039322669E-2</v>
      </c>
      <c r="AA83" s="63">
        <f>'S8 Heating-energy-carrier'!AA12</f>
        <v>4.4530455019661325E-2</v>
      </c>
      <c r="AB83" s="63">
        <f>'S8 Heating-energy-carrier'!AB12</f>
        <v>0.04</v>
      </c>
      <c r="AC83" s="116">
        <f>'S8 Heating-energy-carrier'!AC12</f>
        <v>4.0800000000000003E-2</v>
      </c>
      <c r="AD83" s="116">
        <f>'S8 Heating-energy-carrier'!AD12</f>
        <v>4.1600000000000005E-2</v>
      </c>
      <c r="AE83" s="116">
        <f>'S8 Heating-energy-carrier'!AE12</f>
        <v>4.2400000000000007E-2</v>
      </c>
      <c r="AF83" s="116">
        <f>'S8 Heating-energy-carrier'!AF12</f>
        <v>4.3200000000000009E-2</v>
      </c>
      <c r="AG83" s="116">
        <f>'S8 Heating-energy-carrier'!AG12</f>
        <v>4.4000000000000011E-2</v>
      </c>
      <c r="AH83" s="117">
        <f>'S8 Heating-energy-carrier'!AH12</f>
        <v>4.4800000000000013E-2</v>
      </c>
      <c r="AI83" s="64">
        <f>'S8 Heating-energy-carrier'!AI12</f>
        <v>4.5600000000000016E-2</v>
      </c>
      <c r="AJ83" s="64">
        <f>'S8 Heating-energy-carrier'!AJ12</f>
        <v>4.6400000000000018E-2</v>
      </c>
      <c r="AK83" s="64">
        <f>'S8 Heating-energy-carrier'!AK12</f>
        <v>4.720000000000002E-2</v>
      </c>
      <c r="AL83" s="64">
        <f>'S8 Heating-energy-carrier'!AL12</f>
        <v>4.8000000000000022E-2</v>
      </c>
      <c r="AM83" s="64">
        <f>'S8 Heating-energy-carrier'!AM12</f>
        <v>4.8800000000000024E-2</v>
      </c>
      <c r="AN83" s="64">
        <f>'S8 Heating-energy-carrier'!AN12</f>
        <v>4.9600000000000026E-2</v>
      </c>
      <c r="AO83" s="64">
        <f>'S8 Heating-energy-carrier'!AO12</f>
        <v>5.0400000000000028E-2</v>
      </c>
      <c r="AP83" s="64">
        <f>'S8 Heating-energy-carrier'!AP12</f>
        <v>5.120000000000003E-2</v>
      </c>
      <c r="AQ83" s="64">
        <f>'S8 Heating-energy-carrier'!AQ12</f>
        <v>5.1999999999999998E-2</v>
      </c>
      <c r="AR83" s="64">
        <f>'S8 Heating-energy-carrier'!AR12</f>
        <v>5.135E-2</v>
      </c>
      <c r="AS83" s="64">
        <f>'S8 Heating-energy-carrier'!AS12</f>
        <v>5.0700000000000002E-2</v>
      </c>
      <c r="AT83" s="64">
        <f>'S8 Heating-energy-carrier'!AT12</f>
        <v>5.0050000000000004E-2</v>
      </c>
      <c r="AU83" s="64">
        <f>'S8 Heating-energy-carrier'!AU12</f>
        <v>4.9400000000000006E-2</v>
      </c>
      <c r="AV83" s="64">
        <f>'S8 Heating-energy-carrier'!AV12</f>
        <v>4.8750000000000009E-2</v>
      </c>
      <c r="AW83" s="64">
        <f>'S8 Heating-energy-carrier'!AW12</f>
        <v>4.8100000000000011E-2</v>
      </c>
      <c r="AX83" s="64">
        <f>'S8 Heating-energy-carrier'!AX12</f>
        <v>4.7450000000000013E-2</v>
      </c>
      <c r="AY83" s="64">
        <f>'S8 Heating-energy-carrier'!AY12</f>
        <v>4.6800000000000015E-2</v>
      </c>
      <c r="AZ83" s="64">
        <f>'S8 Heating-energy-carrier'!AZ12</f>
        <v>4.6150000000000017E-2</v>
      </c>
      <c r="BA83" s="64">
        <f>'S8 Heating-energy-carrier'!BA12</f>
        <v>4.550000000000002E-2</v>
      </c>
      <c r="BB83" s="64">
        <f>'S8 Heating-energy-carrier'!BB12</f>
        <v>4.4850000000000022E-2</v>
      </c>
      <c r="BC83" s="64">
        <f>'S8 Heating-energy-carrier'!BC12</f>
        <v>4.4200000000000024E-2</v>
      </c>
      <c r="BD83" s="64">
        <f>'S8 Heating-energy-carrier'!BD12</f>
        <v>4.3550000000000026E-2</v>
      </c>
      <c r="BE83" s="64">
        <f>'S8 Heating-energy-carrier'!BE12</f>
        <v>4.2900000000000028E-2</v>
      </c>
      <c r="BF83" s="64">
        <f>'S8 Heating-energy-carrier'!BF12</f>
        <v>4.2250000000000031E-2</v>
      </c>
      <c r="BG83" s="64">
        <f>'S8 Heating-energy-carrier'!BG12</f>
        <v>4.1600000000000033E-2</v>
      </c>
      <c r="BH83" s="64">
        <f>'S8 Heating-energy-carrier'!BH12</f>
        <v>4.0950000000000035E-2</v>
      </c>
      <c r="BI83" s="64">
        <f>'S8 Heating-energy-carrier'!BI12</f>
        <v>4.0300000000000037E-2</v>
      </c>
      <c r="BJ83" s="64">
        <f>'S8 Heating-energy-carrier'!BJ12</f>
        <v>3.9650000000000039E-2</v>
      </c>
      <c r="BK83" s="64">
        <f>'S8 Heating-energy-carrier'!BK12</f>
        <v>3.9E-2</v>
      </c>
    </row>
    <row r="84" spans="1:63" x14ac:dyDescent="0.45">
      <c r="A84" s="17" t="s">
        <v>51</v>
      </c>
      <c r="B84" s="53"/>
      <c r="C84" s="63">
        <f>'S8 Heating-energy-carrier'!C19</f>
        <v>8.7956487956487958E-2</v>
      </c>
      <c r="D84" s="63">
        <f>'S8 Heating-energy-carrier'!D19</f>
        <v>8.9956521690331179E-2</v>
      </c>
      <c r="E84" s="63">
        <f>'S8 Heating-energy-carrier'!E19</f>
        <v>9.1956555424174399E-2</v>
      </c>
      <c r="F84" s="63">
        <f>'S8 Heating-energy-carrier'!F19</f>
        <v>9.395658915801762E-2</v>
      </c>
      <c r="G84" s="63">
        <f>'S8 Heating-energy-carrier'!G19</f>
        <v>9.595662289186084E-2</v>
      </c>
      <c r="H84" s="63">
        <f>'S8 Heating-energy-carrier'!H19</f>
        <v>9.7956656625704061E-2</v>
      </c>
      <c r="I84" s="63">
        <f>'S8 Heating-energy-carrier'!I19</f>
        <v>9.9956690359547282E-2</v>
      </c>
      <c r="J84" s="63">
        <f>'S8 Heating-energy-carrier'!J19</f>
        <v>0.1019567240933905</v>
      </c>
      <c r="K84" s="63">
        <f>'S8 Heating-energy-carrier'!K19</f>
        <v>0.10395675782723372</v>
      </c>
      <c r="L84" s="63">
        <f>'S8 Heating-energy-carrier'!L19</f>
        <v>0.10595679156107694</v>
      </c>
      <c r="M84" s="63">
        <f>'S8 Heating-energy-carrier'!M19</f>
        <v>0.10795682529492015</v>
      </c>
      <c r="N84" s="63">
        <f>'S8 Heating-energy-carrier'!N19</f>
        <v>0.10342637027525881</v>
      </c>
      <c r="O84" s="63">
        <f>'S8 Heating-energy-carrier'!O19</f>
        <v>9.8895915255597461E-2</v>
      </c>
      <c r="P84" s="63">
        <f>'S8 Heating-energy-carrier'!P19</f>
        <v>9.4365460235936116E-2</v>
      </c>
      <c r="Q84" s="63">
        <f>'S8 Heating-energy-carrier'!Q19</f>
        <v>8.9835005216274771E-2</v>
      </c>
      <c r="R84" s="63">
        <f>'S8 Heating-energy-carrier'!R19</f>
        <v>8.5304550196613427E-2</v>
      </c>
      <c r="S84" s="63">
        <f>'S8 Heating-energy-carrier'!S19</f>
        <v>8.0774095176952082E-2</v>
      </c>
      <c r="T84" s="63">
        <f>'S8 Heating-energy-carrier'!T19</f>
        <v>7.6243640157290737E-2</v>
      </c>
      <c r="U84" s="63">
        <f>'S8 Heating-energy-carrier'!U19</f>
        <v>7.1713185137629393E-2</v>
      </c>
      <c r="V84" s="63">
        <f>'S8 Heating-energy-carrier'!V19</f>
        <v>6.7182730117968048E-2</v>
      </c>
      <c r="W84" s="63">
        <f>'S8 Heating-energy-carrier'!W19</f>
        <v>6.2652275098306703E-2</v>
      </c>
      <c r="X84" s="63">
        <f>'S8 Heating-energy-carrier'!X19</f>
        <v>5.8121820078645359E-2</v>
      </c>
      <c r="Y84" s="63">
        <f>'S8 Heating-energy-carrier'!Y19</f>
        <v>5.3591365058984014E-2</v>
      </c>
      <c r="Z84" s="63">
        <f>'S8 Heating-energy-carrier'!Z19</f>
        <v>4.9060910039322669E-2</v>
      </c>
      <c r="AA84" s="63">
        <f>'S8 Heating-energy-carrier'!AA19</f>
        <v>4.4530455019661325E-2</v>
      </c>
      <c r="AB84" s="63">
        <f>'S8 Heating-energy-carrier'!AB19</f>
        <v>0.04</v>
      </c>
      <c r="AC84" s="116">
        <f>'S8 Heating-energy-carrier'!AC19</f>
        <v>4.0800000000000003E-2</v>
      </c>
      <c r="AD84" s="116">
        <f>'S8 Heating-energy-carrier'!AD19</f>
        <v>4.1600000000000005E-2</v>
      </c>
      <c r="AE84" s="116">
        <f>'S8 Heating-energy-carrier'!AE19</f>
        <v>4.2400000000000007E-2</v>
      </c>
      <c r="AF84" s="116">
        <f>'S8 Heating-energy-carrier'!AF19</f>
        <v>4.3200000000000009E-2</v>
      </c>
      <c r="AG84" s="116">
        <f>'S8 Heating-energy-carrier'!AG19</f>
        <v>4.4000000000000011E-2</v>
      </c>
      <c r="AH84" s="117">
        <f>'S8 Heating-energy-carrier'!AH19</f>
        <v>4.4800000000000013E-2</v>
      </c>
      <c r="AI84" s="64">
        <f>'S8 Heating-energy-carrier'!AI19</f>
        <v>4.5600000000000016E-2</v>
      </c>
      <c r="AJ84" s="64">
        <f>'S8 Heating-energy-carrier'!AJ19</f>
        <v>4.6400000000000018E-2</v>
      </c>
      <c r="AK84" s="64">
        <f>'S8 Heating-energy-carrier'!AK19</f>
        <v>4.720000000000002E-2</v>
      </c>
      <c r="AL84" s="64">
        <f>'S8 Heating-energy-carrier'!AL19</f>
        <v>4.8000000000000022E-2</v>
      </c>
      <c r="AM84" s="64">
        <f>'S8 Heating-energy-carrier'!AM19</f>
        <v>4.8800000000000024E-2</v>
      </c>
      <c r="AN84" s="64">
        <f>'S8 Heating-energy-carrier'!AN19</f>
        <v>4.9600000000000026E-2</v>
      </c>
      <c r="AO84" s="64">
        <f>'S8 Heating-energy-carrier'!AO19</f>
        <v>5.0400000000000028E-2</v>
      </c>
      <c r="AP84" s="64">
        <f>'S8 Heating-energy-carrier'!AP19</f>
        <v>5.120000000000003E-2</v>
      </c>
      <c r="AQ84" s="64">
        <f>'S8 Heating-energy-carrier'!AQ19</f>
        <v>5.1999999999999998E-2</v>
      </c>
      <c r="AR84" s="64">
        <f>'S8 Heating-energy-carrier'!AR19</f>
        <v>5.135E-2</v>
      </c>
      <c r="AS84" s="64">
        <f>'S8 Heating-energy-carrier'!AS19</f>
        <v>5.0700000000000002E-2</v>
      </c>
      <c r="AT84" s="64">
        <f>'S8 Heating-energy-carrier'!AT19</f>
        <v>5.0050000000000004E-2</v>
      </c>
      <c r="AU84" s="64">
        <f>'S8 Heating-energy-carrier'!AU19</f>
        <v>4.9400000000000006E-2</v>
      </c>
      <c r="AV84" s="64">
        <f>'S8 Heating-energy-carrier'!AV19</f>
        <v>4.8750000000000009E-2</v>
      </c>
      <c r="AW84" s="64">
        <f>'S8 Heating-energy-carrier'!AW19</f>
        <v>4.8100000000000011E-2</v>
      </c>
      <c r="AX84" s="64">
        <f>'S8 Heating-energy-carrier'!AX19</f>
        <v>4.7450000000000013E-2</v>
      </c>
      <c r="AY84" s="64">
        <f>'S8 Heating-energy-carrier'!AY19</f>
        <v>4.6800000000000015E-2</v>
      </c>
      <c r="AZ84" s="64">
        <f>'S8 Heating-energy-carrier'!AZ19</f>
        <v>4.6150000000000017E-2</v>
      </c>
      <c r="BA84" s="64">
        <f>'S8 Heating-energy-carrier'!BA19</f>
        <v>4.550000000000002E-2</v>
      </c>
      <c r="BB84" s="64">
        <f>'S8 Heating-energy-carrier'!BB19</f>
        <v>4.4850000000000022E-2</v>
      </c>
      <c r="BC84" s="64">
        <f>'S8 Heating-energy-carrier'!BC19</f>
        <v>4.4200000000000024E-2</v>
      </c>
      <c r="BD84" s="64">
        <f>'S8 Heating-energy-carrier'!BD19</f>
        <v>4.3550000000000026E-2</v>
      </c>
      <c r="BE84" s="64">
        <f>'S8 Heating-energy-carrier'!BE19</f>
        <v>4.2900000000000028E-2</v>
      </c>
      <c r="BF84" s="64">
        <f>'S8 Heating-energy-carrier'!BF19</f>
        <v>4.2250000000000031E-2</v>
      </c>
      <c r="BG84" s="64">
        <f>'S8 Heating-energy-carrier'!BG19</f>
        <v>4.1600000000000033E-2</v>
      </c>
      <c r="BH84" s="64">
        <f>'S8 Heating-energy-carrier'!BH19</f>
        <v>4.0950000000000035E-2</v>
      </c>
      <c r="BI84" s="64">
        <f>'S8 Heating-energy-carrier'!BI19</f>
        <v>4.0300000000000037E-2</v>
      </c>
      <c r="BJ84" s="64">
        <f>'S8 Heating-energy-carrier'!BJ19</f>
        <v>3.9650000000000039E-2</v>
      </c>
      <c r="BK84" s="64">
        <f>'S8 Heating-energy-carrier'!BK19</f>
        <v>3.9E-2</v>
      </c>
    </row>
    <row r="85" spans="1:63" x14ac:dyDescent="0.45">
      <c r="A85" s="17" t="s">
        <v>49</v>
      </c>
      <c r="B85" s="53"/>
      <c r="C85" s="63">
        <f>'S8 Heating-energy-carrier'!C26</f>
        <v>0.10785812189999112</v>
      </c>
      <c r="D85" s="63">
        <f>'S8 Heating-energy-carrier'!D26</f>
        <v>0.10642817405290299</v>
      </c>
      <c r="E85" s="63">
        <f>'S8 Heating-energy-carrier'!E26</f>
        <v>0.10499822620581485</v>
      </c>
      <c r="F85" s="63">
        <f>'S8 Heating-energy-carrier'!F26</f>
        <v>0.10356827835872671</v>
      </c>
      <c r="G85" s="63">
        <f>'S8 Heating-energy-carrier'!G26</f>
        <v>0.10213833051163858</v>
      </c>
      <c r="H85" s="63">
        <f>'S8 Heating-energy-carrier'!H26</f>
        <v>0.10070838266455044</v>
      </c>
      <c r="I85" s="63">
        <f>'S8 Heating-energy-carrier'!I26</f>
        <v>9.9278434817462305E-2</v>
      </c>
      <c r="J85" s="63">
        <f>'S8 Heating-energy-carrier'!J26</f>
        <v>9.7848486970374168E-2</v>
      </c>
      <c r="K85" s="63">
        <f>'S8 Heating-energy-carrier'!K26</f>
        <v>9.6418539123286032E-2</v>
      </c>
      <c r="L85" s="63">
        <f>'S8 Heating-energy-carrier'!L26</f>
        <v>9.4988591276197895E-2</v>
      </c>
      <c r="M85" s="63">
        <f>'S8 Heating-energy-carrier'!M26</f>
        <v>9.3558643429109745E-2</v>
      </c>
      <c r="N85" s="63">
        <f>'S8 Heating-energy-carrier'!N26</f>
        <v>8.9988067200502425E-2</v>
      </c>
      <c r="O85" s="63">
        <f>'S8 Heating-energy-carrier'!O26</f>
        <v>8.6417490971895106E-2</v>
      </c>
      <c r="P85" s="63">
        <f>'S8 Heating-energy-carrier'!P26</f>
        <v>8.2846914743287786E-2</v>
      </c>
      <c r="Q85" s="63">
        <f>'S8 Heating-energy-carrier'!Q26</f>
        <v>7.9276338514680467E-2</v>
      </c>
      <c r="R85" s="63">
        <f>'S8 Heating-energy-carrier'!R26</f>
        <v>7.5705762286073147E-2</v>
      </c>
      <c r="S85" s="63">
        <f>'S8 Heating-energy-carrier'!S26</f>
        <v>7.2135186057465828E-2</v>
      </c>
      <c r="T85" s="63">
        <f>'S8 Heating-energy-carrier'!T26</f>
        <v>6.8564609828858508E-2</v>
      </c>
      <c r="U85" s="63">
        <f>'S8 Heating-energy-carrier'!U26</f>
        <v>6.4994033600251189E-2</v>
      </c>
      <c r="V85" s="63">
        <f>'S8 Heating-energy-carrier'!V26</f>
        <v>6.1423457371643869E-2</v>
      </c>
      <c r="W85" s="63">
        <f>'S8 Heating-energy-carrier'!W26</f>
        <v>5.785288114303655E-2</v>
      </c>
      <c r="X85" s="63">
        <f>'S8 Heating-energy-carrier'!X26</f>
        <v>5.428230491442923E-2</v>
      </c>
      <c r="Y85" s="63">
        <f>'S8 Heating-energy-carrier'!Y26</f>
        <v>5.0711728685821911E-2</v>
      </c>
      <c r="Z85" s="63">
        <f>'S8 Heating-energy-carrier'!Z26</f>
        <v>4.7141152457214591E-2</v>
      </c>
      <c r="AA85" s="63">
        <f>'S8 Heating-energy-carrier'!AA26</f>
        <v>4.3570576228607272E-2</v>
      </c>
      <c r="AB85" s="63">
        <f>'S8 Heating-energy-carrier'!AB26</f>
        <v>0.04</v>
      </c>
      <c r="AC85" s="116">
        <f>'S8 Heating-energy-carrier'!AC26</f>
        <v>4.0800000000000003E-2</v>
      </c>
      <c r="AD85" s="116">
        <f>'S8 Heating-energy-carrier'!AD26</f>
        <v>4.1600000000000005E-2</v>
      </c>
      <c r="AE85" s="116">
        <f>'S8 Heating-energy-carrier'!AE26</f>
        <v>4.2400000000000007E-2</v>
      </c>
      <c r="AF85" s="116">
        <f>'S8 Heating-energy-carrier'!AF26</f>
        <v>4.3200000000000009E-2</v>
      </c>
      <c r="AG85" s="116">
        <f>'S8 Heating-energy-carrier'!AG26</f>
        <v>4.4000000000000011E-2</v>
      </c>
      <c r="AH85" s="117">
        <f>'S8 Heating-energy-carrier'!AH26</f>
        <v>4.4800000000000013E-2</v>
      </c>
      <c r="AI85" s="64">
        <f>'S8 Heating-energy-carrier'!AI26</f>
        <v>4.5600000000000016E-2</v>
      </c>
      <c r="AJ85" s="64">
        <f>'S8 Heating-energy-carrier'!AJ26</f>
        <v>4.6400000000000018E-2</v>
      </c>
      <c r="AK85" s="64">
        <f>'S8 Heating-energy-carrier'!AK26</f>
        <v>4.720000000000002E-2</v>
      </c>
      <c r="AL85" s="64">
        <f>'S8 Heating-energy-carrier'!AL26</f>
        <v>4.8000000000000022E-2</v>
      </c>
      <c r="AM85" s="64">
        <f>'S8 Heating-energy-carrier'!AM26</f>
        <v>4.8800000000000024E-2</v>
      </c>
      <c r="AN85" s="64">
        <f>'S8 Heating-energy-carrier'!AN26</f>
        <v>4.9600000000000026E-2</v>
      </c>
      <c r="AO85" s="64">
        <f>'S8 Heating-energy-carrier'!AO26</f>
        <v>5.0400000000000028E-2</v>
      </c>
      <c r="AP85" s="64">
        <f>'S8 Heating-energy-carrier'!AP26</f>
        <v>5.120000000000003E-2</v>
      </c>
      <c r="AQ85" s="64">
        <f>'S8 Heating-energy-carrier'!AQ26</f>
        <v>5.1999999999999998E-2</v>
      </c>
      <c r="AR85" s="64">
        <f>'S8 Heating-energy-carrier'!AR26</f>
        <v>5.1999999999999998E-2</v>
      </c>
      <c r="AS85" s="64">
        <f>'S8 Heating-energy-carrier'!AS26</f>
        <v>5.1999999999999998E-2</v>
      </c>
      <c r="AT85" s="64">
        <f>'S8 Heating-energy-carrier'!AT26</f>
        <v>5.1999999999999998E-2</v>
      </c>
      <c r="AU85" s="64">
        <f>'S8 Heating-energy-carrier'!AU26</f>
        <v>5.1999999999999998E-2</v>
      </c>
      <c r="AV85" s="64">
        <f>'S8 Heating-energy-carrier'!AV26</f>
        <v>5.1999999999999998E-2</v>
      </c>
      <c r="AW85" s="64">
        <f>'S8 Heating-energy-carrier'!AW26</f>
        <v>5.1999999999999998E-2</v>
      </c>
      <c r="AX85" s="64">
        <f>'S8 Heating-energy-carrier'!AX26</f>
        <v>5.1999999999999998E-2</v>
      </c>
      <c r="AY85" s="64">
        <f>'S8 Heating-energy-carrier'!AY26</f>
        <v>5.1999999999999998E-2</v>
      </c>
      <c r="AZ85" s="64">
        <f>'S8 Heating-energy-carrier'!AZ26</f>
        <v>5.1999999999999998E-2</v>
      </c>
      <c r="BA85" s="64">
        <f>'S8 Heating-energy-carrier'!BA26</f>
        <v>5.1999999999999998E-2</v>
      </c>
      <c r="BB85" s="64">
        <f>'S8 Heating-energy-carrier'!BB26</f>
        <v>5.1999999999999998E-2</v>
      </c>
      <c r="BC85" s="64">
        <f>'S8 Heating-energy-carrier'!BC26</f>
        <v>5.1999999999999998E-2</v>
      </c>
      <c r="BD85" s="64">
        <f>'S8 Heating-energy-carrier'!BD26</f>
        <v>5.1999999999999998E-2</v>
      </c>
      <c r="BE85" s="64">
        <f>'S8 Heating-energy-carrier'!BE26</f>
        <v>5.1999999999999998E-2</v>
      </c>
      <c r="BF85" s="64">
        <f>'S8 Heating-energy-carrier'!BF26</f>
        <v>5.1999999999999998E-2</v>
      </c>
      <c r="BG85" s="64">
        <f>'S8 Heating-energy-carrier'!BG26</f>
        <v>5.1999999999999998E-2</v>
      </c>
      <c r="BH85" s="64">
        <f>'S8 Heating-energy-carrier'!BH26</f>
        <v>5.1999999999999998E-2</v>
      </c>
      <c r="BI85" s="64">
        <f>'S8 Heating-energy-carrier'!BI26</f>
        <v>5.1999999999999998E-2</v>
      </c>
      <c r="BJ85" s="64">
        <f>'S8 Heating-energy-carrier'!BJ26</f>
        <v>5.1999999999999998E-2</v>
      </c>
      <c r="BK85" s="64">
        <f>'S8 Heating-energy-carrier'!BK26</f>
        <v>5.1999999999999998E-2</v>
      </c>
    </row>
    <row r="86" spans="1:63" x14ac:dyDescent="0.45">
      <c r="A86" s="17" t="s">
        <v>54</v>
      </c>
      <c r="B86" s="53"/>
      <c r="C86" s="63">
        <f>'S8 Heating-energy-carrier'!C33</f>
        <v>0.10785812189999112</v>
      </c>
      <c r="D86" s="63">
        <f>'S8 Heating-energy-carrier'!D33</f>
        <v>0.10642817405290299</v>
      </c>
      <c r="E86" s="63">
        <f>'S8 Heating-energy-carrier'!E33</f>
        <v>0.10499822620581485</v>
      </c>
      <c r="F86" s="63">
        <f>'S8 Heating-energy-carrier'!F33</f>
        <v>0.10356827835872671</v>
      </c>
      <c r="G86" s="63">
        <f>'S8 Heating-energy-carrier'!G33</f>
        <v>0.10213833051163858</v>
      </c>
      <c r="H86" s="63">
        <f>'S8 Heating-energy-carrier'!H33</f>
        <v>0.10070838266455044</v>
      </c>
      <c r="I86" s="63">
        <f>'S8 Heating-energy-carrier'!I33</f>
        <v>9.9278434817462305E-2</v>
      </c>
      <c r="J86" s="63">
        <f>'S8 Heating-energy-carrier'!J33</f>
        <v>9.7848486970374168E-2</v>
      </c>
      <c r="K86" s="63">
        <f>'S8 Heating-energy-carrier'!K33</f>
        <v>9.6418539123286032E-2</v>
      </c>
      <c r="L86" s="63">
        <f>'S8 Heating-energy-carrier'!L33</f>
        <v>9.4988591276197895E-2</v>
      </c>
      <c r="M86" s="63">
        <f>'S8 Heating-energy-carrier'!M33</f>
        <v>9.3558643429109745E-2</v>
      </c>
      <c r="N86" s="63">
        <f>'S8 Heating-energy-carrier'!N33</f>
        <v>8.9988067200502425E-2</v>
      </c>
      <c r="O86" s="63">
        <f>'S8 Heating-energy-carrier'!O33</f>
        <v>8.6417490971895106E-2</v>
      </c>
      <c r="P86" s="63">
        <f>'S8 Heating-energy-carrier'!P33</f>
        <v>8.2846914743287786E-2</v>
      </c>
      <c r="Q86" s="63">
        <f>'S8 Heating-energy-carrier'!Q33</f>
        <v>7.9276338514680467E-2</v>
      </c>
      <c r="R86" s="63">
        <f>'S8 Heating-energy-carrier'!R33</f>
        <v>7.5705762286073147E-2</v>
      </c>
      <c r="S86" s="63">
        <f>'S8 Heating-energy-carrier'!S33</f>
        <v>7.2135186057465828E-2</v>
      </c>
      <c r="T86" s="63">
        <f>'S8 Heating-energy-carrier'!T33</f>
        <v>6.8564609828858508E-2</v>
      </c>
      <c r="U86" s="63">
        <f>'S8 Heating-energy-carrier'!U33</f>
        <v>6.4994033600251189E-2</v>
      </c>
      <c r="V86" s="63">
        <f>'S8 Heating-energy-carrier'!V33</f>
        <v>6.1423457371643869E-2</v>
      </c>
      <c r="W86" s="63">
        <f>'S8 Heating-energy-carrier'!W33</f>
        <v>5.785288114303655E-2</v>
      </c>
      <c r="X86" s="63">
        <f>'S8 Heating-energy-carrier'!X33</f>
        <v>5.428230491442923E-2</v>
      </c>
      <c r="Y86" s="63">
        <f>'S8 Heating-energy-carrier'!Y33</f>
        <v>5.0711728685821911E-2</v>
      </c>
      <c r="Z86" s="63">
        <f>'S8 Heating-energy-carrier'!Z33</f>
        <v>4.7141152457214591E-2</v>
      </c>
      <c r="AA86" s="63">
        <f>'S8 Heating-energy-carrier'!AA33</f>
        <v>4.3570576228607272E-2</v>
      </c>
      <c r="AB86" s="63">
        <f>'S8 Heating-energy-carrier'!AB33</f>
        <v>0.04</v>
      </c>
      <c r="AC86" s="116">
        <f>'S8 Heating-energy-carrier'!AC33</f>
        <v>4.0800000000000003E-2</v>
      </c>
      <c r="AD86" s="116">
        <f>'S8 Heating-energy-carrier'!AD33</f>
        <v>4.1600000000000005E-2</v>
      </c>
      <c r="AE86" s="116">
        <f>'S8 Heating-energy-carrier'!AE33</f>
        <v>4.2400000000000007E-2</v>
      </c>
      <c r="AF86" s="116">
        <f>'S8 Heating-energy-carrier'!AF33</f>
        <v>4.3200000000000009E-2</v>
      </c>
      <c r="AG86" s="116">
        <f>'S8 Heating-energy-carrier'!AG33</f>
        <v>4.4000000000000011E-2</v>
      </c>
      <c r="AH86" s="117">
        <f>'S8 Heating-energy-carrier'!AH33</f>
        <v>4.4800000000000013E-2</v>
      </c>
      <c r="AI86" s="64">
        <f>'S8 Heating-energy-carrier'!AI33</f>
        <v>4.5600000000000016E-2</v>
      </c>
      <c r="AJ86" s="64">
        <f>'S8 Heating-energy-carrier'!AJ33</f>
        <v>4.6400000000000018E-2</v>
      </c>
      <c r="AK86" s="64">
        <f>'S8 Heating-energy-carrier'!AK33</f>
        <v>4.720000000000002E-2</v>
      </c>
      <c r="AL86" s="64">
        <f>'S8 Heating-energy-carrier'!AL33</f>
        <v>4.8000000000000022E-2</v>
      </c>
      <c r="AM86" s="64">
        <f>'S8 Heating-energy-carrier'!AM33</f>
        <v>4.8800000000000024E-2</v>
      </c>
      <c r="AN86" s="64">
        <f>'S8 Heating-energy-carrier'!AN33</f>
        <v>4.9600000000000026E-2</v>
      </c>
      <c r="AO86" s="64">
        <f>'S8 Heating-energy-carrier'!AO33</f>
        <v>5.0400000000000028E-2</v>
      </c>
      <c r="AP86" s="64">
        <f>'S8 Heating-energy-carrier'!AP33</f>
        <v>5.120000000000003E-2</v>
      </c>
      <c r="AQ86" s="64">
        <f>'S8 Heating-energy-carrier'!AQ33</f>
        <v>5.1999999999999998E-2</v>
      </c>
      <c r="AR86" s="64">
        <f>'S8 Heating-energy-carrier'!AR33</f>
        <v>5.135E-2</v>
      </c>
      <c r="AS86" s="64">
        <f>'S8 Heating-energy-carrier'!AS33</f>
        <v>5.0700000000000002E-2</v>
      </c>
      <c r="AT86" s="64">
        <f>'S8 Heating-energy-carrier'!AT33</f>
        <v>5.0050000000000004E-2</v>
      </c>
      <c r="AU86" s="64">
        <f>'S8 Heating-energy-carrier'!AU33</f>
        <v>4.9400000000000006E-2</v>
      </c>
      <c r="AV86" s="64">
        <f>'S8 Heating-energy-carrier'!AV33</f>
        <v>4.8750000000000009E-2</v>
      </c>
      <c r="AW86" s="64">
        <f>'S8 Heating-energy-carrier'!AW33</f>
        <v>4.8100000000000011E-2</v>
      </c>
      <c r="AX86" s="64">
        <f>'S8 Heating-energy-carrier'!AX33</f>
        <v>4.7450000000000013E-2</v>
      </c>
      <c r="AY86" s="64">
        <f>'S8 Heating-energy-carrier'!AY33</f>
        <v>4.6800000000000015E-2</v>
      </c>
      <c r="AZ86" s="64">
        <f>'S8 Heating-energy-carrier'!AZ33</f>
        <v>4.6150000000000017E-2</v>
      </c>
      <c r="BA86" s="64">
        <f>'S8 Heating-energy-carrier'!BA33</f>
        <v>4.550000000000002E-2</v>
      </c>
      <c r="BB86" s="64">
        <f>'S8 Heating-energy-carrier'!BB33</f>
        <v>4.4850000000000022E-2</v>
      </c>
      <c r="BC86" s="64">
        <f>'S8 Heating-energy-carrier'!BC33</f>
        <v>4.4200000000000024E-2</v>
      </c>
      <c r="BD86" s="64">
        <f>'S8 Heating-energy-carrier'!BD33</f>
        <v>4.3550000000000026E-2</v>
      </c>
      <c r="BE86" s="64">
        <f>'S8 Heating-energy-carrier'!BE33</f>
        <v>4.2900000000000028E-2</v>
      </c>
      <c r="BF86" s="64">
        <f>'S8 Heating-energy-carrier'!BF33</f>
        <v>4.2250000000000031E-2</v>
      </c>
      <c r="BG86" s="64">
        <f>'S8 Heating-energy-carrier'!BG33</f>
        <v>4.1600000000000033E-2</v>
      </c>
      <c r="BH86" s="64">
        <f>'S8 Heating-energy-carrier'!BH33</f>
        <v>4.0950000000000035E-2</v>
      </c>
      <c r="BI86" s="64">
        <f>'S8 Heating-energy-carrier'!BI33</f>
        <v>4.0300000000000037E-2</v>
      </c>
      <c r="BJ86" s="64">
        <f>'S8 Heating-energy-carrier'!BJ33</f>
        <v>3.9650000000000039E-2</v>
      </c>
      <c r="BK86" s="64">
        <f>'S8 Heating-energy-carrier'!BK33</f>
        <v>3.9E-2</v>
      </c>
    </row>
    <row r="87" spans="1:63" x14ac:dyDescent="0.45">
      <c r="A87" s="17" t="s">
        <v>52</v>
      </c>
      <c r="B87" s="53"/>
      <c r="C87" s="63">
        <f>'S8 Heating-energy-carrier'!C40</f>
        <v>0.10785812189999112</v>
      </c>
      <c r="D87" s="63">
        <f>'S8 Heating-energy-carrier'!D40</f>
        <v>0.10642817405290299</v>
      </c>
      <c r="E87" s="63">
        <f>'S8 Heating-energy-carrier'!E40</f>
        <v>0.10499822620581485</v>
      </c>
      <c r="F87" s="63">
        <f>'S8 Heating-energy-carrier'!F40</f>
        <v>0.10356827835872671</v>
      </c>
      <c r="G87" s="63">
        <f>'S8 Heating-energy-carrier'!G40</f>
        <v>0.10213833051163858</v>
      </c>
      <c r="H87" s="63">
        <f>'S8 Heating-energy-carrier'!H40</f>
        <v>0.10070838266455044</v>
      </c>
      <c r="I87" s="63">
        <f>'S8 Heating-energy-carrier'!I40</f>
        <v>9.9278434817462305E-2</v>
      </c>
      <c r="J87" s="63">
        <f>'S8 Heating-energy-carrier'!J40</f>
        <v>9.7848486970374168E-2</v>
      </c>
      <c r="K87" s="63">
        <f>'S8 Heating-energy-carrier'!K40</f>
        <v>9.6418539123286032E-2</v>
      </c>
      <c r="L87" s="63">
        <f>'S8 Heating-energy-carrier'!L40</f>
        <v>9.4988591276197895E-2</v>
      </c>
      <c r="M87" s="63">
        <f>'S8 Heating-energy-carrier'!M40</f>
        <v>9.3558643429109745E-2</v>
      </c>
      <c r="N87" s="63">
        <f>'S8 Heating-energy-carrier'!N40</f>
        <v>8.9988067200502425E-2</v>
      </c>
      <c r="O87" s="63">
        <f>'S8 Heating-energy-carrier'!O40</f>
        <v>8.6417490971895106E-2</v>
      </c>
      <c r="P87" s="63">
        <f>'S8 Heating-energy-carrier'!P40</f>
        <v>8.2846914743287786E-2</v>
      </c>
      <c r="Q87" s="63">
        <f>'S8 Heating-energy-carrier'!Q40</f>
        <v>7.9276338514680467E-2</v>
      </c>
      <c r="R87" s="63">
        <f>'S8 Heating-energy-carrier'!R40</f>
        <v>7.5705762286073147E-2</v>
      </c>
      <c r="S87" s="63">
        <f>'S8 Heating-energy-carrier'!S40</f>
        <v>7.2135186057465828E-2</v>
      </c>
      <c r="T87" s="63">
        <f>'S8 Heating-energy-carrier'!T40</f>
        <v>6.8564609828858508E-2</v>
      </c>
      <c r="U87" s="63">
        <f>'S8 Heating-energy-carrier'!U40</f>
        <v>6.4994033600251189E-2</v>
      </c>
      <c r="V87" s="63">
        <f>'S8 Heating-energy-carrier'!V40</f>
        <v>6.1423457371643869E-2</v>
      </c>
      <c r="W87" s="63">
        <f>'S8 Heating-energy-carrier'!W40</f>
        <v>5.785288114303655E-2</v>
      </c>
      <c r="X87" s="63">
        <f>'S8 Heating-energy-carrier'!X40</f>
        <v>5.428230491442923E-2</v>
      </c>
      <c r="Y87" s="63">
        <f>'S8 Heating-energy-carrier'!Y40</f>
        <v>5.0711728685821911E-2</v>
      </c>
      <c r="Z87" s="63">
        <f>'S8 Heating-energy-carrier'!Z40</f>
        <v>4.7141152457214591E-2</v>
      </c>
      <c r="AA87" s="63">
        <f>'S8 Heating-energy-carrier'!AA40</f>
        <v>4.3570576228607272E-2</v>
      </c>
      <c r="AB87" s="63">
        <f>'S8 Heating-energy-carrier'!AB40</f>
        <v>0.04</v>
      </c>
      <c r="AC87" s="116">
        <f>'S8 Heating-energy-carrier'!AC40</f>
        <v>4.0800000000000003E-2</v>
      </c>
      <c r="AD87" s="116">
        <f>'S8 Heating-energy-carrier'!AD40</f>
        <v>4.1600000000000005E-2</v>
      </c>
      <c r="AE87" s="116">
        <f>'S8 Heating-energy-carrier'!AE40</f>
        <v>4.2400000000000007E-2</v>
      </c>
      <c r="AF87" s="116">
        <f>'S8 Heating-energy-carrier'!AF40</f>
        <v>4.3200000000000009E-2</v>
      </c>
      <c r="AG87" s="116">
        <f>'S8 Heating-energy-carrier'!AG40</f>
        <v>4.4000000000000011E-2</v>
      </c>
      <c r="AH87" s="117">
        <f>'S8 Heating-energy-carrier'!AH40</f>
        <v>4.4800000000000013E-2</v>
      </c>
      <c r="AI87" s="64">
        <f>'S8 Heating-energy-carrier'!AI40</f>
        <v>4.5600000000000016E-2</v>
      </c>
      <c r="AJ87" s="64">
        <f>'S8 Heating-energy-carrier'!AJ40</f>
        <v>4.6400000000000018E-2</v>
      </c>
      <c r="AK87" s="64">
        <f>'S8 Heating-energy-carrier'!AK40</f>
        <v>4.720000000000002E-2</v>
      </c>
      <c r="AL87" s="64">
        <f>'S8 Heating-energy-carrier'!AL40</f>
        <v>4.8000000000000022E-2</v>
      </c>
      <c r="AM87" s="64">
        <f>'S8 Heating-energy-carrier'!AM40</f>
        <v>4.8800000000000024E-2</v>
      </c>
      <c r="AN87" s="64">
        <f>'S8 Heating-energy-carrier'!AN40</f>
        <v>4.9600000000000026E-2</v>
      </c>
      <c r="AO87" s="64">
        <f>'S8 Heating-energy-carrier'!AO40</f>
        <v>5.0400000000000028E-2</v>
      </c>
      <c r="AP87" s="64">
        <f>'S8 Heating-energy-carrier'!AP40</f>
        <v>5.120000000000003E-2</v>
      </c>
      <c r="AQ87" s="64">
        <f>'S8 Heating-energy-carrier'!AQ40</f>
        <v>5.1999999999999998E-2</v>
      </c>
      <c r="AR87" s="64">
        <f>'S8 Heating-energy-carrier'!AR40</f>
        <v>5.135E-2</v>
      </c>
      <c r="AS87" s="64">
        <f>'S8 Heating-energy-carrier'!AS40</f>
        <v>5.0700000000000002E-2</v>
      </c>
      <c r="AT87" s="64">
        <f>'S8 Heating-energy-carrier'!AT40</f>
        <v>5.0050000000000004E-2</v>
      </c>
      <c r="AU87" s="64">
        <f>'S8 Heating-energy-carrier'!AU40</f>
        <v>4.9400000000000006E-2</v>
      </c>
      <c r="AV87" s="64">
        <f>'S8 Heating-energy-carrier'!AV40</f>
        <v>4.8750000000000009E-2</v>
      </c>
      <c r="AW87" s="64">
        <f>'S8 Heating-energy-carrier'!AW40</f>
        <v>4.8100000000000011E-2</v>
      </c>
      <c r="AX87" s="64">
        <f>'S8 Heating-energy-carrier'!AX40</f>
        <v>4.7450000000000013E-2</v>
      </c>
      <c r="AY87" s="64">
        <f>'S8 Heating-energy-carrier'!AY40</f>
        <v>4.6800000000000015E-2</v>
      </c>
      <c r="AZ87" s="64">
        <f>'S8 Heating-energy-carrier'!AZ40</f>
        <v>4.6150000000000017E-2</v>
      </c>
      <c r="BA87" s="64">
        <f>'S8 Heating-energy-carrier'!BA40</f>
        <v>4.550000000000002E-2</v>
      </c>
      <c r="BB87" s="64">
        <f>'S8 Heating-energy-carrier'!BB40</f>
        <v>4.4850000000000022E-2</v>
      </c>
      <c r="BC87" s="64">
        <f>'S8 Heating-energy-carrier'!BC40</f>
        <v>4.4200000000000024E-2</v>
      </c>
      <c r="BD87" s="64">
        <f>'S8 Heating-energy-carrier'!BD40</f>
        <v>4.3550000000000026E-2</v>
      </c>
      <c r="BE87" s="64">
        <f>'S8 Heating-energy-carrier'!BE40</f>
        <v>4.2900000000000028E-2</v>
      </c>
      <c r="BF87" s="64">
        <f>'S8 Heating-energy-carrier'!BF40</f>
        <v>4.2250000000000031E-2</v>
      </c>
      <c r="BG87" s="64">
        <f>'S8 Heating-energy-carrier'!BG40</f>
        <v>4.1600000000000033E-2</v>
      </c>
      <c r="BH87" s="64">
        <f>'S8 Heating-energy-carrier'!BH40</f>
        <v>4.0950000000000035E-2</v>
      </c>
      <c r="BI87" s="64">
        <f>'S8 Heating-energy-carrier'!BI40</f>
        <v>4.0300000000000037E-2</v>
      </c>
      <c r="BJ87" s="64">
        <f>'S8 Heating-energy-carrier'!BJ40</f>
        <v>3.9650000000000039E-2</v>
      </c>
      <c r="BK87" s="64">
        <f>'S8 Heating-energy-carrier'!BK40</f>
        <v>3.9E-2</v>
      </c>
    </row>
    <row r="88" spans="1:63" x14ac:dyDescent="0.45">
      <c r="A88" s="17" t="s">
        <v>50</v>
      </c>
      <c r="B88" s="53"/>
      <c r="C88" s="63">
        <f>'S8 Heating-energy-carrier'!C47</f>
        <v>8.4555735241175559E-2</v>
      </c>
      <c r="D88" s="63">
        <f>'S8 Heating-energy-carrier'!D47</f>
        <v>8.3345436718136962E-2</v>
      </c>
      <c r="E88" s="63">
        <f>'S8 Heating-energy-carrier'!E47</f>
        <v>8.2135138195098364E-2</v>
      </c>
      <c r="F88" s="63">
        <f>'S8 Heating-energy-carrier'!F47</f>
        <v>8.0924839672059767E-2</v>
      </c>
      <c r="G88" s="63">
        <f>'S8 Heating-energy-carrier'!G47</f>
        <v>7.971454114902117E-2</v>
      </c>
      <c r="H88" s="63">
        <f>'S8 Heating-energy-carrier'!H47</f>
        <v>7.8504242625982573E-2</v>
      </c>
      <c r="I88" s="63">
        <f>'S8 Heating-energy-carrier'!I47</f>
        <v>7.7293944102943976E-2</v>
      </c>
      <c r="J88" s="63">
        <f>'S8 Heating-energy-carrier'!J47</f>
        <v>7.6083645579905379E-2</v>
      </c>
      <c r="K88" s="63">
        <f>'S8 Heating-energy-carrier'!K47</f>
        <v>7.4873347056866782E-2</v>
      </c>
      <c r="L88" s="63">
        <f>'S8 Heating-energy-carrier'!L47</f>
        <v>7.3663048533828185E-2</v>
      </c>
      <c r="M88" s="63">
        <f>'S8 Heating-energy-carrier'!M47</f>
        <v>7.245275001078956E-2</v>
      </c>
      <c r="N88" s="63">
        <f>'S8 Heating-energy-carrier'!N47</f>
        <v>7.028923334340359E-2</v>
      </c>
      <c r="O88" s="63">
        <f>'S8 Heating-energy-carrier'!O47</f>
        <v>6.812571667601762E-2</v>
      </c>
      <c r="P88" s="63">
        <f>'S8 Heating-energy-carrier'!P47</f>
        <v>6.596220000863165E-2</v>
      </c>
      <c r="Q88" s="63">
        <f>'S8 Heating-energy-carrier'!Q47</f>
        <v>6.3798683341245679E-2</v>
      </c>
      <c r="R88" s="63">
        <f>'S8 Heating-energy-carrier'!R47</f>
        <v>6.1635166673859709E-2</v>
      </c>
      <c r="S88" s="63">
        <f>'S8 Heating-energy-carrier'!S47</f>
        <v>5.9471650006473739E-2</v>
      </c>
      <c r="T88" s="63">
        <f>'S8 Heating-energy-carrier'!T47</f>
        <v>5.7308133339087769E-2</v>
      </c>
      <c r="U88" s="63">
        <f>'S8 Heating-energy-carrier'!U47</f>
        <v>5.5144616671701799E-2</v>
      </c>
      <c r="V88" s="63">
        <f>'S8 Heating-energy-carrier'!V47</f>
        <v>5.2981100004315829E-2</v>
      </c>
      <c r="W88" s="63">
        <f>'S8 Heating-energy-carrier'!W47</f>
        <v>5.0817583336929859E-2</v>
      </c>
      <c r="X88" s="63">
        <f>'S8 Heating-energy-carrier'!X47</f>
        <v>4.8654066669543888E-2</v>
      </c>
      <c r="Y88" s="63">
        <f>'S8 Heating-energy-carrier'!Y47</f>
        <v>4.6490550002157918E-2</v>
      </c>
      <c r="Z88" s="63">
        <f>'S8 Heating-energy-carrier'!Z47</f>
        <v>4.4327033334771948E-2</v>
      </c>
      <c r="AA88" s="63">
        <f>'S8 Heating-energy-carrier'!AA47</f>
        <v>4.2163516667385978E-2</v>
      </c>
      <c r="AB88" s="63">
        <f>'S8 Heating-energy-carrier'!AB47</f>
        <v>0.04</v>
      </c>
      <c r="AC88" s="116">
        <f>'S8 Heating-energy-carrier'!AC47</f>
        <v>4.0800000000000003E-2</v>
      </c>
      <c r="AD88" s="116">
        <f>'S8 Heating-energy-carrier'!AD47</f>
        <v>4.1600000000000005E-2</v>
      </c>
      <c r="AE88" s="116">
        <f>'S8 Heating-energy-carrier'!AE47</f>
        <v>4.2400000000000007E-2</v>
      </c>
      <c r="AF88" s="116">
        <f>'S8 Heating-energy-carrier'!AF47</f>
        <v>4.3200000000000009E-2</v>
      </c>
      <c r="AG88" s="116">
        <f>'S8 Heating-energy-carrier'!AG47</f>
        <v>4.4000000000000011E-2</v>
      </c>
      <c r="AH88" s="117">
        <f>'S8 Heating-energy-carrier'!AH47</f>
        <v>4.4800000000000013E-2</v>
      </c>
      <c r="AI88" s="64">
        <f>'S8 Heating-energy-carrier'!AI47</f>
        <v>4.5600000000000016E-2</v>
      </c>
      <c r="AJ88" s="64">
        <f>'S8 Heating-energy-carrier'!AJ47</f>
        <v>4.6400000000000018E-2</v>
      </c>
      <c r="AK88" s="64">
        <f>'S8 Heating-energy-carrier'!AK47</f>
        <v>4.720000000000002E-2</v>
      </c>
      <c r="AL88" s="64">
        <f>'S8 Heating-energy-carrier'!AL47</f>
        <v>4.8000000000000022E-2</v>
      </c>
      <c r="AM88" s="64">
        <f>'S8 Heating-energy-carrier'!AM47</f>
        <v>4.8800000000000024E-2</v>
      </c>
      <c r="AN88" s="64">
        <f>'S8 Heating-energy-carrier'!AN47</f>
        <v>4.9600000000000026E-2</v>
      </c>
      <c r="AO88" s="64">
        <f>'S8 Heating-energy-carrier'!AO47</f>
        <v>5.0400000000000028E-2</v>
      </c>
      <c r="AP88" s="64">
        <f>'S8 Heating-energy-carrier'!AP47</f>
        <v>5.120000000000003E-2</v>
      </c>
      <c r="AQ88" s="64">
        <f>'S8 Heating-energy-carrier'!AQ47</f>
        <v>5.1999999999999998E-2</v>
      </c>
      <c r="AR88" s="64">
        <f>'S8 Heating-energy-carrier'!AR47</f>
        <v>5.135E-2</v>
      </c>
      <c r="AS88" s="64">
        <f>'S8 Heating-energy-carrier'!AS47</f>
        <v>5.0700000000000002E-2</v>
      </c>
      <c r="AT88" s="64">
        <f>'S8 Heating-energy-carrier'!AT47</f>
        <v>5.0050000000000004E-2</v>
      </c>
      <c r="AU88" s="64">
        <f>'S8 Heating-energy-carrier'!AU47</f>
        <v>4.9400000000000006E-2</v>
      </c>
      <c r="AV88" s="64">
        <f>'S8 Heating-energy-carrier'!AV47</f>
        <v>4.8750000000000009E-2</v>
      </c>
      <c r="AW88" s="64">
        <f>'S8 Heating-energy-carrier'!AW47</f>
        <v>4.8100000000000011E-2</v>
      </c>
      <c r="AX88" s="64">
        <f>'S8 Heating-energy-carrier'!AX47</f>
        <v>4.7450000000000013E-2</v>
      </c>
      <c r="AY88" s="64">
        <f>'S8 Heating-energy-carrier'!AY47</f>
        <v>4.6800000000000015E-2</v>
      </c>
      <c r="AZ88" s="64">
        <f>'S8 Heating-energy-carrier'!AZ47</f>
        <v>4.6150000000000017E-2</v>
      </c>
      <c r="BA88" s="64">
        <f>'S8 Heating-energy-carrier'!BA47</f>
        <v>4.550000000000002E-2</v>
      </c>
      <c r="BB88" s="64">
        <f>'S8 Heating-energy-carrier'!BB47</f>
        <v>4.4850000000000022E-2</v>
      </c>
      <c r="BC88" s="64">
        <f>'S8 Heating-energy-carrier'!BC47</f>
        <v>4.4200000000000024E-2</v>
      </c>
      <c r="BD88" s="64">
        <f>'S8 Heating-energy-carrier'!BD47</f>
        <v>4.3550000000000026E-2</v>
      </c>
      <c r="BE88" s="64">
        <f>'S8 Heating-energy-carrier'!BE47</f>
        <v>4.2900000000000028E-2</v>
      </c>
      <c r="BF88" s="64">
        <f>'S8 Heating-energy-carrier'!BF47</f>
        <v>4.2250000000000031E-2</v>
      </c>
      <c r="BG88" s="64">
        <f>'S8 Heating-energy-carrier'!BG47</f>
        <v>4.1600000000000033E-2</v>
      </c>
      <c r="BH88" s="64">
        <f>'S8 Heating-energy-carrier'!BH47</f>
        <v>4.0950000000000035E-2</v>
      </c>
      <c r="BI88" s="64">
        <f>'S8 Heating-energy-carrier'!BI47</f>
        <v>4.0300000000000037E-2</v>
      </c>
      <c r="BJ88" s="64">
        <f>'S8 Heating-energy-carrier'!BJ47</f>
        <v>3.9650000000000039E-2</v>
      </c>
      <c r="BK88" s="64">
        <f>'S8 Heating-energy-carrier'!BK47</f>
        <v>3.9E-2</v>
      </c>
    </row>
    <row r="89" spans="1:63" x14ac:dyDescent="0.45">
      <c r="A89" s="17" t="s">
        <v>55</v>
      </c>
      <c r="B89" s="53"/>
      <c r="C89" s="63">
        <f>'S8 Heating-energy-carrier'!C54</f>
        <v>8.4555735241175559E-2</v>
      </c>
      <c r="D89" s="63">
        <f>'S8 Heating-energy-carrier'!D54</f>
        <v>8.3345436718136962E-2</v>
      </c>
      <c r="E89" s="63">
        <f>'S8 Heating-energy-carrier'!E54</f>
        <v>8.2135138195098364E-2</v>
      </c>
      <c r="F89" s="63">
        <f>'S8 Heating-energy-carrier'!F54</f>
        <v>8.0924839672059767E-2</v>
      </c>
      <c r="G89" s="63">
        <f>'S8 Heating-energy-carrier'!G54</f>
        <v>7.971454114902117E-2</v>
      </c>
      <c r="H89" s="63">
        <f>'S8 Heating-energy-carrier'!H54</f>
        <v>7.8504242625982573E-2</v>
      </c>
      <c r="I89" s="63">
        <f>'S8 Heating-energy-carrier'!I54</f>
        <v>7.7293944102943976E-2</v>
      </c>
      <c r="J89" s="63">
        <f>'S8 Heating-energy-carrier'!J54</f>
        <v>7.6083645579905379E-2</v>
      </c>
      <c r="K89" s="63">
        <f>'S8 Heating-energy-carrier'!K54</f>
        <v>7.4873347056866782E-2</v>
      </c>
      <c r="L89" s="63">
        <f>'S8 Heating-energy-carrier'!L54</f>
        <v>7.3663048533828185E-2</v>
      </c>
      <c r="M89" s="63">
        <f>'S8 Heating-energy-carrier'!M54</f>
        <v>7.245275001078956E-2</v>
      </c>
      <c r="N89" s="63">
        <f>'S8 Heating-energy-carrier'!N54</f>
        <v>7.028923334340359E-2</v>
      </c>
      <c r="O89" s="63">
        <f>'S8 Heating-energy-carrier'!O54</f>
        <v>6.812571667601762E-2</v>
      </c>
      <c r="P89" s="63">
        <f>'S8 Heating-energy-carrier'!P54</f>
        <v>6.596220000863165E-2</v>
      </c>
      <c r="Q89" s="63">
        <f>'S8 Heating-energy-carrier'!Q54</f>
        <v>6.3798683341245679E-2</v>
      </c>
      <c r="R89" s="63">
        <f>'S8 Heating-energy-carrier'!R54</f>
        <v>6.1635166673859709E-2</v>
      </c>
      <c r="S89" s="63">
        <f>'S8 Heating-energy-carrier'!S54</f>
        <v>5.9471650006473739E-2</v>
      </c>
      <c r="T89" s="63">
        <f>'S8 Heating-energy-carrier'!T54</f>
        <v>5.7308133339087769E-2</v>
      </c>
      <c r="U89" s="63">
        <f>'S8 Heating-energy-carrier'!U54</f>
        <v>5.5144616671701799E-2</v>
      </c>
      <c r="V89" s="63">
        <f>'S8 Heating-energy-carrier'!V54</f>
        <v>5.2981100004315829E-2</v>
      </c>
      <c r="W89" s="63">
        <f>'S8 Heating-energy-carrier'!W54</f>
        <v>5.0817583336929859E-2</v>
      </c>
      <c r="X89" s="63">
        <f>'S8 Heating-energy-carrier'!X54</f>
        <v>4.8654066669543888E-2</v>
      </c>
      <c r="Y89" s="63">
        <f>'S8 Heating-energy-carrier'!Y54</f>
        <v>4.6490550002157918E-2</v>
      </c>
      <c r="Z89" s="63">
        <f>'S8 Heating-energy-carrier'!Z54</f>
        <v>4.4327033334771948E-2</v>
      </c>
      <c r="AA89" s="63">
        <f>'S8 Heating-energy-carrier'!AA54</f>
        <v>4.2163516667385978E-2</v>
      </c>
      <c r="AB89" s="63">
        <f>'S8 Heating-energy-carrier'!AB54</f>
        <v>0.04</v>
      </c>
      <c r="AC89" s="116">
        <f>'S8 Heating-energy-carrier'!AC54</f>
        <v>4.0800000000000003E-2</v>
      </c>
      <c r="AD89" s="116">
        <f>'S8 Heating-energy-carrier'!AD54</f>
        <v>4.1600000000000005E-2</v>
      </c>
      <c r="AE89" s="116">
        <f>'S8 Heating-energy-carrier'!AE54</f>
        <v>4.2400000000000007E-2</v>
      </c>
      <c r="AF89" s="116">
        <f>'S8 Heating-energy-carrier'!AF54</f>
        <v>4.3200000000000009E-2</v>
      </c>
      <c r="AG89" s="116">
        <f>'S8 Heating-energy-carrier'!AG54</f>
        <v>4.4000000000000011E-2</v>
      </c>
      <c r="AH89" s="117">
        <f>'S8 Heating-energy-carrier'!AH54</f>
        <v>4.4800000000000013E-2</v>
      </c>
      <c r="AI89" s="64">
        <f>'S8 Heating-energy-carrier'!AI54</f>
        <v>4.5600000000000016E-2</v>
      </c>
      <c r="AJ89" s="64">
        <f>'S8 Heating-energy-carrier'!AJ54</f>
        <v>4.6400000000000018E-2</v>
      </c>
      <c r="AK89" s="64">
        <f>'S8 Heating-energy-carrier'!AK54</f>
        <v>4.720000000000002E-2</v>
      </c>
      <c r="AL89" s="64">
        <f>'S8 Heating-energy-carrier'!AL54</f>
        <v>4.8000000000000022E-2</v>
      </c>
      <c r="AM89" s="64">
        <f>'S8 Heating-energy-carrier'!AM54</f>
        <v>4.8800000000000024E-2</v>
      </c>
      <c r="AN89" s="64">
        <f>'S8 Heating-energy-carrier'!AN54</f>
        <v>4.9600000000000026E-2</v>
      </c>
      <c r="AO89" s="64">
        <f>'S8 Heating-energy-carrier'!AO54</f>
        <v>5.0400000000000028E-2</v>
      </c>
      <c r="AP89" s="64">
        <f>'S8 Heating-energy-carrier'!AP54</f>
        <v>5.120000000000003E-2</v>
      </c>
      <c r="AQ89" s="64">
        <f>'S8 Heating-energy-carrier'!AQ54</f>
        <v>5.1999999999999998E-2</v>
      </c>
      <c r="AR89" s="64">
        <f>'S8 Heating-energy-carrier'!AR54</f>
        <v>5.135E-2</v>
      </c>
      <c r="AS89" s="64">
        <f>'S8 Heating-energy-carrier'!AS54</f>
        <v>5.0700000000000002E-2</v>
      </c>
      <c r="AT89" s="64">
        <f>'S8 Heating-energy-carrier'!AT54</f>
        <v>5.0050000000000004E-2</v>
      </c>
      <c r="AU89" s="64">
        <f>'S8 Heating-energy-carrier'!AU54</f>
        <v>4.9400000000000006E-2</v>
      </c>
      <c r="AV89" s="64">
        <f>'S8 Heating-energy-carrier'!AV54</f>
        <v>4.8750000000000009E-2</v>
      </c>
      <c r="AW89" s="64">
        <f>'S8 Heating-energy-carrier'!AW54</f>
        <v>4.8100000000000011E-2</v>
      </c>
      <c r="AX89" s="64">
        <f>'S8 Heating-energy-carrier'!AX54</f>
        <v>4.7450000000000013E-2</v>
      </c>
      <c r="AY89" s="64">
        <f>'S8 Heating-energy-carrier'!AY54</f>
        <v>4.6800000000000015E-2</v>
      </c>
      <c r="AZ89" s="64">
        <f>'S8 Heating-energy-carrier'!AZ54</f>
        <v>4.6150000000000017E-2</v>
      </c>
      <c r="BA89" s="64">
        <f>'S8 Heating-energy-carrier'!BA54</f>
        <v>4.550000000000002E-2</v>
      </c>
      <c r="BB89" s="64">
        <f>'S8 Heating-energy-carrier'!BB54</f>
        <v>4.4850000000000022E-2</v>
      </c>
      <c r="BC89" s="64">
        <f>'S8 Heating-energy-carrier'!BC54</f>
        <v>4.4200000000000024E-2</v>
      </c>
      <c r="BD89" s="64">
        <f>'S8 Heating-energy-carrier'!BD54</f>
        <v>4.3550000000000026E-2</v>
      </c>
      <c r="BE89" s="64">
        <f>'S8 Heating-energy-carrier'!BE54</f>
        <v>4.2900000000000028E-2</v>
      </c>
      <c r="BF89" s="64">
        <f>'S8 Heating-energy-carrier'!BF54</f>
        <v>4.2250000000000031E-2</v>
      </c>
      <c r="BG89" s="64">
        <f>'S8 Heating-energy-carrier'!BG54</f>
        <v>4.1600000000000033E-2</v>
      </c>
      <c r="BH89" s="64">
        <f>'S8 Heating-energy-carrier'!BH54</f>
        <v>4.0950000000000035E-2</v>
      </c>
      <c r="BI89" s="64">
        <f>'S8 Heating-energy-carrier'!BI54</f>
        <v>4.0300000000000037E-2</v>
      </c>
      <c r="BJ89" s="64">
        <f>'S8 Heating-energy-carrier'!BJ54</f>
        <v>3.9650000000000039E-2</v>
      </c>
      <c r="BK89" s="64">
        <f>'S8 Heating-energy-carrier'!BK54</f>
        <v>3.9E-2</v>
      </c>
    </row>
    <row r="90" spans="1:63" x14ac:dyDescent="0.45">
      <c r="A90" s="17" t="s">
        <v>7</v>
      </c>
      <c r="B90" s="53"/>
      <c r="C90" s="63">
        <f>'S8 Heating-energy-carrier'!C68</f>
        <v>0</v>
      </c>
      <c r="D90" s="63">
        <f>'S8 Heating-energy-carrier'!D68</f>
        <v>0</v>
      </c>
      <c r="E90" s="63">
        <f>'S8 Heating-energy-carrier'!E68</f>
        <v>0</v>
      </c>
      <c r="F90" s="63">
        <f>'S8 Heating-energy-carrier'!F68</f>
        <v>0</v>
      </c>
      <c r="G90" s="63">
        <f>'S8 Heating-energy-carrier'!G68</f>
        <v>0</v>
      </c>
      <c r="H90" s="63">
        <f>'S8 Heating-energy-carrier'!H68</f>
        <v>0</v>
      </c>
      <c r="I90" s="63">
        <f>'S8 Heating-energy-carrier'!I68</f>
        <v>0</v>
      </c>
      <c r="J90" s="63">
        <f>'S8 Heating-energy-carrier'!J68</f>
        <v>0</v>
      </c>
      <c r="K90" s="63">
        <f>'S8 Heating-energy-carrier'!K68</f>
        <v>0</v>
      </c>
      <c r="L90" s="63">
        <f>'S8 Heating-energy-carrier'!L68</f>
        <v>0</v>
      </c>
      <c r="M90" s="63">
        <f>'S8 Heating-energy-carrier'!M68</f>
        <v>0</v>
      </c>
      <c r="N90" s="63">
        <f>'S8 Heating-energy-carrier'!N68</f>
        <v>8.8801054018445319E-2</v>
      </c>
      <c r="O90" s="63">
        <f>'S8 Heating-energy-carrier'!O68</f>
        <v>8.8801054018445319E-2</v>
      </c>
      <c r="P90" s="63">
        <f>'S8 Heating-energy-carrier'!P68</f>
        <v>8.8801054018445319E-2</v>
      </c>
      <c r="Q90" s="63">
        <f>'S8 Heating-energy-carrier'!Q68</f>
        <v>8.8801054018445319E-2</v>
      </c>
      <c r="R90" s="63">
        <f>'S8 Heating-energy-carrier'!R68</f>
        <v>8.8801054018445319E-2</v>
      </c>
      <c r="S90" s="63">
        <f>'S8 Heating-energy-carrier'!S68</f>
        <v>8.8801054018445319E-2</v>
      </c>
      <c r="T90" s="63">
        <f>'S8 Heating-energy-carrier'!T68</f>
        <v>8.8801054018445319E-2</v>
      </c>
      <c r="U90" s="63">
        <f>'S8 Heating-energy-carrier'!U68</f>
        <v>8.8801054018445319E-2</v>
      </c>
      <c r="V90" s="63">
        <f>'S8 Heating-energy-carrier'!V68</f>
        <v>8.8801054018445319E-2</v>
      </c>
      <c r="W90" s="63">
        <f>'S8 Heating-energy-carrier'!W68</f>
        <v>8.8801054018445319E-2</v>
      </c>
      <c r="X90" s="63">
        <f>'S8 Heating-energy-carrier'!X68</f>
        <v>8.8801054018445319E-2</v>
      </c>
      <c r="Y90" s="63">
        <f>'S8 Heating-energy-carrier'!Y68</f>
        <v>8.8801054018445319E-2</v>
      </c>
      <c r="Z90" s="63">
        <f>'S8 Heating-energy-carrier'!Z68</f>
        <v>8.8801054018445319E-2</v>
      </c>
      <c r="AA90" s="63">
        <f>'S8 Heating-energy-carrier'!AA68</f>
        <v>8.8801054018445319E-2</v>
      </c>
      <c r="AB90" s="63">
        <f>'S8 Heating-energy-carrier'!AB68</f>
        <v>8.8801054018445319E-2</v>
      </c>
      <c r="AC90" s="116">
        <f>'S8 Heating-energy-carrier'!AC68</f>
        <v>8.8801054018445319E-2</v>
      </c>
      <c r="AD90" s="116">
        <f>'S8 Heating-energy-carrier'!AD68</f>
        <v>8.8801054018445319E-2</v>
      </c>
      <c r="AE90" s="116">
        <f>'S8 Heating-energy-carrier'!AE68</f>
        <v>8.8801054018445319E-2</v>
      </c>
      <c r="AF90" s="116">
        <f>'S8 Heating-energy-carrier'!AF68</f>
        <v>8.8801054018445319E-2</v>
      </c>
      <c r="AG90" s="116">
        <f>'S8 Heating-energy-carrier'!AG68</f>
        <v>8.8801054018445319E-2</v>
      </c>
      <c r="AH90" s="117">
        <f>'S8 Heating-energy-carrier'!AH68</f>
        <v>8.8801054018445319E-2</v>
      </c>
      <c r="AI90" s="64">
        <f>'S8 Heating-energy-carrier'!AI68</f>
        <v>8.8801054018445319E-2</v>
      </c>
      <c r="AJ90" s="64">
        <f>'S8 Heating-energy-carrier'!AJ68</f>
        <v>8.8801054018445319E-2</v>
      </c>
      <c r="AK90" s="64">
        <f>'S8 Heating-energy-carrier'!AK68</f>
        <v>8.8801054018445319E-2</v>
      </c>
      <c r="AL90" s="64">
        <f>'S8 Heating-energy-carrier'!AL68</f>
        <v>8.8801054018445319E-2</v>
      </c>
      <c r="AM90" s="64">
        <f>'S8 Heating-energy-carrier'!AM68</f>
        <v>8.8801054018445319E-2</v>
      </c>
      <c r="AN90" s="64">
        <f>'S8 Heating-energy-carrier'!AN68</f>
        <v>8.8801054018445319E-2</v>
      </c>
      <c r="AO90" s="64">
        <f>'S8 Heating-energy-carrier'!AO68</f>
        <v>8.8801054018445319E-2</v>
      </c>
      <c r="AP90" s="64">
        <f>'S8 Heating-energy-carrier'!AP68</f>
        <v>8.8801054018445319E-2</v>
      </c>
      <c r="AQ90" s="64">
        <f>'S8 Heating-energy-carrier'!AQ68</f>
        <v>8.8801054018445319E-2</v>
      </c>
      <c r="AR90" s="64">
        <f>'S8 Heating-energy-carrier'!AR68</f>
        <v>8.8801054018445319E-2</v>
      </c>
      <c r="AS90" s="64">
        <f>'S8 Heating-energy-carrier'!AS68</f>
        <v>8.8801054018445319E-2</v>
      </c>
      <c r="AT90" s="64">
        <f>'S8 Heating-energy-carrier'!AT68</f>
        <v>8.8801054018445319E-2</v>
      </c>
      <c r="AU90" s="64">
        <f>'S8 Heating-energy-carrier'!AU68</f>
        <v>8.8801054018445319E-2</v>
      </c>
      <c r="AV90" s="64">
        <f>'S8 Heating-energy-carrier'!AV68</f>
        <v>8.8801054018445319E-2</v>
      </c>
      <c r="AW90" s="64">
        <f>'S8 Heating-energy-carrier'!AW68</f>
        <v>8.8801054018445319E-2</v>
      </c>
      <c r="AX90" s="64">
        <f>'S8 Heating-energy-carrier'!AX68</f>
        <v>8.8801054018445319E-2</v>
      </c>
      <c r="AY90" s="64">
        <f>'S8 Heating-energy-carrier'!AY68</f>
        <v>8.8801054018445319E-2</v>
      </c>
      <c r="AZ90" s="64">
        <f>'S8 Heating-energy-carrier'!AZ68</f>
        <v>8.8801054018445319E-2</v>
      </c>
      <c r="BA90" s="64">
        <f>'S8 Heating-energy-carrier'!BA68</f>
        <v>8.8801054018445319E-2</v>
      </c>
      <c r="BB90" s="64">
        <f>'S8 Heating-energy-carrier'!BB68</f>
        <v>8.8801054018445319E-2</v>
      </c>
      <c r="BC90" s="64">
        <f>'S8 Heating-energy-carrier'!BC68</f>
        <v>8.8801054018445319E-2</v>
      </c>
      <c r="BD90" s="64">
        <f>'S8 Heating-energy-carrier'!BD68</f>
        <v>8.8801054018445319E-2</v>
      </c>
      <c r="BE90" s="64">
        <f>'S8 Heating-energy-carrier'!BE68</f>
        <v>8.8801054018445319E-2</v>
      </c>
      <c r="BF90" s="64">
        <f>'S8 Heating-energy-carrier'!BF68</f>
        <v>8.8801054018445319E-2</v>
      </c>
      <c r="BG90" s="64">
        <f>'S8 Heating-energy-carrier'!BG68</f>
        <v>8.8801054018445319E-2</v>
      </c>
      <c r="BH90" s="64">
        <f>'S8 Heating-energy-carrier'!BH68</f>
        <v>8.8801054018445319E-2</v>
      </c>
      <c r="BI90" s="64">
        <f>'S8 Heating-energy-carrier'!BI68</f>
        <v>8.8801054018445319E-2</v>
      </c>
      <c r="BJ90" s="64">
        <f>'S8 Heating-energy-carrier'!BJ68</f>
        <v>8.8801054018445319E-2</v>
      </c>
      <c r="BK90" s="64">
        <f>'S8 Heating-energy-carrier'!BK68</f>
        <v>8.8801054018445319E-2</v>
      </c>
    </row>
    <row r="91" spans="1:63" x14ac:dyDescent="0.45">
      <c r="A91" s="17" t="s">
        <v>102</v>
      </c>
      <c r="B91" s="53"/>
      <c r="C91" s="63">
        <f>'S8 Heating-energy-carrier'!C68</f>
        <v>0</v>
      </c>
      <c r="D91" s="63">
        <f>'S8 Heating-energy-carrier'!D68</f>
        <v>0</v>
      </c>
      <c r="E91" s="63">
        <f>'S8 Heating-energy-carrier'!E68</f>
        <v>0</v>
      </c>
      <c r="F91" s="63">
        <f>'S8 Heating-energy-carrier'!F68</f>
        <v>0</v>
      </c>
      <c r="G91" s="63">
        <f>'S8 Heating-energy-carrier'!G68</f>
        <v>0</v>
      </c>
      <c r="H91" s="63">
        <f>'S8 Heating-energy-carrier'!H68</f>
        <v>0</v>
      </c>
      <c r="I91" s="63">
        <f>'S8 Heating-energy-carrier'!I68</f>
        <v>0</v>
      </c>
      <c r="J91" s="63">
        <f>'S8 Heating-energy-carrier'!J68</f>
        <v>0</v>
      </c>
      <c r="K91" s="63">
        <f>'S8 Heating-energy-carrier'!K68</f>
        <v>0</v>
      </c>
      <c r="L91" s="63">
        <f>'S8 Heating-energy-carrier'!L68</f>
        <v>0</v>
      </c>
      <c r="M91" s="63">
        <f>'S8 Heating-energy-carrier'!M68</f>
        <v>0</v>
      </c>
      <c r="N91" s="63">
        <f>'S8 Heating-energy-carrier'!N68</f>
        <v>8.8801054018445319E-2</v>
      </c>
      <c r="O91" s="63">
        <f>'S8 Heating-energy-carrier'!O68</f>
        <v>8.8801054018445319E-2</v>
      </c>
      <c r="P91" s="63">
        <f>'S8 Heating-energy-carrier'!P68</f>
        <v>8.8801054018445319E-2</v>
      </c>
      <c r="Q91" s="63">
        <f>'S8 Heating-energy-carrier'!Q68</f>
        <v>8.8801054018445319E-2</v>
      </c>
      <c r="R91" s="63">
        <f>'S8 Heating-energy-carrier'!R68</f>
        <v>8.8801054018445319E-2</v>
      </c>
      <c r="S91" s="63">
        <f>'S8 Heating-energy-carrier'!S68</f>
        <v>8.8801054018445319E-2</v>
      </c>
      <c r="T91" s="63">
        <f>'S8 Heating-energy-carrier'!T68</f>
        <v>8.8801054018445319E-2</v>
      </c>
      <c r="U91" s="63">
        <f>'S8 Heating-energy-carrier'!U68</f>
        <v>8.8801054018445319E-2</v>
      </c>
      <c r="V91" s="63">
        <f>'S8 Heating-energy-carrier'!V68</f>
        <v>8.8801054018445319E-2</v>
      </c>
      <c r="W91" s="63">
        <f>'S8 Heating-energy-carrier'!W68</f>
        <v>8.8801054018445319E-2</v>
      </c>
      <c r="X91" s="63">
        <f>'S8 Heating-energy-carrier'!X68</f>
        <v>8.8801054018445319E-2</v>
      </c>
      <c r="Y91" s="63">
        <f>'S8 Heating-energy-carrier'!Y68</f>
        <v>8.8801054018445319E-2</v>
      </c>
      <c r="Z91" s="63">
        <f>'S8 Heating-energy-carrier'!Z68</f>
        <v>8.8801054018445319E-2</v>
      </c>
      <c r="AA91" s="63">
        <f>'S8 Heating-energy-carrier'!AA68</f>
        <v>8.8801054018445319E-2</v>
      </c>
      <c r="AB91" s="63">
        <f>'S8 Heating-energy-carrier'!AB68</f>
        <v>8.8801054018445319E-2</v>
      </c>
      <c r="AC91" s="116">
        <f>'S8 Heating-energy-carrier'!AC68</f>
        <v>8.8801054018445319E-2</v>
      </c>
      <c r="AD91" s="116">
        <f>'S8 Heating-energy-carrier'!AD68</f>
        <v>8.8801054018445319E-2</v>
      </c>
      <c r="AE91" s="116">
        <f>'S8 Heating-energy-carrier'!AE68</f>
        <v>8.8801054018445319E-2</v>
      </c>
      <c r="AF91" s="116">
        <f>'S8 Heating-energy-carrier'!AF68</f>
        <v>8.8801054018445319E-2</v>
      </c>
      <c r="AG91" s="116">
        <f>'S8 Heating-energy-carrier'!AG68</f>
        <v>8.8801054018445319E-2</v>
      </c>
      <c r="AH91" s="117">
        <f>'S8 Heating-energy-carrier'!AH68</f>
        <v>8.8801054018445319E-2</v>
      </c>
      <c r="AI91" s="64">
        <f>'S8 Heating-energy-carrier'!AI68</f>
        <v>8.8801054018445319E-2</v>
      </c>
      <c r="AJ91" s="64">
        <f>'S8 Heating-energy-carrier'!AJ68</f>
        <v>8.8801054018445319E-2</v>
      </c>
      <c r="AK91" s="64">
        <f>'S8 Heating-energy-carrier'!AK68</f>
        <v>8.8801054018445319E-2</v>
      </c>
      <c r="AL91" s="64">
        <f>'S8 Heating-energy-carrier'!AL68</f>
        <v>8.8801054018445319E-2</v>
      </c>
      <c r="AM91" s="64">
        <f>'S8 Heating-energy-carrier'!AM68</f>
        <v>8.8801054018445319E-2</v>
      </c>
      <c r="AN91" s="64">
        <f>'S8 Heating-energy-carrier'!AN68</f>
        <v>8.8801054018445319E-2</v>
      </c>
      <c r="AO91" s="64">
        <f>'S8 Heating-energy-carrier'!AO68</f>
        <v>8.8801054018445319E-2</v>
      </c>
      <c r="AP91" s="64">
        <f>'S8 Heating-energy-carrier'!AP68</f>
        <v>8.8801054018445319E-2</v>
      </c>
      <c r="AQ91" s="64">
        <f>'S8 Heating-energy-carrier'!AQ68</f>
        <v>8.8801054018445319E-2</v>
      </c>
      <c r="AR91" s="64">
        <f>'S8 Heating-energy-carrier'!AR68</f>
        <v>8.8801054018445319E-2</v>
      </c>
      <c r="AS91" s="64">
        <f>'S8 Heating-energy-carrier'!AS68</f>
        <v>8.8801054018445319E-2</v>
      </c>
      <c r="AT91" s="64">
        <f>'S8 Heating-energy-carrier'!AT68</f>
        <v>8.8801054018445319E-2</v>
      </c>
      <c r="AU91" s="64">
        <f>'S8 Heating-energy-carrier'!AU68</f>
        <v>8.8801054018445319E-2</v>
      </c>
      <c r="AV91" s="64">
        <f>'S8 Heating-energy-carrier'!AV68</f>
        <v>8.8801054018445319E-2</v>
      </c>
      <c r="AW91" s="64">
        <f>'S8 Heating-energy-carrier'!AW68</f>
        <v>8.8801054018445319E-2</v>
      </c>
      <c r="AX91" s="64">
        <f>'S8 Heating-energy-carrier'!AX68</f>
        <v>8.8801054018445319E-2</v>
      </c>
      <c r="AY91" s="64">
        <f>'S8 Heating-energy-carrier'!AY68</f>
        <v>8.8801054018445319E-2</v>
      </c>
      <c r="AZ91" s="64">
        <f>'S8 Heating-energy-carrier'!AZ68</f>
        <v>8.8801054018445319E-2</v>
      </c>
      <c r="BA91" s="64">
        <f>'S8 Heating-energy-carrier'!BA68</f>
        <v>8.8801054018445319E-2</v>
      </c>
      <c r="BB91" s="64">
        <f>'S8 Heating-energy-carrier'!BB68</f>
        <v>8.8801054018445319E-2</v>
      </c>
      <c r="BC91" s="64">
        <f>'S8 Heating-energy-carrier'!BC68</f>
        <v>8.8801054018445319E-2</v>
      </c>
      <c r="BD91" s="64">
        <f>'S8 Heating-energy-carrier'!BD68</f>
        <v>8.8801054018445319E-2</v>
      </c>
      <c r="BE91" s="64">
        <f>'S8 Heating-energy-carrier'!BE68</f>
        <v>8.8801054018445319E-2</v>
      </c>
      <c r="BF91" s="64">
        <f>'S8 Heating-energy-carrier'!BF68</f>
        <v>8.8801054018445319E-2</v>
      </c>
      <c r="BG91" s="64">
        <f>'S8 Heating-energy-carrier'!BG68</f>
        <v>8.8801054018445319E-2</v>
      </c>
      <c r="BH91" s="64">
        <f>'S8 Heating-energy-carrier'!BH68</f>
        <v>8.8801054018445319E-2</v>
      </c>
      <c r="BI91" s="64">
        <f>'S8 Heating-energy-carrier'!BI68</f>
        <v>8.8801054018445319E-2</v>
      </c>
      <c r="BJ91" s="64">
        <f>'S8 Heating-energy-carrier'!BJ68</f>
        <v>8.8801054018445319E-2</v>
      </c>
      <c r="BK91" s="64">
        <f>'S8 Heating-energy-carrier'!BK68</f>
        <v>8.8801054018445319E-2</v>
      </c>
    </row>
    <row r="92" spans="1:63" x14ac:dyDescent="0.45">
      <c r="A92" s="17" t="s">
        <v>101</v>
      </c>
      <c r="B92" s="53"/>
      <c r="C92" s="63">
        <f>'S8 Heating-energy-carrier'!C75</f>
        <v>0</v>
      </c>
      <c r="D92" s="63">
        <f>'S8 Heating-energy-carrier'!D75</f>
        <v>0</v>
      </c>
      <c r="E92" s="63">
        <f>'S8 Heating-energy-carrier'!E75</f>
        <v>0</v>
      </c>
      <c r="F92" s="63">
        <f>'S8 Heating-energy-carrier'!F75</f>
        <v>0</v>
      </c>
      <c r="G92" s="63">
        <f>'S8 Heating-energy-carrier'!G75</f>
        <v>0</v>
      </c>
      <c r="H92" s="63">
        <f>'S8 Heating-energy-carrier'!H75</f>
        <v>0</v>
      </c>
      <c r="I92" s="63">
        <f>'S8 Heating-energy-carrier'!I75</f>
        <v>0</v>
      </c>
      <c r="J92" s="63">
        <f>'S8 Heating-energy-carrier'!J75</f>
        <v>0</v>
      </c>
      <c r="K92" s="63">
        <f>'S8 Heating-energy-carrier'!K75</f>
        <v>0</v>
      </c>
      <c r="L92" s="63">
        <f>'S8 Heating-energy-carrier'!L75</f>
        <v>0</v>
      </c>
      <c r="M92" s="63">
        <f>'S8 Heating-energy-carrier'!M75</f>
        <v>0</v>
      </c>
      <c r="N92" s="63">
        <f>'S8 Heating-energy-carrier'!N75</f>
        <v>0</v>
      </c>
      <c r="O92" s="63">
        <f>'S8 Heating-energy-carrier'!O75</f>
        <v>0</v>
      </c>
      <c r="P92" s="63">
        <f>'S8 Heating-energy-carrier'!P75</f>
        <v>0</v>
      </c>
      <c r="Q92" s="63">
        <f>'S8 Heating-energy-carrier'!Q75</f>
        <v>0</v>
      </c>
      <c r="R92" s="63">
        <f>'S8 Heating-energy-carrier'!R75</f>
        <v>0</v>
      </c>
      <c r="S92" s="63">
        <f>'S8 Heating-energy-carrier'!S75</f>
        <v>0</v>
      </c>
      <c r="T92" s="63">
        <f>'S8 Heating-energy-carrier'!T75</f>
        <v>0</v>
      </c>
      <c r="U92" s="63">
        <f>'S8 Heating-energy-carrier'!U75</f>
        <v>0</v>
      </c>
      <c r="V92" s="63">
        <f>'S8 Heating-energy-carrier'!V75</f>
        <v>0</v>
      </c>
      <c r="W92" s="63">
        <f>'S8 Heating-energy-carrier'!W75</f>
        <v>0</v>
      </c>
      <c r="X92" s="63">
        <f>'S8 Heating-energy-carrier'!X75</f>
        <v>0</v>
      </c>
      <c r="Y92" s="63">
        <f>'S8 Heating-energy-carrier'!Y75</f>
        <v>0</v>
      </c>
      <c r="Z92" s="63">
        <f>'S8 Heating-energy-carrier'!Z75</f>
        <v>0</v>
      </c>
      <c r="AA92" s="63">
        <f>'S8 Heating-energy-carrier'!AA75</f>
        <v>0</v>
      </c>
      <c r="AB92" s="63">
        <f>'S8 Heating-energy-carrier'!AB75</f>
        <v>0</v>
      </c>
      <c r="AC92" s="116">
        <f>'S8 Heating-energy-carrier'!AC75</f>
        <v>1.2999999999999999E-2</v>
      </c>
      <c r="AD92" s="116">
        <f>'S8 Heating-energy-carrier'!AD75</f>
        <v>1.2999999999999999E-2</v>
      </c>
      <c r="AE92" s="116">
        <f>'S8 Heating-energy-carrier'!AE75</f>
        <v>1.2999999999999999E-2</v>
      </c>
      <c r="AF92" s="116">
        <f>'S8 Heating-energy-carrier'!AF75</f>
        <v>1.2999999999999999E-2</v>
      </c>
      <c r="AG92" s="116">
        <f>'S8 Heating-energy-carrier'!AG75</f>
        <v>1.2999999999999999E-2</v>
      </c>
      <c r="AH92" s="117">
        <f>'S8 Heating-energy-carrier'!AH75</f>
        <v>1.2999999999999999E-2</v>
      </c>
      <c r="AI92" s="64">
        <f>'S8 Heating-energy-carrier'!AI75</f>
        <v>1.2999999999999999E-2</v>
      </c>
      <c r="AJ92" s="64">
        <f>'S8 Heating-energy-carrier'!AJ75</f>
        <v>1.2999999999999999E-2</v>
      </c>
      <c r="AK92" s="64">
        <f>'S8 Heating-energy-carrier'!AK75</f>
        <v>1.2999999999999999E-2</v>
      </c>
      <c r="AL92" s="64">
        <f>'S8 Heating-energy-carrier'!AL75</f>
        <v>1.2999999999999999E-2</v>
      </c>
      <c r="AM92" s="64">
        <f>'S8 Heating-energy-carrier'!AM75</f>
        <v>1.2999999999999999E-2</v>
      </c>
      <c r="AN92" s="64">
        <f>'S8 Heating-energy-carrier'!AN75</f>
        <v>1.2999999999999999E-2</v>
      </c>
      <c r="AO92" s="64">
        <f>'S8 Heating-energy-carrier'!AO75</f>
        <v>1.2999999999999999E-2</v>
      </c>
      <c r="AP92" s="64">
        <f>'S8 Heating-energy-carrier'!AP75</f>
        <v>1.2999999999999999E-2</v>
      </c>
      <c r="AQ92" s="64">
        <f>'S8 Heating-energy-carrier'!AQ75</f>
        <v>1.2999999999999999E-2</v>
      </c>
      <c r="AR92" s="64">
        <f>'S8 Heating-energy-carrier'!AR75</f>
        <v>3.9E-2</v>
      </c>
      <c r="AS92" s="64">
        <f>'S8 Heating-energy-carrier'!AS75</f>
        <v>3.9E-2</v>
      </c>
      <c r="AT92" s="64">
        <f>'S8 Heating-energy-carrier'!AT75</f>
        <v>3.9E-2</v>
      </c>
      <c r="AU92" s="64">
        <f>'S8 Heating-energy-carrier'!AU75</f>
        <v>3.9E-2</v>
      </c>
      <c r="AV92" s="64">
        <f>'S8 Heating-energy-carrier'!AV75</f>
        <v>3.9E-2</v>
      </c>
      <c r="AW92" s="64">
        <f>'S8 Heating-energy-carrier'!AW75</f>
        <v>3.9E-2</v>
      </c>
      <c r="AX92" s="64">
        <f>'S8 Heating-energy-carrier'!AX75</f>
        <v>3.9E-2</v>
      </c>
      <c r="AY92" s="64">
        <f>'S8 Heating-energy-carrier'!AY75</f>
        <v>3.9E-2</v>
      </c>
      <c r="AZ92" s="64">
        <f>'S8 Heating-energy-carrier'!AZ75</f>
        <v>3.9E-2</v>
      </c>
      <c r="BA92" s="64">
        <f>'S8 Heating-energy-carrier'!BA75</f>
        <v>3.9E-2</v>
      </c>
      <c r="BB92" s="64">
        <f>'S8 Heating-energy-carrier'!BB75</f>
        <v>3.9E-2</v>
      </c>
      <c r="BC92" s="64">
        <f>'S8 Heating-energy-carrier'!BC75</f>
        <v>3.9E-2</v>
      </c>
      <c r="BD92" s="64">
        <f>'S8 Heating-energy-carrier'!BD75</f>
        <v>3.9E-2</v>
      </c>
      <c r="BE92" s="64">
        <f>'S8 Heating-energy-carrier'!BE75</f>
        <v>3.9E-2</v>
      </c>
      <c r="BF92" s="64">
        <f>'S8 Heating-energy-carrier'!BF75</f>
        <v>3.9E-2</v>
      </c>
      <c r="BG92" s="64">
        <f>'S8 Heating-energy-carrier'!BG75</f>
        <v>3.9E-2</v>
      </c>
      <c r="BH92" s="64">
        <f>'S8 Heating-energy-carrier'!BH75</f>
        <v>3.9E-2</v>
      </c>
      <c r="BI92" s="64">
        <f>'S8 Heating-energy-carrier'!BI75</f>
        <v>3.9E-2</v>
      </c>
      <c r="BJ92" s="64">
        <f>'S8 Heating-energy-carrier'!BJ75</f>
        <v>3.9E-2</v>
      </c>
      <c r="BK92" s="64">
        <f>'S8 Heating-energy-carrier'!BK75</f>
        <v>3.9E-2</v>
      </c>
    </row>
    <row r="93" spans="1:63" x14ac:dyDescent="0.45">
      <c r="A93" s="16" t="s">
        <v>61</v>
      </c>
      <c r="B93" s="19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118"/>
      <c r="AD93" s="118"/>
      <c r="AE93" s="118"/>
      <c r="AF93" s="118"/>
      <c r="AG93" s="118"/>
      <c r="AH93" s="11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50"/>
    </row>
    <row r="94" spans="1:63" x14ac:dyDescent="0.45">
      <c r="A94" s="17" t="s">
        <v>48</v>
      </c>
      <c r="B94" s="53"/>
      <c r="C94" s="63">
        <f>'S8 Heating-energy-carrier'!C6</f>
        <v>0.1385868945868946</v>
      </c>
      <c r="D94" s="63">
        <f>'S8 Heating-energy-carrier'!D6</f>
        <v>0.12772796437706158</v>
      </c>
      <c r="E94" s="63">
        <f>'S8 Heating-energy-carrier'!E6</f>
        <v>0.11686903416722855</v>
      </c>
      <c r="F94" s="63">
        <f>'S8 Heating-energy-carrier'!F6</f>
        <v>0.10601010395739552</v>
      </c>
      <c r="G94" s="63">
        <f>'S8 Heating-energy-carrier'!G6</f>
        <v>9.515117374756249E-2</v>
      </c>
      <c r="H94" s="63">
        <f>'S8 Heating-energy-carrier'!H6</f>
        <v>8.4292243537729461E-2</v>
      </c>
      <c r="I94" s="63">
        <f>'S8 Heating-energy-carrier'!I6</f>
        <v>7.3433313327896432E-2</v>
      </c>
      <c r="J94" s="63">
        <f>'S8 Heating-energy-carrier'!J6</f>
        <v>6.2574383118063404E-2</v>
      </c>
      <c r="K94" s="63">
        <f>'S8 Heating-energy-carrier'!K6</f>
        <v>5.1715452908230375E-2</v>
      </c>
      <c r="L94" s="63">
        <f>'S8 Heating-energy-carrier'!L6</f>
        <v>4.0856522698397346E-2</v>
      </c>
      <c r="M94" s="63">
        <f>'S8 Heating-energy-carrier'!M6</f>
        <v>2.9997592488564321E-2</v>
      </c>
      <c r="N94" s="63">
        <f>'S8 Heating-energy-carrier'!N6</f>
        <v>2.7997752989326698E-2</v>
      </c>
      <c r="O94" s="63">
        <f>'S8 Heating-energy-carrier'!O6</f>
        <v>2.5997913490089078E-2</v>
      </c>
      <c r="P94" s="63">
        <f>'S8 Heating-energy-carrier'!P6</f>
        <v>2.3998073990851458E-2</v>
      </c>
      <c r="Q94" s="63">
        <f>'S8 Heating-energy-carrier'!Q6</f>
        <v>2.1998234491613838E-2</v>
      </c>
      <c r="R94" s="63">
        <f>'S8 Heating-energy-carrier'!R6</f>
        <v>1.9998394992376219E-2</v>
      </c>
      <c r="S94" s="63">
        <f>'S8 Heating-energy-carrier'!S6</f>
        <v>1.7998555493138599E-2</v>
      </c>
      <c r="T94" s="63">
        <f>'S8 Heating-energy-carrier'!T6</f>
        <v>1.5998715993900979E-2</v>
      </c>
      <c r="U94" s="63">
        <f>'S8 Heating-energy-carrier'!U6</f>
        <v>1.3998876494663358E-2</v>
      </c>
      <c r="V94" s="63">
        <f>'S8 Heating-energy-carrier'!V6</f>
        <v>1.1999036995425736E-2</v>
      </c>
      <c r="W94" s="63">
        <f>'S8 Heating-energy-carrier'!W6</f>
        <v>9.9991974961881145E-3</v>
      </c>
      <c r="X94" s="63">
        <f>'S8 Heating-energy-carrier'!X6</f>
        <v>7.999357996950493E-3</v>
      </c>
      <c r="Y94" s="63">
        <f>'S8 Heating-energy-carrier'!Y6</f>
        <v>5.9995184977128715E-3</v>
      </c>
      <c r="Z94" s="63">
        <f>'S8 Heating-energy-carrier'!Z6</f>
        <v>3.99967899847525E-3</v>
      </c>
      <c r="AA94" s="63">
        <f>'S8 Heating-energy-carrier'!AA6</f>
        <v>1.9998394992376285E-3</v>
      </c>
      <c r="AB94" s="63">
        <f>'S8 Heating-energy-carrier'!AB6</f>
        <v>0</v>
      </c>
      <c r="AC94" s="116">
        <f>'S8 Heating-energy-carrier'!AC6</f>
        <v>8.6666666666666663E-4</v>
      </c>
      <c r="AD94" s="116">
        <f>'S8 Heating-energy-carrier'!AD6</f>
        <v>1.7333333333333333E-3</v>
      </c>
      <c r="AE94" s="116">
        <f>'S8 Heating-energy-carrier'!AE6</f>
        <v>2.5999999999999999E-3</v>
      </c>
      <c r="AF94" s="116">
        <f>'S8 Heating-energy-carrier'!AF6</f>
        <v>3.4666666666666665E-3</v>
      </c>
      <c r="AG94" s="116">
        <f>'S8 Heating-energy-carrier'!AG6</f>
        <v>4.3333333333333331E-3</v>
      </c>
      <c r="AH94" s="117">
        <f>'S8 Heating-energy-carrier'!AH6</f>
        <v>5.1999999999999998E-3</v>
      </c>
      <c r="AI94" s="64">
        <f>'S8 Heating-energy-carrier'!AI6</f>
        <v>6.0666666666666664E-3</v>
      </c>
      <c r="AJ94" s="64">
        <f>'S8 Heating-energy-carrier'!AJ6</f>
        <v>6.933333333333333E-3</v>
      </c>
      <c r="AK94" s="64">
        <f>'S8 Heating-energy-carrier'!AK6</f>
        <v>7.7999999999999996E-3</v>
      </c>
      <c r="AL94" s="64">
        <f>'S8 Heating-energy-carrier'!AL6</f>
        <v>8.6666666666666663E-3</v>
      </c>
      <c r="AM94" s="64">
        <f>'S8 Heating-energy-carrier'!AM6</f>
        <v>9.5333333333333329E-3</v>
      </c>
      <c r="AN94" s="64">
        <f>'S8 Heating-energy-carrier'!AN6</f>
        <v>1.04E-2</v>
      </c>
      <c r="AO94" s="64">
        <f>'S8 Heating-energy-carrier'!AO6</f>
        <v>1.1266666666666666E-2</v>
      </c>
      <c r="AP94" s="64">
        <f>'S8 Heating-energy-carrier'!AP6</f>
        <v>1.2133333333333333E-2</v>
      </c>
      <c r="AQ94" s="64">
        <f>'S8 Heating-energy-carrier'!AQ6</f>
        <v>1.2999999999999999E-2</v>
      </c>
      <c r="AR94" s="64">
        <f>'S8 Heating-energy-carrier'!AR6</f>
        <v>1.2624999999999999E-2</v>
      </c>
      <c r="AS94" s="64">
        <f>'S8 Heating-energy-carrier'!AS6</f>
        <v>1.2249999999999999E-2</v>
      </c>
      <c r="AT94" s="64">
        <f>'S8 Heating-energy-carrier'!AT6</f>
        <v>1.1874999999999998E-2</v>
      </c>
      <c r="AU94" s="64">
        <f>'S8 Heating-energy-carrier'!AU6</f>
        <v>1.1499999999999998E-2</v>
      </c>
      <c r="AV94" s="64">
        <f>'S8 Heating-energy-carrier'!AV6</f>
        <v>1.1124999999999998E-2</v>
      </c>
      <c r="AW94" s="64">
        <f>'S8 Heating-energy-carrier'!AW6</f>
        <v>1.0749999999999997E-2</v>
      </c>
      <c r="AX94" s="64">
        <f>'S8 Heating-energy-carrier'!AX6</f>
        <v>1.0374999999999997E-2</v>
      </c>
      <c r="AY94" s="64">
        <f>'S8 Heating-energy-carrier'!AY6</f>
        <v>9.9999999999999967E-3</v>
      </c>
      <c r="AZ94" s="64">
        <f>'S8 Heating-energy-carrier'!AZ6</f>
        <v>9.6249999999999964E-3</v>
      </c>
      <c r="BA94" s="64">
        <f>'S8 Heating-energy-carrier'!BA6</f>
        <v>9.2499999999999961E-3</v>
      </c>
      <c r="BB94" s="64">
        <f>'S8 Heating-energy-carrier'!BB6</f>
        <v>8.8749999999999957E-3</v>
      </c>
      <c r="BC94" s="64">
        <f>'S8 Heating-energy-carrier'!BC6</f>
        <v>8.4999999999999954E-3</v>
      </c>
      <c r="BD94" s="64">
        <f>'S8 Heating-energy-carrier'!BD6</f>
        <v>8.1249999999999951E-3</v>
      </c>
      <c r="BE94" s="64">
        <f>'S8 Heating-energy-carrier'!BE6</f>
        <v>7.7499999999999947E-3</v>
      </c>
      <c r="BF94" s="64">
        <f>'S8 Heating-energy-carrier'!BF6</f>
        <v>7.3749999999999944E-3</v>
      </c>
      <c r="BG94" s="64">
        <f>'S8 Heating-energy-carrier'!BG6</f>
        <v>6.9999999999999941E-3</v>
      </c>
      <c r="BH94" s="64">
        <f>'S8 Heating-energy-carrier'!BH6</f>
        <v>6.6249999999999937E-3</v>
      </c>
      <c r="BI94" s="64">
        <f>'S8 Heating-energy-carrier'!BI6</f>
        <v>6.2499999999999934E-3</v>
      </c>
      <c r="BJ94" s="64">
        <f>'S8 Heating-energy-carrier'!BJ6</f>
        <v>5.8749999999999931E-3</v>
      </c>
      <c r="BK94" s="64">
        <f>'S8 Heating-energy-carrier'!BK6</f>
        <v>5.4999999999999997E-3</v>
      </c>
    </row>
    <row r="95" spans="1:63" x14ac:dyDescent="0.45">
      <c r="A95" s="17" t="s">
        <v>53</v>
      </c>
      <c r="B95" s="53"/>
      <c r="C95" s="63">
        <f>'S8 Heating-energy-carrier'!C13</f>
        <v>0.1385868945868946</v>
      </c>
      <c r="D95" s="63">
        <f>'S8 Heating-energy-carrier'!D13</f>
        <v>0.12772796437706158</v>
      </c>
      <c r="E95" s="63">
        <f>'S8 Heating-energy-carrier'!E13</f>
        <v>0.11686903416722855</v>
      </c>
      <c r="F95" s="63">
        <f>'S8 Heating-energy-carrier'!F13</f>
        <v>0.10601010395739552</v>
      </c>
      <c r="G95" s="63">
        <f>'S8 Heating-energy-carrier'!G13</f>
        <v>9.515117374756249E-2</v>
      </c>
      <c r="H95" s="63">
        <f>'S8 Heating-energy-carrier'!H13</f>
        <v>8.4292243537729461E-2</v>
      </c>
      <c r="I95" s="63">
        <f>'S8 Heating-energy-carrier'!I13</f>
        <v>7.3433313327896432E-2</v>
      </c>
      <c r="J95" s="63">
        <f>'S8 Heating-energy-carrier'!J13</f>
        <v>6.2574383118063404E-2</v>
      </c>
      <c r="K95" s="63">
        <f>'S8 Heating-energy-carrier'!K13</f>
        <v>5.1715452908230375E-2</v>
      </c>
      <c r="L95" s="63">
        <f>'S8 Heating-energy-carrier'!L13</f>
        <v>4.0856522698397346E-2</v>
      </c>
      <c r="M95" s="63">
        <f>'S8 Heating-energy-carrier'!M13</f>
        <v>2.9997592488564321E-2</v>
      </c>
      <c r="N95" s="63">
        <f>'S8 Heating-energy-carrier'!N13</f>
        <v>2.7997752989326698E-2</v>
      </c>
      <c r="O95" s="63">
        <f>'S8 Heating-energy-carrier'!O13</f>
        <v>2.5997913490089078E-2</v>
      </c>
      <c r="P95" s="63">
        <f>'S8 Heating-energy-carrier'!P13</f>
        <v>2.3998073990851458E-2</v>
      </c>
      <c r="Q95" s="63">
        <f>'S8 Heating-energy-carrier'!Q13</f>
        <v>2.1998234491613838E-2</v>
      </c>
      <c r="R95" s="63">
        <f>'S8 Heating-energy-carrier'!R13</f>
        <v>1.9998394992376219E-2</v>
      </c>
      <c r="S95" s="63">
        <f>'S8 Heating-energy-carrier'!S13</f>
        <v>1.7998555493138599E-2</v>
      </c>
      <c r="T95" s="63">
        <f>'S8 Heating-energy-carrier'!T13</f>
        <v>1.5998715993900979E-2</v>
      </c>
      <c r="U95" s="63">
        <f>'S8 Heating-energy-carrier'!U13</f>
        <v>1.3998876494663358E-2</v>
      </c>
      <c r="V95" s="63">
        <f>'S8 Heating-energy-carrier'!V13</f>
        <v>1.1999036995425736E-2</v>
      </c>
      <c r="W95" s="63">
        <f>'S8 Heating-energy-carrier'!W13</f>
        <v>9.9991974961881145E-3</v>
      </c>
      <c r="X95" s="63">
        <f>'S8 Heating-energy-carrier'!X13</f>
        <v>7.999357996950493E-3</v>
      </c>
      <c r="Y95" s="63">
        <f>'S8 Heating-energy-carrier'!Y13</f>
        <v>5.9995184977128715E-3</v>
      </c>
      <c r="Z95" s="63">
        <f>'S8 Heating-energy-carrier'!Z13</f>
        <v>3.99967899847525E-3</v>
      </c>
      <c r="AA95" s="63">
        <f>'S8 Heating-energy-carrier'!AA13</f>
        <v>1.9998394992376285E-3</v>
      </c>
      <c r="AB95" s="63">
        <f>'S8 Heating-energy-carrier'!AB13</f>
        <v>0</v>
      </c>
      <c r="AC95" s="116">
        <f>'S8 Heating-energy-carrier'!AC13</f>
        <v>8.9999999999999998E-4</v>
      </c>
      <c r="AD95" s="116">
        <f>'S8 Heating-energy-carrier'!AD13</f>
        <v>1.8E-3</v>
      </c>
      <c r="AE95" s="116">
        <f>'S8 Heating-energy-carrier'!AE13</f>
        <v>2.7000000000000001E-3</v>
      </c>
      <c r="AF95" s="116">
        <f>'S8 Heating-energy-carrier'!AF13</f>
        <v>3.5999999999999999E-3</v>
      </c>
      <c r="AG95" s="116">
        <f>'S8 Heating-energy-carrier'!AG13</f>
        <v>4.4999999999999997E-3</v>
      </c>
      <c r="AH95" s="117">
        <f>'S8 Heating-energy-carrier'!AH13</f>
        <v>5.3999999999999994E-3</v>
      </c>
      <c r="AI95" s="64">
        <f>'S8 Heating-energy-carrier'!AI13</f>
        <v>6.2999999999999992E-3</v>
      </c>
      <c r="AJ95" s="64">
        <f>'S8 Heating-energy-carrier'!AJ13</f>
        <v>7.1999999999999989E-3</v>
      </c>
      <c r="AK95" s="64">
        <f>'S8 Heating-energy-carrier'!AK13</f>
        <v>8.0999999999999996E-3</v>
      </c>
      <c r="AL95" s="64">
        <f>'S8 Heating-energy-carrier'!AL13</f>
        <v>8.9999999999999993E-3</v>
      </c>
      <c r="AM95" s="64">
        <f>'S8 Heating-energy-carrier'!AM13</f>
        <v>9.8999999999999991E-3</v>
      </c>
      <c r="AN95" s="64">
        <f>'S8 Heating-energy-carrier'!AN13</f>
        <v>1.0799999999999999E-2</v>
      </c>
      <c r="AO95" s="64">
        <f>'S8 Heating-energy-carrier'!AO13</f>
        <v>1.1699999999999999E-2</v>
      </c>
      <c r="AP95" s="64">
        <f>'S8 Heating-energy-carrier'!AP13</f>
        <v>1.2599999999999998E-2</v>
      </c>
      <c r="AQ95" s="64">
        <f>'S8 Heating-energy-carrier'!AQ13</f>
        <v>1.35E-2</v>
      </c>
      <c r="AR95" s="64">
        <f>'S8 Heating-energy-carrier'!AR13</f>
        <v>1.315E-2</v>
      </c>
      <c r="AS95" s="64">
        <f>'S8 Heating-energy-carrier'!AS13</f>
        <v>1.2800000000000001E-2</v>
      </c>
      <c r="AT95" s="64">
        <f>'S8 Heating-energy-carrier'!AT13</f>
        <v>1.2450000000000001E-2</v>
      </c>
      <c r="AU95" s="64">
        <f>'S8 Heating-energy-carrier'!AU13</f>
        <v>1.2100000000000001E-2</v>
      </c>
      <c r="AV95" s="64">
        <f>'S8 Heating-energy-carrier'!AV13</f>
        <v>1.1750000000000002E-2</v>
      </c>
      <c r="AW95" s="64">
        <f>'S8 Heating-energy-carrier'!AW13</f>
        <v>1.1400000000000002E-2</v>
      </c>
      <c r="AX95" s="64">
        <f>'S8 Heating-energy-carrier'!AX13</f>
        <v>1.1050000000000003E-2</v>
      </c>
      <c r="AY95" s="64">
        <f>'S8 Heating-energy-carrier'!AY13</f>
        <v>1.0700000000000003E-2</v>
      </c>
      <c r="AZ95" s="64">
        <f>'S8 Heating-energy-carrier'!AZ13</f>
        <v>1.0350000000000003E-2</v>
      </c>
      <c r="BA95" s="64">
        <f>'S8 Heating-energy-carrier'!BA13</f>
        <v>1.0000000000000004E-2</v>
      </c>
      <c r="BB95" s="64">
        <f>'S8 Heating-energy-carrier'!BB13</f>
        <v>9.6500000000000041E-3</v>
      </c>
      <c r="BC95" s="64">
        <f>'S8 Heating-energy-carrier'!BC13</f>
        <v>9.3000000000000044E-3</v>
      </c>
      <c r="BD95" s="64">
        <f>'S8 Heating-energy-carrier'!BD13</f>
        <v>8.9500000000000048E-3</v>
      </c>
      <c r="BE95" s="64">
        <f>'S8 Heating-energy-carrier'!BE13</f>
        <v>8.6000000000000052E-3</v>
      </c>
      <c r="BF95" s="64">
        <f>'S8 Heating-energy-carrier'!BF13</f>
        <v>8.2500000000000056E-3</v>
      </c>
      <c r="BG95" s="64">
        <f>'S8 Heating-energy-carrier'!BG13</f>
        <v>7.900000000000006E-3</v>
      </c>
      <c r="BH95" s="64">
        <f>'S8 Heating-energy-carrier'!BH13</f>
        <v>7.5500000000000064E-3</v>
      </c>
      <c r="BI95" s="64">
        <f>'S8 Heating-energy-carrier'!BI13</f>
        <v>7.2000000000000067E-3</v>
      </c>
      <c r="BJ95" s="64">
        <f>'S8 Heating-energy-carrier'!BJ13</f>
        <v>6.8500000000000071E-3</v>
      </c>
      <c r="BK95" s="64">
        <f>'S8 Heating-energy-carrier'!BK13</f>
        <v>6.4999999999999997E-3</v>
      </c>
    </row>
    <row r="96" spans="1:63" x14ac:dyDescent="0.45">
      <c r="A96" s="17" t="s">
        <v>51</v>
      </c>
      <c r="B96" s="53"/>
      <c r="C96" s="63">
        <f>'S8 Heating-energy-carrier'!C20</f>
        <v>0.1385868945868946</v>
      </c>
      <c r="D96" s="63">
        <f>'S8 Heating-energy-carrier'!D20</f>
        <v>0.12772796437706158</v>
      </c>
      <c r="E96" s="63">
        <f>'S8 Heating-energy-carrier'!E20</f>
        <v>0.11686903416722855</v>
      </c>
      <c r="F96" s="63">
        <f>'S8 Heating-energy-carrier'!F20</f>
        <v>0.10601010395739552</v>
      </c>
      <c r="G96" s="63">
        <f>'S8 Heating-energy-carrier'!G20</f>
        <v>9.515117374756249E-2</v>
      </c>
      <c r="H96" s="63">
        <f>'S8 Heating-energy-carrier'!H20</f>
        <v>8.4292243537729461E-2</v>
      </c>
      <c r="I96" s="63">
        <f>'S8 Heating-energy-carrier'!I20</f>
        <v>7.3433313327896432E-2</v>
      </c>
      <c r="J96" s="63">
        <f>'S8 Heating-energy-carrier'!J20</f>
        <v>6.2574383118063404E-2</v>
      </c>
      <c r="K96" s="63">
        <f>'S8 Heating-energy-carrier'!K20</f>
        <v>5.1715452908230375E-2</v>
      </c>
      <c r="L96" s="63">
        <f>'S8 Heating-energy-carrier'!L20</f>
        <v>4.0856522698397346E-2</v>
      </c>
      <c r="M96" s="63">
        <f>'S8 Heating-energy-carrier'!M20</f>
        <v>2.9997592488564321E-2</v>
      </c>
      <c r="N96" s="63">
        <f>'S8 Heating-energy-carrier'!N20</f>
        <v>2.7997752989326698E-2</v>
      </c>
      <c r="O96" s="63">
        <f>'S8 Heating-energy-carrier'!O20</f>
        <v>2.5997913490089078E-2</v>
      </c>
      <c r="P96" s="63">
        <f>'S8 Heating-energy-carrier'!P20</f>
        <v>2.3998073990851458E-2</v>
      </c>
      <c r="Q96" s="63">
        <f>'S8 Heating-energy-carrier'!Q20</f>
        <v>2.1998234491613838E-2</v>
      </c>
      <c r="R96" s="63">
        <f>'S8 Heating-energy-carrier'!R20</f>
        <v>1.9998394992376219E-2</v>
      </c>
      <c r="S96" s="63">
        <f>'S8 Heating-energy-carrier'!S20</f>
        <v>1.7998555493138599E-2</v>
      </c>
      <c r="T96" s="63">
        <f>'S8 Heating-energy-carrier'!T20</f>
        <v>1.5998715993900979E-2</v>
      </c>
      <c r="U96" s="63">
        <f>'S8 Heating-energy-carrier'!U20</f>
        <v>1.3998876494663358E-2</v>
      </c>
      <c r="V96" s="63">
        <f>'S8 Heating-energy-carrier'!V20</f>
        <v>1.1999036995425736E-2</v>
      </c>
      <c r="W96" s="63">
        <f>'S8 Heating-energy-carrier'!W20</f>
        <v>9.9991974961881145E-3</v>
      </c>
      <c r="X96" s="63">
        <f>'S8 Heating-energy-carrier'!X20</f>
        <v>7.999357996950493E-3</v>
      </c>
      <c r="Y96" s="63">
        <f>'S8 Heating-energy-carrier'!Y20</f>
        <v>5.9995184977128715E-3</v>
      </c>
      <c r="Z96" s="63">
        <f>'S8 Heating-energy-carrier'!Z20</f>
        <v>3.99967899847525E-3</v>
      </c>
      <c r="AA96" s="63">
        <f>'S8 Heating-energy-carrier'!AA20</f>
        <v>1.9998394992376285E-3</v>
      </c>
      <c r="AB96" s="63">
        <f>'S8 Heating-energy-carrier'!AB20</f>
        <v>0</v>
      </c>
      <c r="AC96" s="116">
        <f>'S8 Heating-energy-carrier'!AC20</f>
        <v>8.9999999999999998E-4</v>
      </c>
      <c r="AD96" s="116">
        <f>'S8 Heating-energy-carrier'!AD20</f>
        <v>1.8E-3</v>
      </c>
      <c r="AE96" s="116">
        <f>'S8 Heating-energy-carrier'!AE20</f>
        <v>2.7000000000000001E-3</v>
      </c>
      <c r="AF96" s="116">
        <f>'S8 Heating-energy-carrier'!AF20</f>
        <v>3.5999999999999999E-3</v>
      </c>
      <c r="AG96" s="116">
        <f>'S8 Heating-energy-carrier'!AG20</f>
        <v>4.4999999999999997E-3</v>
      </c>
      <c r="AH96" s="117">
        <f>'S8 Heating-energy-carrier'!AH20</f>
        <v>5.3999999999999994E-3</v>
      </c>
      <c r="AI96" s="64">
        <f>'S8 Heating-energy-carrier'!AI20</f>
        <v>6.2999999999999992E-3</v>
      </c>
      <c r="AJ96" s="64">
        <f>'S8 Heating-energy-carrier'!AJ20</f>
        <v>7.1999999999999989E-3</v>
      </c>
      <c r="AK96" s="64">
        <f>'S8 Heating-energy-carrier'!AK20</f>
        <v>8.0999999999999996E-3</v>
      </c>
      <c r="AL96" s="64">
        <f>'S8 Heating-energy-carrier'!AL20</f>
        <v>8.9999999999999993E-3</v>
      </c>
      <c r="AM96" s="64">
        <f>'S8 Heating-energy-carrier'!AM20</f>
        <v>9.8999999999999991E-3</v>
      </c>
      <c r="AN96" s="64">
        <f>'S8 Heating-energy-carrier'!AN20</f>
        <v>1.0799999999999999E-2</v>
      </c>
      <c r="AO96" s="64">
        <f>'S8 Heating-energy-carrier'!AO20</f>
        <v>1.1699999999999999E-2</v>
      </c>
      <c r="AP96" s="64">
        <f>'S8 Heating-energy-carrier'!AP20</f>
        <v>1.2599999999999998E-2</v>
      </c>
      <c r="AQ96" s="64">
        <f>'S8 Heating-energy-carrier'!AQ20</f>
        <v>1.35E-2</v>
      </c>
      <c r="AR96" s="64">
        <f>'S8 Heating-energy-carrier'!AR20</f>
        <v>1.315E-2</v>
      </c>
      <c r="AS96" s="64">
        <f>'S8 Heating-energy-carrier'!AS20</f>
        <v>1.2800000000000001E-2</v>
      </c>
      <c r="AT96" s="64">
        <f>'S8 Heating-energy-carrier'!AT20</f>
        <v>1.2450000000000001E-2</v>
      </c>
      <c r="AU96" s="64">
        <f>'S8 Heating-energy-carrier'!AU20</f>
        <v>1.2100000000000001E-2</v>
      </c>
      <c r="AV96" s="64">
        <f>'S8 Heating-energy-carrier'!AV20</f>
        <v>1.1750000000000002E-2</v>
      </c>
      <c r="AW96" s="64">
        <f>'S8 Heating-energy-carrier'!AW20</f>
        <v>1.1400000000000002E-2</v>
      </c>
      <c r="AX96" s="64">
        <f>'S8 Heating-energy-carrier'!AX20</f>
        <v>1.1050000000000003E-2</v>
      </c>
      <c r="AY96" s="64">
        <f>'S8 Heating-energy-carrier'!AY20</f>
        <v>1.0700000000000003E-2</v>
      </c>
      <c r="AZ96" s="64">
        <f>'S8 Heating-energy-carrier'!AZ20</f>
        <v>1.0350000000000003E-2</v>
      </c>
      <c r="BA96" s="64">
        <f>'S8 Heating-energy-carrier'!BA20</f>
        <v>1.0000000000000004E-2</v>
      </c>
      <c r="BB96" s="64">
        <f>'S8 Heating-energy-carrier'!BB20</f>
        <v>9.6500000000000041E-3</v>
      </c>
      <c r="BC96" s="64">
        <f>'S8 Heating-energy-carrier'!BC20</f>
        <v>9.3000000000000044E-3</v>
      </c>
      <c r="BD96" s="64">
        <f>'S8 Heating-energy-carrier'!BD20</f>
        <v>8.9500000000000048E-3</v>
      </c>
      <c r="BE96" s="64">
        <f>'S8 Heating-energy-carrier'!BE20</f>
        <v>8.6000000000000052E-3</v>
      </c>
      <c r="BF96" s="64">
        <f>'S8 Heating-energy-carrier'!BF20</f>
        <v>8.2500000000000056E-3</v>
      </c>
      <c r="BG96" s="64">
        <f>'S8 Heating-energy-carrier'!BG20</f>
        <v>7.900000000000006E-3</v>
      </c>
      <c r="BH96" s="64">
        <f>'S8 Heating-energy-carrier'!BH20</f>
        <v>7.5500000000000064E-3</v>
      </c>
      <c r="BI96" s="64">
        <f>'S8 Heating-energy-carrier'!BI20</f>
        <v>7.2000000000000067E-3</v>
      </c>
      <c r="BJ96" s="64">
        <f>'S8 Heating-energy-carrier'!BJ20</f>
        <v>6.8500000000000071E-3</v>
      </c>
      <c r="BK96" s="64">
        <f>'S8 Heating-energy-carrier'!BK20</f>
        <v>6.4999999999999997E-3</v>
      </c>
    </row>
    <row r="97" spans="1:63" x14ac:dyDescent="0.45">
      <c r="A97" s="17" t="s">
        <v>49</v>
      </c>
      <c r="B97" s="53"/>
      <c r="C97" s="63">
        <f>'S8 Heating-energy-carrier'!C27</f>
        <v>0.10853194755335549</v>
      </c>
      <c r="D97" s="63">
        <f>'S8 Heating-energy-carrier'!D27</f>
        <v>9.9535794719828707E-2</v>
      </c>
      <c r="E97" s="63">
        <f>'S8 Heating-energy-carrier'!E27</f>
        <v>9.0539641886301925E-2</v>
      </c>
      <c r="F97" s="63">
        <f>'S8 Heating-energy-carrier'!F27</f>
        <v>8.1543489052775142E-2</v>
      </c>
      <c r="G97" s="63">
        <f>'S8 Heating-energy-carrier'!G27</f>
        <v>7.254733621924836E-2</v>
      </c>
      <c r="H97" s="63">
        <f>'S8 Heating-energy-carrier'!H27</f>
        <v>6.3551183385721577E-2</v>
      </c>
      <c r="I97" s="63">
        <f>'S8 Heating-energy-carrier'!I27</f>
        <v>5.4555030552194787E-2</v>
      </c>
      <c r="J97" s="63">
        <f>'S8 Heating-energy-carrier'!J27</f>
        <v>4.5558877718667998E-2</v>
      </c>
      <c r="K97" s="63">
        <f>'S8 Heating-energy-carrier'!K27</f>
        <v>3.6562724885141208E-2</v>
      </c>
      <c r="L97" s="63">
        <f>'S8 Heating-energy-carrier'!L27</f>
        <v>2.7566572051614419E-2</v>
      </c>
      <c r="M97" s="63">
        <f>'S8 Heating-energy-carrier'!M27</f>
        <v>1.8570419218087612E-2</v>
      </c>
      <c r="N97" s="63">
        <f>'S8 Heating-energy-carrier'!N27</f>
        <v>1.8521620985446293E-2</v>
      </c>
      <c r="O97" s="63">
        <f>'S8 Heating-energy-carrier'!O27</f>
        <v>1.8472822752804974E-2</v>
      </c>
      <c r="P97" s="63">
        <f>'S8 Heating-energy-carrier'!P27</f>
        <v>1.8424024520163656E-2</v>
      </c>
      <c r="Q97" s="63">
        <f>'S8 Heating-energy-carrier'!Q27</f>
        <v>1.8375226287522337E-2</v>
      </c>
      <c r="R97" s="63">
        <f>'S8 Heating-energy-carrier'!R27</f>
        <v>1.8326428054881019E-2</v>
      </c>
      <c r="S97" s="63">
        <f>'S8 Heating-energy-carrier'!S27</f>
        <v>1.82776298222397E-2</v>
      </c>
      <c r="T97" s="63">
        <f>'S8 Heating-energy-carrier'!T27</f>
        <v>1.8228831589598381E-2</v>
      </c>
      <c r="U97" s="63">
        <f>'S8 Heating-energy-carrier'!U27</f>
        <v>1.8180033356957063E-2</v>
      </c>
      <c r="V97" s="63">
        <f>'S8 Heating-energy-carrier'!V27</f>
        <v>1.8131235124315744E-2</v>
      </c>
      <c r="W97" s="63">
        <f>'S8 Heating-energy-carrier'!W27</f>
        <v>1.8082436891674426E-2</v>
      </c>
      <c r="X97" s="63">
        <f>'S8 Heating-energy-carrier'!X27</f>
        <v>1.8033638659033107E-2</v>
      </c>
      <c r="Y97" s="63">
        <f>'S8 Heating-energy-carrier'!Y27</f>
        <v>1.7984840426391788E-2</v>
      </c>
      <c r="Z97" s="63">
        <f>'S8 Heating-energy-carrier'!Z27</f>
        <v>1.793604219375047E-2</v>
      </c>
      <c r="AA97" s="63">
        <f>'S8 Heating-energy-carrier'!AA27</f>
        <v>1.7887243961109151E-2</v>
      </c>
      <c r="AB97" s="63">
        <f>'S8 Heating-energy-carrier'!AB27</f>
        <v>1.7838445728467833E-2</v>
      </c>
      <c r="AC97" s="116">
        <f>'S8 Heating-energy-carrier'!AC27</f>
        <v>1.7515882679903311E-2</v>
      </c>
      <c r="AD97" s="116">
        <f>'S8 Heating-energy-carrier'!AD27</f>
        <v>1.7193319631338789E-2</v>
      </c>
      <c r="AE97" s="116">
        <f>'S8 Heating-energy-carrier'!AE27</f>
        <v>1.6870756582774267E-2</v>
      </c>
      <c r="AF97" s="116">
        <f>'S8 Heating-energy-carrier'!AF27</f>
        <v>1.6548193534209745E-2</v>
      </c>
      <c r="AG97" s="116">
        <f>'S8 Heating-energy-carrier'!AG27</f>
        <v>1.6225630485645223E-2</v>
      </c>
      <c r="AH97" s="117">
        <f>'S8 Heating-energy-carrier'!AH27</f>
        <v>1.5903067437080701E-2</v>
      </c>
      <c r="AI97" s="64">
        <f>'S8 Heating-energy-carrier'!AI27</f>
        <v>1.558050438851618E-2</v>
      </c>
      <c r="AJ97" s="64">
        <f>'S8 Heating-energy-carrier'!AJ27</f>
        <v>1.5257941339951658E-2</v>
      </c>
      <c r="AK97" s="64">
        <f>'S8 Heating-energy-carrier'!AK27</f>
        <v>1.4935378291387136E-2</v>
      </c>
      <c r="AL97" s="64">
        <f>'S8 Heating-energy-carrier'!AL27</f>
        <v>1.4612815242822614E-2</v>
      </c>
      <c r="AM97" s="64">
        <f>'S8 Heating-energy-carrier'!AM27</f>
        <v>1.4290252194258092E-2</v>
      </c>
      <c r="AN97" s="64">
        <f>'S8 Heating-energy-carrier'!AN27</f>
        <v>1.396768914569357E-2</v>
      </c>
      <c r="AO97" s="64">
        <f>'S8 Heating-energy-carrier'!AO27</f>
        <v>1.3645126097129048E-2</v>
      </c>
      <c r="AP97" s="64">
        <f>'S8 Heating-energy-carrier'!AP27</f>
        <v>1.3322563048564526E-2</v>
      </c>
      <c r="AQ97" s="64">
        <f>'S8 Heating-energy-carrier'!AQ27</f>
        <v>1.2999999999999999E-2</v>
      </c>
      <c r="AR97" s="64">
        <f>'S8 Heating-energy-carrier'!AR27</f>
        <v>1.2624999999999999E-2</v>
      </c>
      <c r="AS97" s="64">
        <f>'S8 Heating-energy-carrier'!AS27</f>
        <v>1.2249999999999999E-2</v>
      </c>
      <c r="AT97" s="64">
        <f>'S8 Heating-energy-carrier'!AT27</f>
        <v>1.1874999999999998E-2</v>
      </c>
      <c r="AU97" s="64">
        <f>'S8 Heating-energy-carrier'!AU27</f>
        <v>1.1499999999999998E-2</v>
      </c>
      <c r="AV97" s="64">
        <f>'S8 Heating-energy-carrier'!AV27</f>
        <v>1.1124999999999998E-2</v>
      </c>
      <c r="AW97" s="64">
        <f>'S8 Heating-energy-carrier'!AW27</f>
        <v>1.0749999999999997E-2</v>
      </c>
      <c r="AX97" s="64">
        <f>'S8 Heating-energy-carrier'!AX27</f>
        <v>1.0374999999999997E-2</v>
      </c>
      <c r="AY97" s="64">
        <f>'S8 Heating-energy-carrier'!AY27</f>
        <v>9.9999999999999967E-3</v>
      </c>
      <c r="AZ97" s="64">
        <f>'S8 Heating-energy-carrier'!AZ27</f>
        <v>9.6249999999999964E-3</v>
      </c>
      <c r="BA97" s="64">
        <f>'S8 Heating-energy-carrier'!BA27</f>
        <v>9.2499999999999961E-3</v>
      </c>
      <c r="BB97" s="64">
        <f>'S8 Heating-energy-carrier'!BB27</f>
        <v>8.8749999999999957E-3</v>
      </c>
      <c r="BC97" s="64">
        <f>'S8 Heating-energy-carrier'!BC27</f>
        <v>8.4999999999999954E-3</v>
      </c>
      <c r="BD97" s="64">
        <f>'S8 Heating-energy-carrier'!BD27</f>
        <v>8.1249999999999951E-3</v>
      </c>
      <c r="BE97" s="64">
        <f>'S8 Heating-energy-carrier'!BE27</f>
        <v>7.7499999999999947E-3</v>
      </c>
      <c r="BF97" s="64">
        <f>'S8 Heating-energy-carrier'!BF27</f>
        <v>7.3749999999999944E-3</v>
      </c>
      <c r="BG97" s="64">
        <f>'S8 Heating-energy-carrier'!BG27</f>
        <v>6.9999999999999941E-3</v>
      </c>
      <c r="BH97" s="64">
        <f>'S8 Heating-energy-carrier'!BH27</f>
        <v>6.6249999999999937E-3</v>
      </c>
      <c r="BI97" s="64">
        <f>'S8 Heating-energy-carrier'!BI27</f>
        <v>6.2499999999999934E-3</v>
      </c>
      <c r="BJ97" s="64">
        <f>'S8 Heating-energy-carrier'!BJ27</f>
        <v>5.8749999999999931E-3</v>
      </c>
      <c r="BK97" s="64">
        <f>'S8 Heating-energy-carrier'!BK27</f>
        <v>5.4999999999999997E-3</v>
      </c>
    </row>
    <row r="98" spans="1:63" x14ac:dyDescent="0.45">
      <c r="A98" s="17" t="s">
        <v>54</v>
      </c>
      <c r="B98" s="53"/>
      <c r="C98" s="63">
        <f>'S8 Heating-energy-carrier'!C34</f>
        <v>0.10853194755335549</v>
      </c>
      <c r="D98" s="63">
        <f>'S8 Heating-energy-carrier'!D34</f>
        <v>9.9535794719828707E-2</v>
      </c>
      <c r="E98" s="63">
        <f>'S8 Heating-energy-carrier'!E34</f>
        <v>9.0539641886301925E-2</v>
      </c>
      <c r="F98" s="63">
        <f>'S8 Heating-energy-carrier'!F34</f>
        <v>8.1543489052775142E-2</v>
      </c>
      <c r="G98" s="63">
        <f>'S8 Heating-energy-carrier'!G34</f>
        <v>7.254733621924836E-2</v>
      </c>
      <c r="H98" s="63">
        <f>'S8 Heating-energy-carrier'!H34</f>
        <v>6.3551183385721577E-2</v>
      </c>
      <c r="I98" s="63">
        <f>'S8 Heating-energy-carrier'!I34</f>
        <v>5.4555030552194787E-2</v>
      </c>
      <c r="J98" s="63">
        <f>'S8 Heating-energy-carrier'!J34</f>
        <v>4.5558877718667998E-2</v>
      </c>
      <c r="K98" s="63">
        <f>'S8 Heating-energy-carrier'!K34</f>
        <v>3.6562724885141208E-2</v>
      </c>
      <c r="L98" s="63">
        <f>'S8 Heating-energy-carrier'!L34</f>
        <v>2.7566572051614419E-2</v>
      </c>
      <c r="M98" s="63">
        <f>'S8 Heating-energy-carrier'!M34</f>
        <v>1.8570419218087612E-2</v>
      </c>
      <c r="N98" s="63">
        <f>'S8 Heating-energy-carrier'!N34</f>
        <v>1.8521620985446293E-2</v>
      </c>
      <c r="O98" s="63">
        <f>'S8 Heating-energy-carrier'!O34</f>
        <v>1.8472822752804974E-2</v>
      </c>
      <c r="P98" s="63">
        <f>'S8 Heating-energy-carrier'!P34</f>
        <v>1.8424024520163656E-2</v>
      </c>
      <c r="Q98" s="63">
        <f>'S8 Heating-energy-carrier'!Q34</f>
        <v>1.8375226287522337E-2</v>
      </c>
      <c r="R98" s="63">
        <f>'S8 Heating-energy-carrier'!R34</f>
        <v>1.8326428054881019E-2</v>
      </c>
      <c r="S98" s="63">
        <f>'S8 Heating-energy-carrier'!S34</f>
        <v>1.82776298222397E-2</v>
      </c>
      <c r="T98" s="63">
        <f>'S8 Heating-energy-carrier'!T34</f>
        <v>1.8228831589598381E-2</v>
      </c>
      <c r="U98" s="63">
        <f>'S8 Heating-energy-carrier'!U34</f>
        <v>1.8180033356957063E-2</v>
      </c>
      <c r="V98" s="63">
        <f>'S8 Heating-energy-carrier'!V34</f>
        <v>1.8131235124315744E-2</v>
      </c>
      <c r="W98" s="63">
        <f>'S8 Heating-energy-carrier'!W34</f>
        <v>1.8082436891674426E-2</v>
      </c>
      <c r="X98" s="63">
        <f>'S8 Heating-energy-carrier'!X34</f>
        <v>1.8033638659033107E-2</v>
      </c>
      <c r="Y98" s="63">
        <f>'S8 Heating-energy-carrier'!Y34</f>
        <v>1.7984840426391788E-2</v>
      </c>
      <c r="Z98" s="63">
        <f>'S8 Heating-energy-carrier'!Z34</f>
        <v>1.793604219375047E-2</v>
      </c>
      <c r="AA98" s="63">
        <f>'S8 Heating-energy-carrier'!AA34</f>
        <v>1.7887243961109151E-2</v>
      </c>
      <c r="AB98" s="63">
        <f>'S8 Heating-energy-carrier'!AB34</f>
        <v>1.7838445728467833E-2</v>
      </c>
      <c r="AC98" s="116">
        <f>'S8 Heating-energy-carrier'!AC34</f>
        <v>1.7549216013236644E-2</v>
      </c>
      <c r="AD98" s="116">
        <f>'S8 Heating-energy-carrier'!AD34</f>
        <v>1.7259986298005455E-2</v>
      </c>
      <c r="AE98" s="116">
        <f>'S8 Heating-energy-carrier'!AE34</f>
        <v>1.6970756582774266E-2</v>
      </c>
      <c r="AF98" s="116">
        <f>'S8 Heating-energy-carrier'!AF34</f>
        <v>1.6681526867543078E-2</v>
      </c>
      <c r="AG98" s="116">
        <f>'S8 Heating-energy-carrier'!AG34</f>
        <v>1.6392297152311889E-2</v>
      </c>
      <c r="AH98" s="117">
        <f>'S8 Heating-energy-carrier'!AH34</f>
        <v>1.61030674370807E-2</v>
      </c>
      <c r="AI98" s="64">
        <f>'S8 Heating-energy-carrier'!AI34</f>
        <v>1.5813837721849511E-2</v>
      </c>
      <c r="AJ98" s="64">
        <f>'S8 Heating-energy-carrier'!AJ34</f>
        <v>1.5524608006618323E-2</v>
      </c>
      <c r="AK98" s="64">
        <f>'S8 Heating-energy-carrier'!AK34</f>
        <v>1.5235378291387134E-2</v>
      </c>
      <c r="AL98" s="64">
        <f>'S8 Heating-energy-carrier'!AL34</f>
        <v>1.4946148576155945E-2</v>
      </c>
      <c r="AM98" s="64">
        <f>'S8 Heating-energy-carrier'!AM34</f>
        <v>1.4656918860924757E-2</v>
      </c>
      <c r="AN98" s="64">
        <f>'S8 Heating-energy-carrier'!AN34</f>
        <v>1.4367689145693568E-2</v>
      </c>
      <c r="AO98" s="64">
        <f>'S8 Heating-energy-carrier'!AO34</f>
        <v>1.4078459430462379E-2</v>
      </c>
      <c r="AP98" s="64">
        <f>'S8 Heating-energy-carrier'!AP34</f>
        <v>1.378922971523119E-2</v>
      </c>
      <c r="AQ98" s="64">
        <f>'S8 Heating-energy-carrier'!AQ34</f>
        <v>1.35E-2</v>
      </c>
      <c r="AR98" s="64">
        <f>'S8 Heating-energy-carrier'!AR34</f>
        <v>1.315E-2</v>
      </c>
      <c r="AS98" s="64">
        <f>'S8 Heating-energy-carrier'!AS34</f>
        <v>1.2800000000000001E-2</v>
      </c>
      <c r="AT98" s="64">
        <f>'S8 Heating-energy-carrier'!AT34</f>
        <v>1.2450000000000001E-2</v>
      </c>
      <c r="AU98" s="64">
        <f>'S8 Heating-energy-carrier'!AU34</f>
        <v>1.2100000000000001E-2</v>
      </c>
      <c r="AV98" s="64">
        <f>'S8 Heating-energy-carrier'!AV34</f>
        <v>1.1750000000000002E-2</v>
      </c>
      <c r="AW98" s="64">
        <f>'S8 Heating-energy-carrier'!AW34</f>
        <v>1.1400000000000002E-2</v>
      </c>
      <c r="AX98" s="64">
        <f>'S8 Heating-energy-carrier'!AX34</f>
        <v>1.1050000000000003E-2</v>
      </c>
      <c r="AY98" s="64">
        <f>'S8 Heating-energy-carrier'!AY34</f>
        <v>1.0700000000000003E-2</v>
      </c>
      <c r="AZ98" s="64">
        <f>'S8 Heating-energy-carrier'!AZ34</f>
        <v>1.0350000000000003E-2</v>
      </c>
      <c r="BA98" s="64">
        <f>'S8 Heating-energy-carrier'!BA34</f>
        <v>1.0000000000000004E-2</v>
      </c>
      <c r="BB98" s="64">
        <f>'S8 Heating-energy-carrier'!BB34</f>
        <v>9.6500000000000041E-3</v>
      </c>
      <c r="BC98" s="64">
        <f>'S8 Heating-energy-carrier'!BC34</f>
        <v>9.3000000000000044E-3</v>
      </c>
      <c r="BD98" s="64">
        <f>'S8 Heating-energy-carrier'!BD34</f>
        <v>8.9500000000000048E-3</v>
      </c>
      <c r="BE98" s="64">
        <f>'S8 Heating-energy-carrier'!BE34</f>
        <v>8.6000000000000052E-3</v>
      </c>
      <c r="BF98" s="64">
        <f>'S8 Heating-energy-carrier'!BF34</f>
        <v>8.2500000000000056E-3</v>
      </c>
      <c r="BG98" s="64">
        <f>'S8 Heating-energy-carrier'!BG34</f>
        <v>7.900000000000006E-3</v>
      </c>
      <c r="BH98" s="64">
        <f>'S8 Heating-energy-carrier'!BH34</f>
        <v>7.5500000000000064E-3</v>
      </c>
      <c r="BI98" s="64">
        <f>'S8 Heating-energy-carrier'!BI34</f>
        <v>7.2000000000000067E-3</v>
      </c>
      <c r="BJ98" s="64">
        <f>'S8 Heating-energy-carrier'!BJ34</f>
        <v>6.8500000000000071E-3</v>
      </c>
      <c r="BK98" s="64">
        <f>'S8 Heating-energy-carrier'!BK34</f>
        <v>6.4999999999999997E-3</v>
      </c>
    </row>
    <row r="99" spans="1:63" x14ac:dyDescent="0.45">
      <c r="A99" s="17" t="s">
        <v>52</v>
      </c>
      <c r="B99" s="53"/>
      <c r="C99" s="63">
        <f>'S8 Heating-energy-carrier'!C41</f>
        <v>0.10853194755335549</v>
      </c>
      <c r="D99" s="63">
        <f>'S8 Heating-energy-carrier'!D41</f>
        <v>9.9535794719828707E-2</v>
      </c>
      <c r="E99" s="63">
        <f>'S8 Heating-energy-carrier'!E41</f>
        <v>9.0539641886301925E-2</v>
      </c>
      <c r="F99" s="63">
        <f>'S8 Heating-energy-carrier'!F41</f>
        <v>8.1543489052775142E-2</v>
      </c>
      <c r="G99" s="63">
        <f>'S8 Heating-energy-carrier'!G41</f>
        <v>7.254733621924836E-2</v>
      </c>
      <c r="H99" s="63">
        <f>'S8 Heating-energy-carrier'!H41</f>
        <v>6.3551183385721577E-2</v>
      </c>
      <c r="I99" s="63">
        <f>'S8 Heating-energy-carrier'!I41</f>
        <v>5.4555030552194787E-2</v>
      </c>
      <c r="J99" s="63">
        <f>'S8 Heating-energy-carrier'!J41</f>
        <v>4.5558877718667998E-2</v>
      </c>
      <c r="K99" s="63">
        <f>'S8 Heating-energy-carrier'!K41</f>
        <v>3.6562724885141208E-2</v>
      </c>
      <c r="L99" s="63">
        <f>'S8 Heating-energy-carrier'!L41</f>
        <v>2.7566572051614419E-2</v>
      </c>
      <c r="M99" s="63">
        <f>'S8 Heating-energy-carrier'!M41</f>
        <v>1.8570419218087612E-2</v>
      </c>
      <c r="N99" s="63">
        <f>'S8 Heating-energy-carrier'!N41</f>
        <v>1.8521620985446293E-2</v>
      </c>
      <c r="O99" s="63">
        <f>'S8 Heating-energy-carrier'!O41</f>
        <v>1.8472822752804974E-2</v>
      </c>
      <c r="P99" s="63">
        <f>'S8 Heating-energy-carrier'!P41</f>
        <v>1.8424024520163656E-2</v>
      </c>
      <c r="Q99" s="63">
        <f>'S8 Heating-energy-carrier'!Q41</f>
        <v>1.8375226287522337E-2</v>
      </c>
      <c r="R99" s="63">
        <f>'S8 Heating-energy-carrier'!R41</f>
        <v>1.8326428054881019E-2</v>
      </c>
      <c r="S99" s="63">
        <f>'S8 Heating-energy-carrier'!S41</f>
        <v>1.82776298222397E-2</v>
      </c>
      <c r="T99" s="63">
        <f>'S8 Heating-energy-carrier'!T41</f>
        <v>1.8228831589598381E-2</v>
      </c>
      <c r="U99" s="63">
        <f>'S8 Heating-energy-carrier'!U41</f>
        <v>1.8180033356957063E-2</v>
      </c>
      <c r="V99" s="63">
        <f>'S8 Heating-energy-carrier'!V41</f>
        <v>1.8131235124315744E-2</v>
      </c>
      <c r="W99" s="63">
        <f>'S8 Heating-energy-carrier'!W41</f>
        <v>1.8082436891674426E-2</v>
      </c>
      <c r="X99" s="63">
        <f>'S8 Heating-energy-carrier'!X41</f>
        <v>1.8033638659033107E-2</v>
      </c>
      <c r="Y99" s="63">
        <f>'S8 Heating-energy-carrier'!Y41</f>
        <v>1.7984840426391788E-2</v>
      </c>
      <c r="Z99" s="63">
        <f>'S8 Heating-energy-carrier'!Z41</f>
        <v>1.793604219375047E-2</v>
      </c>
      <c r="AA99" s="63">
        <f>'S8 Heating-energy-carrier'!AA41</f>
        <v>1.7887243961109151E-2</v>
      </c>
      <c r="AB99" s="63">
        <f>'S8 Heating-energy-carrier'!AB41</f>
        <v>1.7838445728467833E-2</v>
      </c>
      <c r="AC99" s="116">
        <f>'S8 Heating-energy-carrier'!AC41</f>
        <v>1.7549216013236644E-2</v>
      </c>
      <c r="AD99" s="116">
        <f>'S8 Heating-energy-carrier'!AD41</f>
        <v>1.7259986298005455E-2</v>
      </c>
      <c r="AE99" s="116">
        <f>'S8 Heating-energy-carrier'!AE41</f>
        <v>1.6970756582774266E-2</v>
      </c>
      <c r="AF99" s="116">
        <f>'S8 Heating-energy-carrier'!AF41</f>
        <v>1.6681526867543078E-2</v>
      </c>
      <c r="AG99" s="116">
        <f>'S8 Heating-energy-carrier'!AG41</f>
        <v>1.6392297152311889E-2</v>
      </c>
      <c r="AH99" s="117">
        <f>'S8 Heating-energy-carrier'!AH41</f>
        <v>1.61030674370807E-2</v>
      </c>
      <c r="AI99" s="64">
        <f>'S8 Heating-energy-carrier'!AI41</f>
        <v>1.5813837721849511E-2</v>
      </c>
      <c r="AJ99" s="64">
        <f>'S8 Heating-energy-carrier'!AJ41</f>
        <v>1.5524608006618323E-2</v>
      </c>
      <c r="AK99" s="64">
        <f>'S8 Heating-energy-carrier'!AK41</f>
        <v>1.5235378291387134E-2</v>
      </c>
      <c r="AL99" s="64">
        <f>'S8 Heating-energy-carrier'!AL41</f>
        <v>1.4946148576155945E-2</v>
      </c>
      <c r="AM99" s="64">
        <f>'S8 Heating-energy-carrier'!AM41</f>
        <v>1.4656918860924757E-2</v>
      </c>
      <c r="AN99" s="64">
        <f>'S8 Heating-energy-carrier'!AN41</f>
        <v>1.4367689145693568E-2</v>
      </c>
      <c r="AO99" s="64">
        <f>'S8 Heating-energy-carrier'!AO41</f>
        <v>1.4078459430462379E-2</v>
      </c>
      <c r="AP99" s="64">
        <f>'S8 Heating-energy-carrier'!AP41</f>
        <v>1.378922971523119E-2</v>
      </c>
      <c r="AQ99" s="64">
        <f>'S8 Heating-energy-carrier'!AQ41</f>
        <v>1.35E-2</v>
      </c>
      <c r="AR99" s="64">
        <f>'S8 Heating-energy-carrier'!AR41</f>
        <v>1.315E-2</v>
      </c>
      <c r="AS99" s="64">
        <f>'S8 Heating-energy-carrier'!AS41</f>
        <v>1.2800000000000001E-2</v>
      </c>
      <c r="AT99" s="64">
        <f>'S8 Heating-energy-carrier'!AT41</f>
        <v>1.2450000000000001E-2</v>
      </c>
      <c r="AU99" s="64">
        <f>'S8 Heating-energy-carrier'!AU41</f>
        <v>1.2100000000000001E-2</v>
      </c>
      <c r="AV99" s="64">
        <f>'S8 Heating-energy-carrier'!AV41</f>
        <v>1.1750000000000002E-2</v>
      </c>
      <c r="AW99" s="64">
        <f>'S8 Heating-energy-carrier'!AW41</f>
        <v>1.1400000000000002E-2</v>
      </c>
      <c r="AX99" s="64">
        <f>'S8 Heating-energy-carrier'!AX41</f>
        <v>1.1050000000000003E-2</v>
      </c>
      <c r="AY99" s="64">
        <f>'S8 Heating-energy-carrier'!AY41</f>
        <v>1.0700000000000003E-2</v>
      </c>
      <c r="AZ99" s="64">
        <f>'S8 Heating-energy-carrier'!AZ41</f>
        <v>1.0350000000000003E-2</v>
      </c>
      <c r="BA99" s="64">
        <f>'S8 Heating-energy-carrier'!BA41</f>
        <v>1.0000000000000004E-2</v>
      </c>
      <c r="BB99" s="64">
        <f>'S8 Heating-energy-carrier'!BB41</f>
        <v>9.6500000000000041E-3</v>
      </c>
      <c r="BC99" s="64">
        <f>'S8 Heating-energy-carrier'!BC41</f>
        <v>9.3000000000000044E-3</v>
      </c>
      <c r="BD99" s="64">
        <f>'S8 Heating-energy-carrier'!BD41</f>
        <v>8.9500000000000048E-3</v>
      </c>
      <c r="BE99" s="64">
        <f>'S8 Heating-energy-carrier'!BE41</f>
        <v>8.6000000000000052E-3</v>
      </c>
      <c r="BF99" s="64">
        <f>'S8 Heating-energy-carrier'!BF41</f>
        <v>8.2500000000000056E-3</v>
      </c>
      <c r="BG99" s="64">
        <f>'S8 Heating-energy-carrier'!BG41</f>
        <v>7.900000000000006E-3</v>
      </c>
      <c r="BH99" s="64">
        <f>'S8 Heating-energy-carrier'!BH41</f>
        <v>7.5500000000000064E-3</v>
      </c>
      <c r="BI99" s="64">
        <f>'S8 Heating-energy-carrier'!BI41</f>
        <v>7.2000000000000067E-3</v>
      </c>
      <c r="BJ99" s="64">
        <f>'S8 Heating-energy-carrier'!BJ41</f>
        <v>6.8500000000000071E-3</v>
      </c>
      <c r="BK99" s="64">
        <f>'S8 Heating-energy-carrier'!BK41</f>
        <v>6.4999999999999997E-3</v>
      </c>
    </row>
    <row r="100" spans="1:63" x14ac:dyDescent="0.45">
      <c r="A100" s="17" t="s">
        <v>50</v>
      </c>
      <c r="B100" s="53"/>
      <c r="C100" s="63">
        <f>'S8 Heating-energy-carrier'!C48</f>
        <v>4.7811295812690127E-2</v>
      </c>
      <c r="D100" s="63">
        <f>'S8 Heating-energy-carrier'!D48</f>
        <v>4.3884035700939766E-2</v>
      </c>
      <c r="E100" s="63">
        <f>'S8 Heating-energy-carrier'!E48</f>
        <v>3.9956775589189406E-2</v>
      </c>
      <c r="F100" s="63">
        <f>'S8 Heating-energy-carrier'!F48</f>
        <v>3.6029515477439045E-2</v>
      </c>
      <c r="G100" s="63">
        <f>'S8 Heating-energy-carrier'!G48</f>
        <v>3.2102255365688684E-2</v>
      </c>
      <c r="H100" s="63">
        <f>'S8 Heating-energy-carrier'!H48</f>
        <v>2.8174995253938323E-2</v>
      </c>
      <c r="I100" s="63">
        <f>'S8 Heating-energy-carrier'!I48</f>
        <v>2.4247735142187962E-2</v>
      </c>
      <c r="J100" s="63">
        <f>'S8 Heating-energy-carrier'!J48</f>
        <v>2.0320475030437601E-2</v>
      </c>
      <c r="K100" s="63">
        <f>'S8 Heating-energy-carrier'!K48</f>
        <v>1.6393214918687241E-2</v>
      </c>
      <c r="L100" s="63">
        <f>'S8 Heating-energy-carrier'!L48</f>
        <v>1.246595480693688E-2</v>
      </c>
      <c r="M100" s="63">
        <f>'S8 Heating-energy-carrier'!M48</f>
        <v>8.5386946951865259E-3</v>
      </c>
      <c r="N100" s="63">
        <f>'S8 Heating-energy-carrier'!N48</f>
        <v>8.4952397741163699E-3</v>
      </c>
      <c r="O100" s="63">
        <f>'S8 Heating-energy-carrier'!O48</f>
        <v>8.4517848530462139E-3</v>
      </c>
      <c r="P100" s="63">
        <f>'S8 Heating-energy-carrier'!P48</f>
        <v>8.4083299319760579E-3</v>
      </c>
      <c r="Q100" s="63">
        <f>'S8 Heating-energy-carrier'!Q48</f>
        <v>8.364875010905902E-3</v>
      </c>
      <c r="R100" s="63">
        <f>'S8 Heating-energy-carrier'!R48</f>
        <v>8.321420089835746E-3</v>
      </c>
      <c r="S100" s="63">
        <f>'S8 Heating-energy-carrier'!S48</f>
        <v>8.27796516876559E-3</v>
      </c>
      <c r="T100" s="63">
        <f>'S8 Heating-energy-carrier'!T48</f>
        <v>8.234510247695434E-3</v>
      </c>
      <c r="U100" s="63">
        <f>'S8 Heating-energy-carrier'!U48</f>
        <v>8.1910553266252781E-3</v>
      </c>
      <c r="V100" s="63">
        <f>'S8 Heating-energy-carrier'!V48</f>
        <v>8.1476004055551221E-3</v>
      </c>
      <c r="W100" s="63">
        <f>'S8 Heating-energy-carrier'!W48</f>
        <v>8.1041454844849661E-3</v>
      </c>
      <c r="X100" s="63">
        <f>'S8 Heating-energy-carrier'!X48</f>
        <v>8.0606905634148102E-3</v>
      </c>
      <c r="Y100" s="63">
        <f>'S8 Heating-energy-carrier'!Y48</f>
        <v>8.0172356423446542E-3</v>
      </c>
      <c r="Z100" s="63">
        <f>'S8 Heating-energy-carrier'!Z48</f>
        <v>7.9737807212744982E-3</v>
      </c>
      <c r="AA100" s="63">
        <f>'S8 Heating-energy-carrier'!AA48</f>
        <v>7.9303258002043422E-3</v>
      </c>
      <c r="AB100" s="63">
        <f>'S8 Heating-energy-carrier'!AB48</f>
        <v>7.886870879134188E-3</v>
      </c>
      <c r="AC100" s="116">
        <f>'S8 Heating-energy-carrier'!AC48</f>
        <v>8.2610794871919094E-3</v>
      </c>
      <c r="AD100" s="116">
        <f>'S8 Heating-energy-carrier'!AD48</f>
        <v>8.6352880952496307E-3</v>
      </c>
      <c r="AE100" s="116">
        <f>'S8 Heating-energy-carrier'!AE48</f>
        <v>9.0094967033073521E-3</v>
      </c>
      <c r="AF100" s="116">
        <f>'S8 Heating-energy-carrier'!AF48</f>
        <v>9.3837053113650735E-3</v>
      </c>
      <c r="AG100" s="116">
        <f>'S8 Heating-energy-carrier'!AG48</f>
        <v>9.7579139194227948E-3</v>
      </c>
      <c r="AH100" s="117">
        <f>'S8 Heating-energy-carrier'!AH48</f>
        <v>1.0132122527480516E-2</v>
      </c>
      <c r="AI100" s="64">
        <f>'S8 Heating-energy-carrier'!AI48</f>
        <v>1.0506331135538238E-2</v>
      </c>
      <c r="AJ100" s="64">
        <f>'S8 Heating-energy-carrier'!AJ48</f>
        <v>1.0880539743595959E-2</v>
      </c>
      <c r="AK100" s="64">
        <f>'S8 Heating-energy-carrier'!AK48</f>
        <v>1.125474835165368E-2</v>
      </c>
      <c r="AL100" s="64">
        <f>'S8 Heating-energy-carrier'!AL48</f>
        <v>1.1628956959711402E-2</v>
      </c>
      <c r="AM100" s="64">
        <f>'S8 Heating-energy-carrier'!AM48</f>
        <v>1.2003165567769123E-2</v>
      </c>
      <c r="AN100" s="64">
        <f>'S8 Heating-energy-carrier'!AN48</f>
        <v>1.2377374175826844E-2</v>
      </c>
      <c r="AO100" s="64">
        <f>'S8 Heating-energy-carrier'!AO48</f>
        <v>1.2751582783884566E-2</v>
      </c>
      <c r="AP100" s="64">
        <f>'S8 Heating-energy-carrier'!AP48</f>
        <v>1.3125791391942287E-2</v>
      </c>
      <c r="AQ100" s="64">
        <f>'S8 Heating-energy-carrier'!AQ48</f>
        <v>1.35E-2</v>
      </c>
      <c r="AR100" s="64">
        <f>'S8 Heating-energy-carrier'!AR48</f>
        <v>1.315E-2</v>
      </c>
      <c r="AS100" s="64">
        <f>'S8 Heating-energy-carrier'!AS48</f>
        <v>1.2800000000000001E-2</v>
      </c>
      <c r="AT100" s="64">
        <f>'S8 Heating-energy-carrier'!AT48</f>
        <v>1.2450000000000001E-2</v>
      </c>
      <c r="AU100" s="64">
        <f>'S8 Heating-energy-carrier'!AU48</f>
        <v>1.2100000000000001E-2</v>
      </c>
      <c r="AV100" s="64">
        <f>'S8 Heating-energy-carrier'!AV48</f>
        <v>1.1750000000000002E-2</v>
      </c>
      <c r="AW100" s="64">
        <f>'S8 Heating-energy-carrier'!AW48</f>
        <v>1.1400000000000002E-2</v>
      </c>
      <c r="AX100" s="64">
        <f>'S8 Heating-energy-carrier'!AX48</f>
        <v>1.1050000000000003E-2</v>
      </c>
      <c r="AY100" s="64">
        <f>'S8 Heating-energy-carrier'!AY48</f>
        <v>1.0700000000000003E-2</v>
      </c>
      <c r="AZ100" s="64">
        <f>'S8 Heating-energy-carrier'!AZ48</f>
        <v>1.0350000000000003E-2</v>
      </c>
      <c r="BA100" s="64">
        <f>'S8 Heating-energy-carrier'!BA48</f>
        <v>1.0000000000000004E-2</v>
      </c>
      <c r="BB100" s="64">
        <f>'S8 Heating-energy-carrier'!BB48</f>
        <v>9.6500000000000041E-3</v>
      </c>
      <c r="BC100" s="64">
        <f>'S8 Heating-energy-carrier'!BC48</f>
        <v>9.3000000000000044E-3</v>
      </c>
      <c r="BD100" s="64">
        <f>'S8 Heating-energy-carrier'!BD48</f>
        <v>8.9500000000000048E-3</v>
      </c>
      <c r="BE100" s="64">
        <f>'S8 Heating-energy-carrier'!BE48</f>
        <v>8.6000000000000052E-3</v>
      </c>
      <c r="BF100" s="64">
        <f>'S8 Heating-energy-carrier'!BF48</f>
        <v>8.2500000000000056E-3</v>
      </c>
      <c r="BG100" s="64">
        <f>'S8 Heating-energy-carrier'!BG48</f>
        <v>7.900000000000006E-3</v>
      </c>
      <c r="BH100" s="64">
        <f>'S8 Heating-energy-carrier'!BH48</f>
        <v>7.5500000000000064E-3</v>
      </c>
      <c r="BI100" s="64">
        <f>'S8 Heating-energy-carrier'!BI48</f>
        <v>7.2000000000000067E-3</v>
      </c>
      <c r="BJ100" s="64">
        <f>'S8 Heating-energy-carrier'!BJ48</f>
        <v>6.8500000000000071E-3</v>
      </c>
      <c r="BK100" s="64">
        <f>'S8 Heating-energy-carrier'!BK48</f>
        <v>6.4999999999999997E-3</v>
      </c>
    </row>
    <row r="101" spans="1:63" x14ac:dyDescent="0.45">
      <c r="A101" s="17" t="s">
        <v>55</v>
      </c>
      <c r="B101" s="53"/>
      <c r="C101" s="63">
        <f>'S8 Heating-energy-carrier'!C55</f>
        <v>4.7811295812690127E-2</v>
      </c>
      <c r="D101" s="63">
        <f>'S8 Heating-energy-carrier'!D55</f>
        <v>4.3884035700939766E-2</v>
      </c>
      <c r="E101" s="63">
        <f>'S8 Heating-energy-carrier'!E55</f>
        <v>3.9956775589189406E-2</v>
      </c>
      <c r="F101" s="63">
        <f>'S8 Heating-energy-carrier'!F55</f>
        <v>3.6029515477439045E-2</v>
      </c>
      <c r="G101" s="63">
        <f>'S8 Heating-energy-carrier'!G55</f>
        <v>3.2102255365688684E-2</v>
      </c>
      <c r="H101" s="63">
        <f>'S8 Heating-energy-carrier'!H55</f>
        <v>2.8174995253938323E-2</v>
      </c>
      <c r="I101" s="63">
        <f>'S8 Heating-energy-carrier'!I55</f>
        <v>2.4247735142187962E-2</v>
      </c>
      <c r="J101" s="63">
        <f>'S8 Heating-energy-carrier'!J55</f>
        <v>2.0320475030437601E-2</v>
      </c>
      <c r="K101" s="63">
        <f>'S8 Heating-energy-carrier'!K55</f>
        <v>1.6393214918687241E-2</v>
      </c>
      <c r="L101" s="63">
        <f>'S8 Heating-energy-carrier'!L55</f>
        <v>1.246595480693688E-2</v>
      </c>
      <c r="M101" s="63">
        <f>'S8 Heating-energy-carrier'!M55</f>
        <v>8.5386946951865259E-3</v>
      </c>
      <c r="N101" s="63">
        <f>'S8 Heating-energy-carrier'!N55</f>
        <v>8.4952397741163699E-3</v>
      </c>
      <c r="O101" s="63">
        <f>'S8 Heating-energy-carrier'!O55</f>
        <v>8.4517848530462139E-3</v>
      </c>
      <c r="P101" s="63">
        <f>'S8 Heating-energy-carrier'!P55</f>
        <v>8.4083299319760579E-3</v>
      </c>
      <c r="Q101" s="63">
        <f>'S8 Heating-energy-carrier'!Q55</f>
        <v>8.364875010905902E-3</v>
      </c>
      <c r="R101" s="63">
        <f>'S8 Heating-energy-carrier'!R55</f>
        <v>8.321420089835746E-3</v>
      </c>
      <c r="S101" s="63">
        <f>'S8 Heating-energy-carrier'!S55</f>
        <v>8.27796516876559E-3</v>
      </c>
      <c r="T101" s="63">
        <f>'S8 Heating-energy-carrier'!T55</f>
        <v>8.234510247695434E-3</v>
      </c>
      <c r="U101" s="63">
        <f>'S8 Heating-energy-carrier'!U55</f>
        <v>8.1910553266252781E-3</v>
      </c>
      <c r="V101" s="63">
        <f>'S8 Heating-energy-carrier'!V55</f>
        <v>8.1476004055551221E-3</v>
      </c>
      <c r="W101" s="63">
        <f>'S8 Heating-energy-carrier'!W55</f>
        <v>8.1041454844849661E-3</v>
      </c>
      <c r="X101" s="63">
        <f>'S8 Heating-energy-carrier'!X55</f>
        <v>8.0606905634148102E-3</v>
      </c>
      <c r="Y101" s="63">
        <f>'S8 Heating-energy-carrier'!Y55</f>
        <v>8.0172356423446542E-3</v>
      </c>
      <c r="Z101" s="63">
        <f>'S8 Heating-energy-carrier'!Z55</f>
        <v>7.9737807212744982E-3</v>
      </c>
      <c r="AA101" s="63">
        <f>'S8 Heating-energy-carrier'!AA55</f>
        <v>7.9303258002043422E-3</v>
      </c>
      <c r="AB101" s="63">
        <f>'S8 Heating-energy-carrier'!AB55</f>
        <v>7.886870879134188E-3</v>
      </c>
      <c r="AC101" s="116">
        <f>'S8 Heating-energy-carrier'!AC55</f>
        <v>8.2610794871919094E-3</v>
      </c>
      <c r="AD101" s="116">
        <f>'S8 Heating-energy-carrier'!AD55</f>
        <v>8.6352880952496307E-3</v>
      </c>
      <c r="AE101" s="116">
        <f>'S8 Heating-energy-carrier'!AE55</f>
        <v>9.0094967033073521E-3</v>
      </c>
      <c r="AF101" s="116">
        <f>'S8 Heating-energy-carrier'!AF55</f>
        <v>9.3837053113650735E-3</v>
      </c>
      <c r="AG101" s="116">
        <f>'S8 Heating-energy-carrier'!AG55</f>
        <v>9.7579139194227948E-3</v>
      </c>
      <c r="AH101" s="117">
        <f>'S8 Heating-energy-carrier'!AH55</f>
        <v>1.0132122527480516E-2</v>
      </c>
      <c r="AI101" s="64">
        <f>'S8 Heating-energy-carrier'!AI55</f>
        <v>1.0506331135538238E-2</v>
      </c>
      <c r="AJ101" s="64">
        <f>'S8 Heating-energy-carrier'!AJ55</f>
        <v>1.0880539743595959E-2</v>
      </c>
      <c r="AK101" s="64">
        <f>'S8 Heating-energy-carrier'!AK55</f>
        <v>1.125474835165368E-2</v>
      </c>
      <c r="AL101" s="64">
        <f>'S8 Heating-energy-carrier'!AL55</f>
        <v>1.1628956959711402E-2</v>
      </c>
      <c r="AM101" s="64">
        <f>'S8 Heating-energy-carrier'!AM55</f>
        <v>1.2003165567769123E-2</v>
      </c>
      <c r="AN101" s="64">
        <f>'S8 Heating-energy-carrier'!AN55</f>
        <v>1.2377374175826844E-2</v>
      </c>
      <c r="AO101" s="64">
        <f>'S8 Heating-energy-carrier'!AO55</f>
        <v>1.2751582783884566E-2</v>
      </c>
      <c r="AP101" s="64">
        <f>'S8 Heating-energy-carrier'!AP55</f>
        <v>1.3125791391942287E-2</v>
      </c>
      <c r="AQ101" s="64">
        <f>'S8 Heating-energy-carrier'!AQ55</f>
        <v>1.35E-2</v>
      </c>
      <c r="AR101" s="64">
        <f>'S8 Heating-energy-carrier'!AR55</f>
        <v>1.315E-2</v>
      </c>
      <c r="AS101" s="64">
        <f>'S8 Heating-energy-carrier'!AS55</f>
        <v>1.2800000000000001E-2</v>
      </c>
      <c r="AT101" s="64">
        <f>'S8 Heating-energy-carrier'!AT55</f>
        <v>1.2450000000000001E-2</v>
      </c>
      <c r="AU101" s="64">
        <f>'S8 Heating-energy-carrier'!AU55</f>
        <v>1.2100000000000001E-2</v>
      </c>
      <c r="AV101" s="64">
        <f>'S8 Heating-energy-carrier'!AV55</f>
        <v>1.1750000000000002E-2</v>
      </c>
      <c r="AW101" s="64">
        <f>'S8 Heating-energy-carrier'!AW55</f>
        <v>1.1400000000000002E-2</v>
      </c>
      <c r="AX101" s="64">
        <f>'S8 Heating-energy-carrier'!AX55</f>
        <v>1.1050000000000003E-2</v>
      </c>
      <c r="AY101" s="64">
        <f>'S8 Heating-energy-carrier'!AY55</f>
        <v>1.0700000000000003E-2</v>
      </c>
      <c r="AZ101" s="64">
        <f>'S8 Heating-energy-carrier'!AZ55</f>
        <v>1.0350000000000003E-2</v>
      </c>
      <c r="BA101" s="64">
        <f>'S8 Heating-energy-carrier'!BA55</f>
        <v>1.0000000000000004E-2</v>
      </c>
      <c r="BB101" s="64">
        <f>'S8 Heating-energy-carrier'!BB55</f>
        <v>9.6500000000000041E-3</v>
      </c>
      <c r="BC101" s="64">
        <f>'S8 Heating-energy-carrier'!BC55</f>
        <v>9.3000000000000044E-3</v>
      </c>
      <c r="BD101" s="64">
        <f>'S8 Heating-energy-carrier'!BD55</f>
        <v>8.9500000000000048E-3</v>
      </c>
      <c r="BE101" s="64">
        <f>'S8 Heating-energy-carrier'!BE55</f>
        <v>8.6000000000000052E-3</v>
      </c>
      <c r="BF101" s="64">
        <f>'S8 Heating-energy-carrier'!BF55</f>
        <v>8.2500000000000056E-3</v>
      </c>
      <c r="BG101" s="64">
        <f>'S8 Heating-energy-carrier'!BG55</f>
        <v>7.900000000000006E-3</v>
      </c>
      <c r="BH101" s="64">
        <f>'S8 Heating-energy-carrier'!BH55</f>
        <v>7.5500000000000064E-3</v>
      </c>
      <c r="BI101" s="64">
        <f>'S8 Heating-energy-carrier'!BI55</f>
        <v>7.2000000000000067E-3</v>
      </c>
      <c r="BJ101" s="64">
        <f>'S8 Heating-energy-carrier'!BJ55</f>
        <v>6.8500000000000071E-3</v>
      </c>
      <c r="BK101" s="64">
        <f>'S8 Heating-energy-carrier'!BK55</f>
        <v>6.4999999999999997E-3</v>
      </c>
    </row>
    <row r="102" spans="1:63" x14ac:dyDescent="0.45">
      <c r="A102" s="17" t="s">
        <v>7</v>
      </c>
      <c r="B102" s="53"/>
      <c r="C102" s="63">
        <f>'S8 Heating-energy-carrier'!C62</f>
        <v>1.5783460101414466E-2</v>
      </c>
      <c r="D102" s="63">
        <f>'S8 Heating-energy-carrier'!D62</f>
        <v>1.4382203189225427E-2</v>
      </c>
      <c r="E102" s="63">
        <f>'S8 Heating-energy-carrier'!E62</f>
        <v>1.2980946277036387E-2</v>
      </c>
      <c r="F102" s="63">
        <f>'S8 Heating-energy-carrier'!F62</f>
        <v>1.1579689364847347E-2</v>
      </c>
      <c r="G102" s="63">
        <f>'S8 Heating-energy-carrier'!G62</f>
        <v>1.0178432452658308E-2</v>
      </c>
      <c r="H102" s="63">
        <f>'S8 Heating-energy-carrier'!H62</f>
        <v>8.7771755404692682E-3</v>
      </c>
      <c r="I102" s="63">
        <f>'S8 Heating-energy-carrier'!I62</f>
        <v>7.3759186282802286E-3</v>
      </c>
      <c r="J102" s="63">
        <f>'S8 Heating-energy-carrier'!J62</f>
        <v>5.974661716091189E-3</v>
      </c>
      <c r="K102" s="63">
        <f>'S8 Heating-energy-carrier'!K62</f>
        <v>4.5734048039021494E-3</v>
      </c>
      <c r="L102" s="63">
        <f>'S8 Heating-energy-carrier'!L62</f>
        <v>3.1721478917131102E-3</v>
      </c>
      <c r="M102" s="63">
        <f>'S8 Heating-energy-carrier'!M62</f>
        <v>1.770890979524073E-3</v>
      </c>
      <c r="N102" s="63">
        <f>'S8 Heating-energy-carrier'!N62</f>
        <v>1.7889083184493518E-3</v>
      </c>
      <c r="O102" s="63">
        <f>'S8 Heating-energy-carrier'!O62</f>
        <v>1.8069256573746307E-3</v>
      </c>
      <c r="P102" s="63">
        <f>'S8 Heating-energy-carrier'!P62</f>
        <v>1.8249429962999095E-3</v>
      </c>
      <c r="Q102" s="63">
        <f>'S8 Heating-energy-carrier'!Q62</f>
        <v>1.8429603352251884E-3</v>
      </c>
      <c r="R102" s="63">
        <f>'S8 Heating-energy-carrier'!R62</f>
        <v>1.8609776741504672E-3</v>
      </c>
      <c r="S102" s="63">
        <f>'S8 Heating-energy-carrier'!S62</f>
        <v>1.8789950130757461E-3</v>
      </c>
      <c r="T102" s="63">
        <f>'S8 Heating-energy-carrier'!T62</f>
        <v>1.8970123520010249E-3</v>
      </c>
      <c r="U102" s="63">
        <f>'S8 Heating-energy-carrier'!U62</f>
        <v>1.9150296909263038E-3</v>
      </c>
      <c r="V102" s="63">
        <f>'S8 Heating-energy-carrier'!V62</f>
        <v>1.9330470298515826E-3</v>
      </c>
      <c r="W102" s="63">
        <f>'S8 Heating-energy-carrier'!W62</f>
        <v>1.9510643687768614E-3</v>
      </c>
      <c r="X102" s="63">
        <f>'S8 Heating-energy-carrier'!X62</f>
        <v>1.9690817077021401E-3</v>
      </c>
      <c r="Y102" s="63">
        <f>'S8 Heating-energy-carrier'!Y62</f>
        <v>1.9870990466274189E-3</v>
      </c>
      <c r="Z102" s="63">
        <f>'S8 Heating-energy-carrier'!Z62</f>
        <v>2.0051163855526978E-3</v>
      </c>
      <c r="AA102" s="63">
        <f>'S8 Heating-energy-carrier'!AA62</f>
        <v>2.0231337244779766E-3</v>
      </c>
      <c r="AB102" s="63">
        <f>'S8 Heating-energy-carrier'!AB62</f>
        <v>2.0411510634032546E-3</v>
      </c>
      <c r="AC102" s="116">
        <f>'S8 Heating-energy-carrier'!AC62</f>
        <v>2.8050743258430377E-3</v>
      </c>
      <c r="AD102" s="116">
        <f>'S8 Heating-energy-carrier'!AD62</f>
        <v>3.5689975882828209E-3</v>
      </c>
      <c r="AE102" s="116">
        <f>'S8 Heating-energy-carrier'!AE62</f>
        <v>4.332920850722604E-3</v>
      </c>
      <c r="AF102" s="116">
        <f>'S8 Heating-energy-carrier'!AF62</f>
        <v>5.0968441131623871E-3</v>
      </c>
      <c r="AG102" s="116">
        <f>'S8 Heating-energy-carrier'!AG62</f>
        <v>5.8607673756021703E-3</v>
      </c>
      <c r="AH102" s="117">
        <f>'S8 Heating-energy-carrier'!AH62</f>
        <v>6.6246906380419534E-3</v>
      </c>
      <c r="AI102" s="64">
        <f>'S8 Heating-energy-carrier'!AI62</f>
        <v>7.3886139004817365E-3</v>
      </c>
      <c r="AJ102" s="64">
        <f>'S8 Heating-energy-carrier'!AJ62</f>
        <v>8.1525371629215197E-3</v>
      </c>
      <c r="AK102" s="64">
        <f>'S8 Heating-energy-carrier'!AK62</f>
        <v>8.9164604253613028E-3</v>
      </c>
      <c r="AL102" s="64">
        <f>'S8 Heating-energy-carrier'!AL62</f>
        <v>9.6803836878010859E-3</v>
      </c>
      <c r="AM102" s="64">
        <f>'S8 Heating-energy-carrier'!AM62</f>
        <v>1.0444306950240869E-2</v>
      </c>
      <c r="AN102" s="64">
        <f>'S8 Heating-energy-carrier'!AN62</f>
        <v>1.1208230212680652E-2</v>
      </c>
      <c r="AO102" s="64">
        <f>'S8 Heating-energy-carrier'!AO62</f>
        <v>1.1972153475120435E-2</v>
      </c>
      <c r="AP102" s="64">
        <f>'S8 Heating-energy-carrier'!AP62</f>
        <v>1.2736076737560218E-2</v>
      </c>
      <c r="AQ102" s="64">
        <f>'S8 Heating-energy-carrier'!AQ62</f>
        <v>1.35E-2</v>
      </c>
      <c r="AR102" s="64">
        <f>'S8 Heating-energy-carrier'!AR62</f>
        <v>1.315E-2</v>
      </c>
      <c r="AS102" s="64">
        <f>'S8 Heating-energy-carrier'!AS62</f>
        <v>1.2800000000000001E-2</v>
      </c>
      <c r="AT102" s="64">
        <f>'S8 Heating-energy-carrier'!AT62</f>
        <v>1.2450000000000001E-2</v>
      </c>
      <c r="AU102" s="64">
        <f>'S8 Heating-energy-carrier'!AU62</f>
        <v>1.2100000000000001E-2</v>
      </c>
      <c r="AV102" s="64">
        <f>'S8 Heating-energy-carrier'!AV62</f>
        <v>1.1750000000000002E-2</v>
      </c>
      <c r="AW102" s="64">
        <f>'S8 Heating-energy-carrier'!AW62</f>
        <v>1.1400000000000002E-2</v>
      </c>
      <c r="AX102" s="64">
        <f>'S8 Heating-energy-carrier'!AX62</f>
        <v>1.1050000000000003E-2</v>
      </c>
      <c r="AY102" s="64">
        <f>'S8 Heating-energy-carrier'!AY62</f>
        <v>1.0700000000000003E-2</v>
      </c>
      <c r="AZ102" s="64">
        <f>'S8 Heating-energy-carrier'!AZ62</f>
        <v>1.0350000000000003E-2</v>
      </c>
      <c r="BA102" s="64">
        <f>'S8 Heating-energy-carrier'!BA62</f>
        <v>1.0000000000000004E-2</v>
      </c>
      <c r="BB102" s="64">
        <f>'S8 Heating-energy-carrier'!BB62</f>
        <v>9.6500000000000041E-3</v>
      </c>
      <c r="BC102" s="64">
        <f>'S8 Heating-energy-carrier'!BC62</f>
        <v>9.3000000000000044E-3</v>
      </c>
      <c r="BD102" s="64">
        <f>'S8 Heating-energy-carrier'!BD62</f>
        <v>8.9500000000000048E-3</v>
      </c>
      <c r="BE102" s="64">
        <f>'S8 Heating-energy-carrier'!BE62</f>
        <v>8.6000000000000052E-3</v>
      </c>
      <c r="BF102" s="64">
        <f>'S8 Heating-energy-carrier'!BF62</f>
        <v>8.2500000000000056E-3</v>
      </c>
      <c r="BG102" s="64">
        <f>'S8 Heating-energy-carrier'!BG62</f>
        <v>7.900000000000006E-3</v>
      </c>
      <c r="BH102" s="64">
        <f>'S8 Heating-energy-carrier'!BH62</f>
        <v>7.5500000000000064E-3</v>
      </c>
      <c r="BI102" s="64">
        <f>'S8 Heating-energy-carrier'!BI62</f>
        <v>7.2000000000000067E-3</v>
      </c>
      <c r="BJ102" s="64">
        <f>'S8 Heating-energy-carrier'!BJ62</f>
        <v>6.8500000000000071E-3</v>
      </c>
      <c r="BK102" s="64">
        <f>'S8 Heating-energy-carrier'!BK62</f>
        <v>6.4999999999999997E-3</v>
      </c>
    </row>
    <row r="103" spans="1:63" x14ac:dyDescent="0.45">
      <c r="A103" s="17" t="s">
        <v>102</v>
      </c>
      <c r="B103" s="53"/>
      <c r="C103" s="63">
        <f>'S8 Heating-energy-carrier'!C69</f>
        <v>0</v>
      </c>
      <c r="D103" s="63">
        <f>'S8 Heating-energy-carrier'!D69</f>
        <v>0</v>
      </c>
      <c r="E103" s="63">
        <f>'S8 Heating-energy-carrier'!E69</f>
        <v>0</v>
      </c>
      <c r="F103" s="63">
        <f>'S8 Heating-energy-carrier'!F69</f>
        <v>0</v>
      </c>
      <c r="G103" s="63">
        <f>'S8 Heating-energy-carrier'!G69</f>
        <v>0</v>
      </c>
      <c r="H103" s="63">
        <f>'S8 Heating-energy-carrier'!H69</f>
        <v>0</v>
      </c>
      <c r="I103" s="63">
        <f>'S8 Heating-energy-carrier'!I69</f>
        <v>0</v>
      </c>
      <c r="J103" s="63">
        <f>'S8 Heating-energy-carrier'!J69</f>
        <v>0</v>
      </c>
      <c r="K103" s="63">
        <f>'S8 Heating-energy-carrier'!K69</f>
        <v>0</v>
      </c>
      <c r="L103" s="63">
        <f>'S8 Heating-energy-carrier'!L69</f>
        <v>0</v>
      </c>
      <c r="M103" s="63">
        <f>'S8 Heating-energy-carrier'!M69</f>
        <v>0</v>
      </c>
      <c r="N103" s="63">
        <f>'S8 Heating-energy-carrier'!N69</f>
        <v>0</v>
      </c>
      <c r="O103" s="63">
        <f>'S8 Heating-energy-carrier'!O69</f>
        <v>0</v>
      </c>
      <c r="P103" s="63">
        <f>'S8 Heating-energy-carrier'!P69</f>
        <v>0</v>
      </c>
      <c r="Q103" s="63">
        <f>'S8 Heating-energy-carrier'!Q69</f>
        <v>0</v>
      </c>
      <c r="R103" s="63">
        <f>'S8 Heating-energy-carrier'!R69</f>
        <v>0</v>
      </c>
      <c r="S103" s="63">
        <f>'S8 Heating-energy-carrier'!S69</f>
        <v>0</v>
      </c>
      <c r="T103" s="63">
        <f>'S8 Heating-energy-carrier'!T69</f>
        <v>0</v>
      </c>
      <c r="U103" s="63">
        <f>'S8 Heating-energy-carrier'!U69</f>
        <v>0</v>
      </c>
      <c r="V103" s="63">
        <f>'S8 Heating-energy-carrier'!V69</f>
        <v>0</v>
      </c>
      <c r="W103" s="63">
        <f>'S8 Heating-energy-carrier'!W69</f>
        <v>0</v>
      </c>
      <c r="X103" s="63">
        <f>'S8 Heating-energy-carrier'!X69</f>
        <v>0</v>
      </c>
      <c r="Y103" s="63">
        <f>'S8 Heating-energy-carrier'!Y69</f>
        <v>0</v>
      </c>
      <c r="Z103" s="63">
        <f>'S8 Heating-energy-carrier'!Z69</f>
        <v>0</v>
      </c>
      <c r="AA103" s="63">
        <f>'S8 Heating-energy-carrier'!AA69</f>
        <v>0</v>
      </c>
      <c r="AB103" s="63">
        <f>'S8 Heating-energy-carrier'!AB69</f>
        <v>0</v>
      </c>
      <c r="AC103" s="116">
        <f>'S8 Heating-energy-carrier'!AC69</f>
        <v>0</v>
      </c>
      <c r="AD103" s="116">
        <f>'S8 Heating-energy-carrier'!AD69</f>
        <v>0</v>
      </c>
      <c r="AE103" s="116">
        <f>'S8 Heating-energy-carrier'!AE69</f>
        <v>0</v>
      </c>
      <c r="AF103" s="116">
        <f>'S8 Heating-energy-carrier'!AF69</f>
        <v>0</v>
      </c>
      <c r="AG103" s="116">
        <f>'S8 Heating-energy-carrier'!AG69</f>
        <v>0</v>
      </c>
      <c r="AH103" s="117">
        <f>'S8 Heating-energy-carrier'!AH69</f>
        <v>0</v>
      </c>
      <c r="AI103" s="64">
        <f>'S8 Heating-energy-carrier'!AI69</f>
        <v>0</v>
      </c>
      <c r="AJ103" s="64">
        <f>'S8 Heating-energy-carrier'!AJ69</f>
        <v>0</v>
      </c>
      <c r="AK103" s="64">
        <f>'S8 Heating-energy-carrier'!AK69</f>
        <v>0</v>
      </c>
      <c r="AL103" s="64">
        <f>'S8 Heating-energy-carrier'!AL69</f>
        <v>0</v>
      </c>
      <c r="AM103" s="64">
        <f>'S8 Heating-energy-carrier'!AM69</f>
        <v>0</v>
      </c>
      <c r="AN103" s="64">
        <f>'S8 Heating-energy-carrier'!AN69</f>
        <v>0</v>
      </c>
      <c r="AO103" s="64">
        <f>'S8 Heating-energy-carrier'!AO69</f>
        <v>0</v>
      </c>
      <c r="AP103" s="64">
        <f>'S8 Heating-energy-carrier'!AP69</f>
        <v>0</v>
      </c>
      <c r="AQ103" s="64">
        <f>'S8 Heating-energy-carrier'!AQ69</f>
        <v>0</v>
      </c>
      <c r="AR103" s="64">
        <f>'S8 Heating-energy-carrier'!AR69</f>
        <v>0</v>
      </c>
      <c r="AS103" s="64">
        <f>'S8 Heating-energy-carrier'!AS69</f>
        <v>0</v>
      </c>
      <c r="AT103" s="64">
        <f>'S8 Heating-energy-carrier'!AT69</f>
        <v>0</v>
      </c>
      <c r="AU103" s="64">
        <f>'S8 Heating-energy-carrier'!AU69</f>
        <v>0</v>
      </c>
      <c r="AV103" s="64">
        <f>'S8 Heating-energy-carrier'!AV69</f>
        <v>0</v>
      </c>
      <c r="AW103" s="64">
        <f>'S8 Heating-energy-carrier'!AW69</f>
        <v>0</v>
      </c>
      <c r="AX103" s="64">
        <f>'S8 Heating-energy-carrier'!AX69</f>
        <v>0</v>
      </c>
      <c r="AY103" s="64">
        <f>'S8 Heating-energy-carrier'!AY69</f>
        <v>0</v>
      </c>
      <c r="AZ103" s="64">
        <f>'S8 Heating-energy-carrier'!AZ69</f>
        <v>0</v>
      </c>
      <c r="BA103" s="64">
        <f>'S8 Heating-energy-carrier'!BA69</f>
        <v>0</v>
      </c>
      <c r="BB103" s="64">
        <f>'S8 Heating-energy-carrier'!BB69</f>
        <v>0</v>
      </c>
      <c r="BC103" s="64">
        <f>'S8 Heating-energy-carrier'!BC69</f>
        <v>0</v>
      </c>
      <c r="BD103" s="64">
        <f>'S8 Heating-energy-carrier'!BD69</f>
        <v>0</v>
      </c>
      <c r="BE103" s="64">
        <f>'S8 Heating-energy-carrier'!BE69</f>
        <v>0</v>
      </c>
      <c r="BF103" s="64">
        <f>'S8 Heating-energy-carrier'!BF69</f>
        <v>0</v>
      </c>
      <c r="BG103" s="64">
        <f>'S8 Heating-energy-carrier'!BG69</f>
        <v>0</v>
      </c>
      <c r="BH103" s="64">
        <f>'S8 Heating-energy-carrier'!BH69</f>
        <v>0</v>
      </c>
      <c r="BI103" s="64">
        <f>'S8 Heating-energy-carrier'!BI69</f>
        <v>0</v>
      </c>
      <c r="BJ103" s="64">
        <f>'S8 Heating-energy-carrier'!BJ69</f>
        <v>0</v>
      </c>
      <c r="BK103" s="64">
        <f>'S8 Heating-energy-carrier'!BK69</f>
        <v>0</v>
      </c>
    </row>
    <row r="104" spans="1:63" x14ac:dyDescent="0.45">
      <c r="A104" s="17" t="s">
        <v>101</v>
      </c>
      <c r="B104" s="53"/>
      <c r="C104" s="63">
        <f>'S8 Heating-energy-carrier'!C76</f>
        <v>0</v>
      </c>
      <c r="D104" s="63">
        <f>'S8 Heating-energy-carrier'!D76</f>
        <v>0</v>
      </c>
      <c r="E104" s="63">
        <f>'S8 Heating-energy-carrier'!E76</f>
        <v>0</v>
      </c>
      <c r="F104" s="63">
        <f>'S8 Heating-energy-carrier'!F76</f>
        <v>0</v>
      </c>
      <c r="G104" s="63">
        <f>'S8 Heating-energy-carrier'!G76</f>
        <v>0</v>
      </c>
      <c r="H104" s="63">
        <f>'S8 Heating-energy-carrier'!H76</f>
        <v>0</v>
      </c>
      <c r="I104" s="63">
        <f>'S8 Heating-energy-carrier'!I76</f>
        <v>0</v>
      </c>
      <c r="J104" s="63">
        <f>'S8 Heating-energy-carrier'!J76</f>
        <v>0</v>
      </c>
      <c r="K104" s="63">
        <f>'S8 Heating-energy-carrier'!K76</f>
        <v>0</v>
      </c>
      <c r="L104" s="63">
        <f>'S8 Heating-energy-carrier'!L76</f>
        <v>0</v>
      </c>
      <c r="M104" s="63">
        <f>'S8 Heating-energy-carrier'!M76</f>
        <v>0</v>
      </c>
      <c r="N104" s="63">
        <f>'S8 Heating-energy-carrier'!N76</f>
        <v>0</v>
      </c>
      <c r="O104" s="63">
        <f>'S8 Heating-energy-carrier'!O76</f>
        <v>0</v>
      </c>
      <c r="P104" s="63">
        <f>'S8 Heating-energy-carrier'!P76</f>
        <v>0</v>
      </c>
      <c r="Q104" s="63">
        <f>'S8 Heating-energy-carrier'!Q76</f>
        <v>0</v>
      </c>
      <c r="R104" s="63">
        <f>'S8 Heating-energy-carrier'!R76</f>
        <v>0</v>
      </c>
      <c r="S104" s="63">
        <f>'S8 Heating-energy-carrier'!S76</f>
        <v>0</v>
      </c>
      <c r="T104" s="63">
        <f>'S8 Heating-energy-carrier'!T76</f>
        <v>0</v>
      </c>
      <c r="U104" s="63">
        <f>'S8 Heating-energy-carrier'!U76</f>
        <v>0</v>
      </c>
      <c r="V104" s="63">
        <f>'S8 Heating-energy-carrier'!V76</f>
        <v>0</v>
      </c>
      <c r="W104" s="63">
        <f>'S8 Heating-energy-carrier'!W76</f>
        <v>0</v>
      </c>
      <c r="X104" s="63">
        <f>'S8 Heating-energy-carrier'!X76</f>
        <v>0</v>
      </c>
      <c r="Y104" s="63">
        <f>'S8 Heating-energy-carrier'!Y76</f>
        <v>0</v>
      </c>
      <c r="Z104" s="63">
        <f>'S8 Heating-energy-carrier'!Z76</f>
        <v>0</v>
      </c>
      <c r="AA104" s="63">
        <f>'S8 Heating-energy-carrier'!AA76</f>
        <v>0</v>
      </c>
      <c r="AB104" s="63">
        <f>'S8 Heating-energy-carrier'!AB76</f>
        <v>0</v>
      </c>
      <c r="AC104" s="116">
        <f>'S8 Heating-energy-carrier'!AC76</f>
        <v>0</v>
      </c>
      <c r="AD104" s="116">
        <f>'S8 Heating-energy-carrier'!AD76</f>
        <v>0</v>
      </c>
      <c r="AE104" s="116">
        <f>'S8 Heating-energy-carrier'!AE76</f>
        <v>0</v>
      </c>
      <c r="AF104" s="116">
        <f>'S8 Heating-energy-carrier'!AF76</f>
        <v>0</v>
      </c>
      <c r="AG104" s="116">
        <f>'S8 Heating-energy-carrier'!AG76</f>
        <v>0</v>
      </c>
      <c r="AH104" s="117">
        <f>'S8 Heating-energy-carrier'!AH76</f>
        <v>0</v>
      </c>
      <c r="AI104" s="64">
        <f>'S8 Heating-energy-carrier'!AI76</f>
        <v>0</v>
      </c>
      <c r="AJ104" s="64">
        <f>'S8 Heating-energy-carrier'!AJ76</f>
        <v>0</v>
      </c>
      <c r="AK104" s="64">
        <f>'S8 Heating-energy-carrier'!AK76</f>
        <v>0</v>
      </c>
      <c r="AL104" s="64">
        <f>'S8 Heating-energy-carrier'!AL76</f>
        <v>0</v>
      </c>
      <c r="AM104" s="64">
        <f>'S8 Heating-energy-carrier'!AM76</f>
        <v>0</v>
      </c>
      <c r="AN104" s="64">
        <f>'S8 Heating-energy-carrier'!AN76</f>
        <v>0</v>
      </c>
      <c r="AO104" s="64">
        <f>'S8 Heating-energy-carrier'!AO76</f>
        <v>0</v>
      </c>
      <c r="AP104" s="64">
        <f>'S8 Heating-energy-carrier'!AP76</f>
        <v>0</v>
      </c>
      <c r="AQ104" s="64">
        <f>'S8 Heating-energy-carrier'!AQ76</f>
        <v>0</v>
      </c>
      <c r="AR104" s="64">
        <f>'S8 Heating-energy-carrier'!AR76</f>
        <v>0</v>
      </c>
      <c r="AS104" s="64">
        <f>'S8 Heating-energy-carrier'!AS76</f>
        <v>0</v>
      </c>
      <c r="AT104" s="64">
        <f>'S8 Heating-energy-carrier'!AT76</f>
        <v>0</v>
      </c>
      <c r="AU104" s="64">
        <f>'S8 Heating-energy-carrier'!AU76</f>
        <v>0</v>
      </c>
      <c r="AV104" s="64">
        <f>'S8 Heating-energy-carrier'!AV76</f>
        <v>0</v>
      </c>
      <c r="AW104" s="64">
        <f>'S8 Heating-energy-carrier'!AW76</f>
        <v>0</v>
      </c>
      <c r="AX104" s="64">
        <f>'S8 Heating-energy-carrier'!AX76</f>
        <v>0</v>
      </c>
      <c r="AY104" s="64">
        <f>'S8 Heating-energy-carrier'!AY76</f>
        <v>0</v>
      </c>
      <c r="AZ104" s="64">
        <f>'S8 Heating-energy-carrier'!AZ76</f>
        <v>0</v>
      </c>
      <c r="BA104" s="64">
        <f>'S8 Heating-energy-carrier'!BA76</f>
        <v>0</v>
      </c>
      <c r="BB104" s="64">
        <f>'S8 Heating-energy-carrier'!BB76</f>
        <v>0</v>
      </c>
      <c r="BC104" s="64">
        <f>'S8 Heating-energy-carrier'!BC76</f>
        <v>0</v>
      </c>
      <c r="BD104" s="64">
        <f>'S8 Heating-energy-carrier'!BD76</f>
        <v>0</v>
      </c>
      <c r="BE104" s="64">
        <f>'S8 Heating-energy-carrier'!BE76</f>
        <v>0</v>
      </c>
      <c r="BF104" s="64">
        <f>'S8 Heating-energy-carrier'!BF76</f>
        <v>0</v>
      </c>
      <c r="BG104" s="64">
        <f>'S8 Heating-energy-carrier'!BG76</f>
        <v>0</v>
      </c>
      <c r="BH104" s="64">
        <f>'S8 Heating-energy-carrier'!BH76</f>
        <v>0</v>
      </c>
      <c r="BI104" s="64">
        <f>'S8 Heating-energy-carrier'!BI76</f>
        <v>0</v>
      </c>
      <c r="BJ104" s="64">
        <f>'S8 Heating-energy-carrier'!BJ76</f>
        <v>0</v>
      </c>
      <c r="BK104" s="64">
        <f>'S8 Heating-energy-carrier'!BK76</f>
        <v>0</v>
      </c>
    </row>
    <row r="105" spans="1:63" x14ac:dyDescent="0.45">
      <c r="A105" s="16" t="s">
        <v>62</v>
      </c>
      <c r="B105" s="19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118"/>
      <c r="AD105" s="118"/>
      <c r="AE105" s="118"/>
      <c r="AF105" s="118"/>
      <c r="AG105" s="118"/>
      <c r="AH105" s="11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50"/>
    </row>
    <row r="106" spans="1:63" x14ac:dyDescent="0.45">
      <c r="A106" s="17" t="s">
        <v>48</v>
      </c>
      <c r="B106" s="53"/>
      <c r="C106" s="63">
        <f>'S8 Heating-energy-carrier'!C7</f>
        <v>0.15964050764050766</v>
      </c>
      <c r="D106" s="63">
        <f>'S8 Heating-energy-carrier'!D7</f>
        <v>0.15229013154141155</v>
      </c>
      <c r="E106" s="63">
        <f>'S8 Heating-energy-carrier'!E7</f>
        <v>0.14493975544231544</v>
      </c>
      <c r="F106" s="63">
        <f>'S8 Heating-energy-carrier'!F7</f>
        <v>0.13758937934321933</v>
      </c>
      <c r="G106" s="63">
        <f>'S8 Heating-energy-carrier'!G7</f>
        <v>0.13023900324412321</v>
      </c>
      <c r="H106" s="63">
        <f>'S8 Heating-energy-carrier'!H7</f>
        <v>0.1228886271450271</v>
      </c>
      <c r="I106" s="63">
        <f>'S8 Heating-energy-carrier'!I7</f>
        <v>0.11553825104593099</v>
      </c>
      <c r="J106" s="63">
        <f>'S8 Heating-energy-carrier'!J7</f>
        <v>0.10818787494683488</v>
      </c>
      <c r="K106" s="63">
        <f>'S8 Heating-energy-carrier'!K7</f>
        <v>0.10083749884773877</v>
      </c>
      <c r="L106" s="63">
        <f>'S8 Heating-energy-carrier'!L7</f>
        <v>9.3487122748642654E-2</v>
      </c>
      <c r="M106" s="63">
        <f>'S8 Heating-energy-carrier'!M7</f>
        <v>8.6136746649546583E-2</v>
      </c>
      <c r="N106" s="63">
        <f>'S8 Heating-energy-carrier'!N7</f>
        <v>8.3727630206243478E-2</v>
      </c>
      <c r="O106" s="63">
        <f>'S8 Heating-energy-carrier'!O7</f>
        <v>8.1318513762940373E-2</v>
      </c>
      <c r="P106" s="63">
        <f>'S8 Heating-energy-carrier'!P7</f>
        <v>7.8909397319637267E-2</v>
      </c>
      <c r="Q106" s="63">
        <f>'S8 Heating-energy-carrier'!Q7</f>
        <v>7.6500280876334162E-2</v>
      </c>
      <c r="R106" s="63">
        <f>'S8 Heating-energy-carrier'!R7</f>
        <v>7.4091164433031056E-2</v>
      </c>
      <c r="S106" s="63">
        <f>'S8 Heating-energy-carrier'!S7</f>
        <v>7.1682047989727951E-2</v>
      </c>
      <c r="T106" s="63">
        <f>'S8 Heating-energy-carrier'!T7</f>
        <v>6.9272931546424846E-2</v>
      </c>
      <c r="U106" s="63">
        <f>'S8 Heating-energy-carrier'!U7</f>
        <v>6.686381510312174E-2</v>
      </c>
      <c r="V106" s="63">
        <f>'S8 Heating-energy-carrier'!V7</f>
        <v>6.4454698659818635E-2</v>
      </c>
      <c r="W106" s="63">
        <f>'S8 Heating-energy-carrier'!W7</f>
        <v>6.204558221651553E-2</v>
      </c>
      <c r="X106" s="63">
        <f>'S8 Heating-energy-carrier'!X7</f>
        <v>5.9636465773212424E-2</v>
      </c>
      <c r="Y106" s="63">
        <f>'S8 Heating-energy-carrier'!Y7</f>
        <v>5.7227349329909319E-2</v>
      </c>
      <c r="Z106" s="63">
        <f>'S8 Heating-energy-carrier'!Z7</f>
        <v>5.4818232886606214E-2</v>
      </c>
      <c r="AA106" s="63">
        <f>'S8 Heating-energy-carrier'!AA7</f>
        <v>5.2409116443303108E-2</v>
      </c>
      <c r="AB106" s="63">
        <f>'S8 Heating-energy-carrier'!AB7</f>
        <v>0.05</v>
      </c>
      <c r="AC106" s="116">
        <f>'S8 Heating-energy-carrier'!AC7</f>
        <v>4.7533333333333337E-2</v>
      </c>
      <c r="AD106" s="116">
        <f>'S8 Heating-energy-carrier'!AD7</f>
        <v>4.5066666666666672E-2</v>
      </c>
      <c r="AE106" s="116">
        <f>'S8 Heating-energy-carrier'!AE7</f>
        <v>4.2600000000000006E-2</v>
      </c>
      <c r="AF106" s="116">
        <f>'S8 Heating-energy-carrier'!AF7</f>
        <v>4.013333333333334E-2</v>
      </c>
      <c r="AG106" s="116">
        <f>'S8 Heating-energy-carrier'!AG7</f>
        <v>3.7666666666666675E-2</v>
      </c>
      <c r="AH106" s="117">
        <f>'S8 Heating-energy-carrier'!AH7</f>
        <v>3.5200000000000009E-2</v>
      </c>
      <c r="AI106" s="64">
        <f>'S8 Heating-energy-carrier'!AI7</f>
        <v>3.2733333333333343E-2</v>
      </c>
      <c r="AJ106" s="64">
        <f>'S8 Heating-energy-carrier'!AJ7</f>
        <v>3.0266666666666678E-2</v>
      </c>
      <c r="AK106" s="64">
        <f>'S8 Heating-energy-carrier'!AK7</f>
        <v>2.7800000000000012E-2</v>
      </c>
      <c r="AL106" s="64">
        <f>'S8 Heating-energy-carrier'!AL7</f>
        <v>2.5333333333333347E-2</v>
      </c>
      <c r="AM106" s="64">
        <f>'S8 Heating-energy-carrier'!AM7</f>
        <v>2.2866666666666681E-2</v>
      </c>
      <c r="AN106" s="64">
        <f>'S8 Heating-energy-carrier'!AN7</f>
        <v>2.0400000000000015E-2</v>
      </c>
      <c r="AO106" s="64">
        <f>'S8 Heating-energy-carrier'!AO7</f>
        <v>1.793333333333335E-2</v>
      </c>
      <c r="AP106" s="64">
        <f>'S8 Heating-energy-carrier'!AP7</f>
        <v>1.5466666666666682E-2</v>
      </c>
      <c r="AQ106" s="64">
        <f>'S8 Heating-energy-carrier'!AQ7</f>
        <v>1.2999999999999999E-2</v>
      </c>
      <c r="AR106" s="64">
        <f>'S8 Heating-energy-carrier'!AR7</f>
        <v>1.2624999999999999E-2</v>
      </c>
      <c r="AS106" s="64">
        <f>'S8 Heating-energy-carrier'!AS7</f>
        <v>1.2249999999999999E-2</v>
      </c>
      <c r="AT106" s="64">
        <f>'S8 Heating-energy-carrier'!AT7</f>
        <v>1.1874999999999998E-2</v>
      </c>
      <c r="AU106" s="64">
        <f>'S8 Heating-energy-carrier'!AU7</f>
        <v>1.1499999999999998E-2</v>
      </c>
      <c r="AV106" s="64">
        <f>'S8 Heating-energy-carrier'!AV7</f>
        <v>1.1124999999999998E-2</v>
      </c>
      <c r="AW106" s="64">
        <f>'S8 Heating-energy-carrier'!AW7</f>
        <v>1.0749999999999997E-2</v>
      </c>
      <c r="AX106" s="64">
        <f>'S8 Heating-energy-carrier'!AX7</f>
        <v>1.0374999999999997E-2</v>
      </c>
      <c r="AY106" s="64">
        <f>'S8 Heating-energy-carrier'!AY7</f>
        <v>9.9999999999999967E-3</v>
      </c>
      <c r="AZ106" s="64">
        <f>'S8 Heating-energy-carrier'!AZ7</f>
        <v>9.6249999999999964E-3</v>
      </c>
      <c r="BA106" s="64">
        <f>'S8 Heating-energy-carrier'!BA7</f>
        <v>9.2499999999999961E-3</v>
      </c>
      <c r="BB106" s="64">
        <f>'S8 Heating-energy-carrier'!BB7</f>
        <v>8.8749999999999957E-3</v>
      </c>
      <c r="BC106" s="64">
        <f>'S8 Heating-energy-carrier'!BC7</f>
        <v>8.4999999999999954E-3</v>
      </c>
      <c r="BD106" s="64">
        <f>'S8 Heating-energy-carrier'!BD7</f>
        <v>8.1249999999999951E-3</v>
      </c>
      <c r="BE106" s="64">
        <f>'S8 Heating-energy-carrier'!BE7</f>
        <v>7.7499999999999947E-3</v>
      </c>
      <c r="BF106" s="64">
        <f>'S8 Heating-energy-carrier'!BF7</f>
        <v>7.3749999999999944E-3</v>
      </c>
      <c r="BG106" s="64">
        <f>'S8 Heating-energy-carrier'!BG7</f>
        <v>6.9999999999999941E-3</v>
      </c>
      <c r="BH106" s="64">
        <f>'S8 Heating-energy-carrier'!BH7</f>
        <v>6.6249999999999937E-3</v>
      </c>
      <c r="BI106" s="64">
        <f>'S8 Heating-energy-carrier'!BI7</f>
        <v>6.2499999999999934E-3</v>
      </c>
      <c r="BJ106" s="64">
        <f>'S8 Heating-energy-carrier'!BJ7</f>
        <v>5.8749999999999931E-3</v>
      </c>
      <c r="BK106" s="64">
        <f>'S8 Heating-energy-carrier'!BK7</f>
        <v>5.4999999999999997E-3</v>
      </c>
    </row>
    <row r="107" spans="1:63" x14ac:dyDescent="0.45">
      <c r="A107" s="17" t="s">
        <v>53</v>
      </c>
      <c r="B107" s="53"/>
      <c r="C107" s="63">
        <f>'S8 Heating-energy-carrier'!C14</f>
        <v>0.15964050764050766</v>
      </c>
      <c r="D107" s="63">
        <f>'S8 Heating-energy-carrier'!D14</f>
        <v>0.15229013154141155</v>
      </c>
      <c r="E107" s="63">
        <f>'S8 Heating-energy-carrier'!E14</f>
        <v>0.14493975544231544</v>
      </c>
      <c r="F107" s="63">
        <f>'S8 Heating-energy-carrier'!F14</f>
        <v>0.13758937934321933</v>
      </c>
      <c r="G107" s="63">
        <f>'S8 Heating-energy-carrier'!G14</f>
        <v>0.13023900324412321</v>
      </c>
      <c r="H107" s="63">
        <f>'S8 Heating-energy-carrier'!H14</f>
        <v>0.1228886271450271</v>
      </c>
      <c r="I107" s="63">
        <f>'S8 Heating-energy-carrier'!I14</f>
        <v>0.11553825104593099</v>
      </c>
      <c r="J107" s="63">
        <f>'S8 Heating-energy-carrier'!J14</f>
        <v>0.10818787494683488</v>
      </c>
      <c r="K107" s="63">
        <f>'S8 Heating-energy-carrier'!K14</f>
        <v>0.10083749884773877</v>
      </c>
      <c r="L107" s="63">
        <f>'S8 Heating-energy-carrier'!L14</f>
        <v>9.3487122748642654E-2</v>
      </c>
      <c r="M107" s="63">
        <f>'S8 Heating-energy-carrier'!M14</f>
        <v>8.6136746649546583E-2</v>
      </c>
      <c r="N107" s="63">
        <f>'S8 Heating-energy-carrier'!N14</f>
        <v>8.3727630206243478E-2</v>
      </c>
      <c r="O107" s="63">
        <f>'S8 Heating-energy-carrier'!O14</f>
        <v>8.1318513762940373E-2</v>
      </c>
      <c r="P107" s="63">
        <f>'S8 Heating-energy-carrier'!P14</f>
        <v>7.8909397319637267E-2</v>
      </c>
      <c r="Q107" s="63">
        <f>'S8 Heating-energy-carrier'!Q14</f>
        <v>7.6500280876334162E-2</v>
      </c>
      <c r="R107" s="63">
        <f>'S8 Heating-energy-carrier'!R14</f>
        <v>7.4091164433031056E-2</v>
      </c>
      <c r="S107" s="63">
        <f>'S8 Heating-energy-carrier'!S14</f>
        <v>7.1682047989727951E-2</v>
      </c>
      <c r="T107" s="63">
        <f>'S8 Heating-energy-carrier'!T14</f>
        <v>6.9272931546424846E-2</v>
      </c>
      <c r="U107" s="63">
        <f>'S8 Heating-energy-carrier'!U14</f>
        <v>6.686381510312174E-2</v>
      </c>
      <c r="V107" s="63">
        <f>'S8 Heating-energy-carrier'!V14</f>
        <v>6.4454698659818635E-2</v>
      </c>
      <c r="W107" s="63">
        <f>'S8 Heating-energy-carrier'!W14</f>
        <v>6.204558221651553E-2</v>
      </c>
      <c r="X107" s="63">
        <f>'S8 Heating-energy-carrier'!X14</f>
        <v>5.9636465773212424E-2</v>
      </c>
      <c r="Y107" s="63">
        <f>'S8 Heating-energy-carrier'!Y14</f>
        <v>5.7227349329909319E-2</v>
      </c>
      <c r="Z107" s="63">
        <f>'S8 Heating-energy-carrier'!Z14</f>
        <v>5.4818232886606214E-2</v>
      </c>
      <c r="AA107" s="63">
        <f>'S8 Heating-energy-carrier'!AA14</f>
        <v>5.2409116443303108E-2</v>
      </c>
      <c r="AB107" s="63">
        <f>'S8 Heating-energy-carrier'!AB14</f>
        <v>0.05</v>
      </c>
      <c r="AC107" s="116">
        <f>'S8 Heating-energy-carrier'!AC14</f>
        <v>4.7566666666666667E-2</v>
      </c>
      <c r="AD107" s="116">
        <f>'S8 Heating-energy-carrier'!AD14</f>
        <v>4.5133333333333331E-2</v>
      </c>
      <c r="AE107" s="116">
        <f>'S8 Heating-energy-carrier'!AE14</f>
        <v>4.2699999999999995E-2</v>
      </c>
      <c r="AF107" s="116">
        <f>'S8 Heating-energy-carrier'!AF14</f>
        <v>4.0266666666666659E-2</v>
      </c>
      <c r="AG107" s="116">
        <f>'S8 Heating-energy-carrier'!AG14</f>
        <v>3.7833333333333323E-2</v>
      </c>
      <c r="AH107" s="117">
        <f>'S8 Heating-energy-carrier'!AH14</f>
        <v>3.5399999999999987E-2</v>
      </c>
      <c r="AI107" s="64">
        <f>'S8 Heating-energy-carrier'!AI14</f>
        <v>3.2966666666666651E-2</v>
      </c>
      <c r="AJ107" s="64">
        <f>'S8 Heating-energy-carrier'!AJ14</f>
        <v>3.0533333333333319E-2</v>
      </c>
      <c r="AK107" s="64">
        <f>'S8 Heating-energy-carrier'!AK14</f>
        <v>2.8099999999999986E-2</v>
      </c>
      <c r="AL107" s="64">
        <f>'S8 Heating-energy-carrier'!AL14</f>
        <v>2.5666666666666654E-2</v>
      </c>
      <c r="AM107" s="64">
        <f>'S8 Heating-energy-carrier'!AM14</f>
        <v>2.3233333333333321E-2</v>
      </c>
      <c r="AN107" s="64">
        <f>'S8 Heating-energy-carrier'!AN14</f>
        <v>2.0799999999999989E-2</v>
      </c>
      <c r="AO107" s="64">
        <f>'S8 Heating-energy-carrier'!AO14</f>
        <v>1.8366666666666656E-2</v>
      </c>
      <c r="AP107" s="64">
        <f>'S8 Heating-energy-carrier'!AP14</f>
        <v>1.5933333333333324E-2</v>
      </c>
      <c r="AQ107" s="64">
        <f>'S8 Heating-energy-carrier'!AQ14</f>
        <v>1.35E-2</v>
      </c>
      <c r="AR107" s="64">
        <f>'S8 Heating-energy-carrier'!AR14</f>
        <v>1.315E-2</v>
      </c>
      <c r="AS107" s="64">
        <f>'S8 Heating-energy-carrier'!AS14</f>
        <v>1.2800000000000001E-2</v>
      </c>
      <c r="AT107" s="64">
        <f>'S8 Heating-energy-carrier'!AT14</f>
        <v>1.2450000000000001E-2</v>
      </c>
      <c r="AU107" s="64">
        <f>'S8 Heating-energy-carrier'!AU14</f>
        <v>1.2100000000000001E-2</v>
      </c>
      <c r="AV107" s="64">
        <f>'S8 Heating-energy-carrier'!AV14</f>
        <v>1.1750000000000002E-2</v>
      </c>
      <c r="AW107" s="64">
        <f>'S8 Heating-energy-carrier'!AW14</f>
        <v>1.1400000000000002E-2</v>
      </c>
      <c r="AX107" s="64">
        <f>'S8 Heating-energy-carrier'!AX14</f>
        <v>1.1050000000000003E-2</v>
      </c>
      <c r="AY107" s="64">
        <f>'S8 Heating-energy-carrier'!AY14</f>
        <v>1.0700000000000003E-2</v>
      </c>
      <c r="AZ107" s="64">
        <f>'S8 Heating-energy-carrier'!AZ14</f>
        <v>1.0350000000000003E-2</v>
      </c>
      <c r="BA107" s="64">
        <f>'S8 Heating-energy-carrier'!BA14</f>
        <v>1.0000000000000004E-2</v>
      </c>
      <c r="BB107" s="64">
        <f>'S8 Heating-energy-carrier'!BB14</f>
        <v>9.6500000000000041E-3</v>
      </c>
      <c r="BC107" s="64">
        <f>'S8 Heating-energy-carrier'!BC14</f>
        <v>9.3000000000000044E-3</v>
      </c>
      <c r="BD107" s="64">
        <f>'S8 Heating-energy-carrier'!BD14</f>
        <v>8.9500000000000048E-3</v>
      </c>
      <c r="BE107" s="64">
        <f>'S8 Heating-energy-carrier'!BE14</f>
        <v>8.6000000000000052E-3</v>
      </c>
      <c r="BF107" s="64">
        <f>'S8 Heating-energy-carrier'!BF14</f>
        <v>8.2500000000000056E-3</v>
      </c>
      <c r="BG107" s="64">
        <f>'S8 Heating-energy-carrier'!BG14</f>
        <v>7.900000000000006E-3</v>
      </c>
      <c r="BH107" s="64">
        <f>'S8 Heating-energy-carrier'!BH14</f>
        <v>7.5500000000000064E-3</v>
      </c>
      <c r="BI107" s="64">
        <f>'S8 Heating-energy-carrier'!BI14</f>
        <v>7.2000000000000067E-3</v>
      </c>
      <c r="BJ107" s="64">
        <f>'S8 Heating-energy-carrier'!BJ14</f>
        <v>6.8500000000000071E-3</v>
      </c>
      <c r="BK107" s="64">
        <f>'S8 Heating-energy-carrier'!BK14</f>
        <v>6.4999999999999997E-3</v>
      </c>
    </row>
    <row r="108" spans="1:63" x14ac:dyDescent="0.45">
      <c r="A108" s="17" t="s">
        <v>51</v>
      </c>
      <c r="B108" s="53"/>
      <c r="C108" s="63">
        <f>'S8 Heating-energy-carrier'!C21</f>
        <v>0.15964050764050766</v>
      </c>
      <c r="D108" s="63">
        <f>'S8 Heating-energy-carrier'!D21</f>
        <v>0.15229013154141155</v>
      </c>
      <c r="E108" s="63">
        <f>'S8 Heating-energy-carrier'!E21</f>
        <v>0.14493975544231544</v>
      </c>
      <c r="F108" s="63">
        <f>'S8 Heating-energy-carrier'!F21</f>
        <v>0.13758937934321933</v>
      </c>
      <c r="G108" s="63">
        <f>'S8 Heating-energy-carrier'!G21</f>
        <v>0.13023900324412321</v>
      </c>
      <c r="H108" s="63">
        <f>'S8 Heating-energy-carrier'!H21</f>
        <v>0.1228886271450271</v>
      </c>
      <c r="I108" s="63">
        <f>'S8 Heating-energy-carrier'!I21</f>
        <v>0.11553825104593099</v>
      </c>
      <c r="J108" s="63">
        <f>'S8 Heating-energy-carrier'!J21</f>
        <v>0.10818787494683488</v>
      </c>
      <c r="K108" s="63">
        <f>'S8 Heating-energy-carrier'!K21</f>
        <v>0.10083749884773877</v>
      </c>
      <c r="L108" s="63">
        <f>'S8 Heating-energy-carrier'!L21</f>
        <v>9.3487122748642654E-2</v>
      </c>
      <c r="M108" s="63">
        <f>'S8 Heating-energy-carrier'!M21</f>
        <v>8.6136746649546583E-2</v>
      </c>
      <c r="N108" s="63">
        <f>'S8 Heating-energy-carrier'!N21</f>
        <v>8.3727630206243478E-2</v>
      </c>
      <c r="O108" s="63">
        <f>'S8 Heating-energy-carrier'!O21</f>
        <v>8.1318513762940373E-2</v>
      </c>
      <c r="P108" s="63">
        <f>'S8 Heating-energy-carrier'!P21</f>
        <v>7.8909397319637267E-2</v>
      </c>
      <c r="Q108" s="63">
        <f>'S8 Heating-energy-carrier'!Q21</f>
        <v>7.6500280876334162E-2</v>
      </c>
      <c r="R108" s="63">
        <f>'S8 Heating-energy-carrier'!R21</f>
        <v>7.4091164433031056E-2</v>
      </c>
      <c r="S108" s="63">
        <f>'S8 Heating-energy-carrier'!S21</f>
        <v>7.1682047989727951E-2</v>
      </c>
      <c r="T108" s="63">
        <f>'S8 Heating-energy-carrier'!T21</f>
        <v>6.9272931546424846E-2</v>
      </c>
      <c r="U108" s="63">
        <f>'S8 Heating-energy-carrier'!U21</f>
        <v>6.686381510312174E-2</v>
      </c>
      <c r="V108" s="63">
        <f>'S8 Heating-energy-carrier'!V21</f>
        <v>6.4454698659818635E-2</v>
      </c>
      <c r="W108" s="63">
        <f>'S8 Heating-energy-carrier'!W21</f>
        <v>6.204558221651553E-2</v>
      </c>
      <c r="X108" s="63">
        <f>'S8 Heating-energy-carrier'!X21</f>
        <v>5.9636465773212424E-2</v>
      </c>
      <c r="Y108" s="63">
        <f>'S8 Heating-energy-carrier'!Y21</f>
        <v>5.7227349329909319E-2</v>
      </c>
      <c r="Z108" s="63">
        <f>'S8 Heating-energy-carrier'!Z21</f>
        <v>5.4818232886606214E-2</v>
      </c>
      <c r="AA108" s="63">
        <f>'S8 Heating-energy-carrier'!AA21</f>
        <v>5.2409116443303108E-2</v>
      </c>
      <c r="AB108" s="63">
        <f>'S8 Heating-energy-carrier'!AB21</f>
        <v>0.05</v>
      </c>
      <c r="AC108" s="116">
        <f>'S8 Heating-energy-carrier'!AC21</f>
        <v>4.7566666666666667E-2</v>
      </c>
      <c r="AD108" s="116">
        <f>'S8 Heating-energy-carrier'!AD21</f>
        <v>4.5133333333333331E-2</v>
      </c>
      <c r="AE108" s="116">
        <f>'S8 Heating-energy-carrier'!AE21</f>
        <v>4.2699999999999995E-2</v>
      </c>
      <c r="AF108" s="116">
        <f>'S8 Heating-energy-carrier'!AF21</f>
        <v>4.0266666666666659E-2</v>
      </c>
      <c r="AG108" s="116">
        <f>'S8 Heating-energy-carrier'!AG21</f>
        <v>3.7833333333333323E-2</v>
      </c>
      <c r="AH108" s="117">
        <f>'S8 Heating-energy-carrier'!AH21</f>
        <v>3.5399999999999987E-2</v>
      </c>
      <c r="AI108" s="64">
        <f>'S8 Heating-energy-carrier'!AI21</f>
        <v>3.2966666666666651E-2</v>
      </c>
      <c r="AJ108" s="64">
        <f>'S8 Heating-energy-carrier'!AJ21</f>
        <v>3.0533333333333319E-2</v>
      </c>
      <c r="AK108" s="64">
        <f>'S8 Heating-energy-carrier'!AK21</f>
        <v>2.8099999999999986E-2</v>
      </c>
      <c r="AL108" s="64">
        <f>'S8 Heating-energy-carrier'!AL21</f>
        <v>2.5666666666666654E-2</v>
      </c>
      <c r="AM108" s="64">
        <f>'S8 Heating-energy-carrier'!AM21</f>
        <v>2.3233333333333321E-2</v>
      </c>
      <c r="AN108" s="64">
        <f>'S8 Heating-energy-carrier'!AN21</f>
        <v>2.0799999999999989E-2</v>
      </c>
      <c r="AO108" s="64">
        <f>'S8 Heating-energy-carrier'!AO21</f>
        <v>1.8366666666666656E-2</v>
      </c>
      <c r="AP108" s="64">
        <f>'S8 Heating-energy-carrier'!AP21</f>
        <v>1.5933333333333324E-2</v>
      </c>
      <c r="AQ108" s="64">
        <f>'S8 Heating-energy-carrier'!AQ21</f>
        <v>1.35E-2</v>
      </c>
      <c r="AR108" s="64">
        <f>'S8 Heating-energy-carrier'!AR21</f>
        <v>1.315E-2</v>
      </c>
      <c r="AS108" s="64">
        <f>'S8 Heating-energy-carrier'!AS21</f>
        <v>1.2800000000000001E-2</v>
      </c>
      <c r="AT108" s="64">
        <f>'S8 Heating-energy-carrier'!AT21</f>
        <v>1.2450000000000001E-2</v>
      </c>
      <c r="AU108" s="64">
        <f>'S8 Heating-energy-carrier'!AU21</f>
        <v>1.2100000000000001E-2</v>
      </c>
      <c r="AV108" s="64">
        <f>'S8 Heating-energy-carrier'!AV21</f>
        <v>1.1750000000000002E-2</v>
      </c>
      <c r="AW108" s="64">
        <f>'S8 Heating-energy-carrier'!AW21</f>
        <v>1.1400000000000002E-2</v>
      </c>
      <c r="AX108" s="64">
        <f>'S8 Heating-energy-carrier'!AX21</f>
        <v>1.1050000000000003E-2</v>
      </c>
      <c r="AY108" s="64">
        <f>'S8 Heating-energy-carrier'!AY21</f>
        <v>1.0700000000000003E-2</v>
      </c>
      <c r="AZ108" s="64">
        <f>'S8 Heating-energy-carrier'!AZ21</f>
        <v>1.0350000000000003E-2</v>
      </c>
      <c r="BA108" s="64">
        <f>'S8 Heating-energy-carrier'!BA21</f>
        <v>1.0000000000000004E-2</v>
      </c>
      <c r="BB108" s="64">
        <f>'S8 Heating-energy-carrier'!BB21</f>
        <v>9.6500000000000041E-3</v>
      </c>
      <c r="BC108" s="64">
        <f>'S8 Heating-energy-carrier'!BC21</f>
        <v>9.3000000000000044E-3</v>
      </c>
      <c r="BD108" s="64">
        <f>'S8 Heating-energy-carrier'!BD21</f>
        <v>8.9500000000000048E-3</v>
      </c>
      <c r="BE108" s="64">
        <f>'S8 Heating-energy-carrier'!BE21</f>
        <v>8.6000000000000052E-3</v>
      </c>
      <c r="BF108" s="64">
        <f>'S8 Heating-energy-carrier'!BF21</f>
        <v>8.2500000000000056E-3</v>
      </c>
      <c r="BG108" s="64">
        <f>'S8 Heating-energy-carrier'!BG21</f>
        <v>7.900000000000006E-3</v>
      </c>
      <c r="BH108" s="64">
        <f>'S8 Heating-energy-carrier'!BH21</f>
        <v>7.5500000000000064E-3</v>
      </c>
      <c r="BI108" s="64">
        <f>'S8 Heating-energy-carrier'!BI21</f>
        <v>7.2000000000000067E-3</v>
      </c>
      <c r="BJ108" s="64">
        <f>'S8 Heating-energy-carrier'!BJ21</f>
        <v>6.8500000000000071E-3</v>
      </c>
      <c r="BK108" s="64">
        <f>'S8 Heating-energy-carrier'!BK21</f>
        <v>6.4999999999999997E-3</v>
      </c>
    </row>
    <row r="109" spans="1:63" x14ac:dyDescent="0.45">
      <c r="A109" s="17" t="s">
        <v>49</v>
      </c>
      <c r="B109" s="53"/>
      <c r="C109" s="63">
        <f>'S8 Heating-energy-carrier'!C28</f>
        <v>0.18455920297929551</v>
      </c>
      <c r="D109" s="63">
        <f>'S8 Heating-energy-carrier'!D28</f>
        <v>0.17057337217736218</v>
      </c>
      <c r="E109" s="63">
        <f>'S8 Heating-energy-carrier'!E28</f>
        <v>0.15658754137542885</v>
      </c>
      <c r="F109" s="63">
        <f>'S8 Heating-energy-carrier'!F28</f>
        <v>0.14260171057349552</v>
      </c>
      <c r="G109" s="63">
        <f>'S8 Heating-energy-carrier'!G28</f>
        <v>0.12861587977156219</v>
      </c>
      <c r="H109" s="63">
        <f>'S8 Heating-energy-carrier'!H28</f>
        <v>0.11463004896962888</v>
      </c>
      <c r="I109" s="63">
        <f>'S8 Heating-energy-carrier'!I28</f>
        <v>0.10064421816769556</v>
      </c>
      <c r="J109" s="63">
        <f>'S8 Heating-energy-carrier'!J28</f>
        <v>8.6658387365762243E-2</v>
      </c>
      <c r="K109" s="63">
        <f>'S8 Heating-energy-carrier'!K28</f>
        <v>7.2672556563828927E-2</v>
      </c>
      <c r="L109" s="63">
        <f>'S8 Heating-energy-carrier'!L28</f>
        <v>5.8686725761895611E-2</v>
      </c>
      <c r="M109" s="63">
        <f>'S8 Heating-energy-carrier'!M28</f>
        <v>4.4700894959962316E-2</v>
      </c>
      <c r="N109" s="63">
        <f>'S8 Heating-energy-carrier'!N28</f>
        <v>4.3720835295964829E-2</v>
      </c>
      <c r="O109" s="63">
        <f>'S8 Heating-energy-carrier'!O28</f>
        <v>4.2740775631967341E-2</v>
      </c>
      <c r="P109" s="63">
        <f>'S8 Heating-energy-carrier'!P28</f>
        <v>4.1760715967969854E-2</v>
      </c>
      <c r="Q109" s="63">
        <f>'S8 Heating-energy-carrier'!Q28</f>
        <v>4.0780656303972367E-2</v>
      </c>
      <c r="R109" s="63">
        <f>'S8 Heating-energy-carrier'!R28</f>
        <v>3.9800596639974879E-2</v>
      </c>
      <c r="S109" s="63">
        <f>'S8 Heating-energy-carrier'!S28</f>
        <v>3.8820536975977392E-2</v>
      </c>
      <c r="T109" s="63">
        <f>'S8 Heating-energy-carrier'!T28</f>
        <v>3.7840477311979905E-2</v>
      </c>
      <c r="U109" s="63">
        <f>'S8 Heating-energy-carrier'!U28</f>
        <v>3.6860417647982417E-2</v>
      </c>
      <c r="V109" s="63">
        <f>'S8 Heating-energy-carrier'!V28</f>
        <v>3.588035798398493E-2</v>
      </c>
      <c r="W109" s="63">
        <f>'S8 Heating-energy-carrier'!W28</f>
        <v>3.4900298319987443E-2</v>
      </c>
      <c r="X109" s="63">
        <f>'S8 Heating-energy-carrier'!X28</f>
        <v>3.3920238655989955E-2</v>
      </c>
      <c r="Y109" s="63">
        <f>'S8 Heating-energy-carrier'!Y28</f>
        <v>3.2940178991992468E-2</v>
      </c>
      <c r="Z109" s="63">
        <f>'S8 Heating-energy-carrier'!Z28</f>
        <v>3.1960119327994981E-2</v>
      </c>
      <c r="AA109" s="63">
        <f>'S8 Heating-energy-carrier'!AA28</f>
        <v>3.0980059663997493E-2</v>
      </c>
      <c r="AB109" s="63">
        <f>'S8 Heating-energy-carrier'!AB28</f>
        <v>0.03</v>
      </c>
      <c r="AC109" s="116">
        <f>'S8 Heating-energy-carrier'!AC28</f>
        <v>2.8866666666666665E-2</v>
      </c>
      <c r="AD109" s="116">
        <f>'S8 Heating-energy-carrier'!AD28</f>
        <v>2.7733333333333332E-2</v>
      </c>
      <c r="AE109" s="116">
        <f>'S8 Heating-energy-carrier'!AE28</f>
        <v>2.6599999999999999E-2</v>
      </c>
      <c r="AF109" s="116">
        <f>'S8 Heating-energy-carrier'!AF28</f>
        <v>2.5466666666666665E-2</v>
      </c>
      <c r="AG109" s="116">
        <f>'S8 Heating-energy-carrier'!AG28</f>
        <v>2.4333333333333332E-2</v>
      </c>
      <c r="AH109" s="117">
        <f>'S8 Heating-energy-carrier'!AH28</f>
        <v>2.3199999999999998E-2</v>
      </c>
      <c r="AI109" s="64">
        <f>'S8 Heating-energy-carrier'!AI28</f>
        <v>2.2066666666666665E-2</v>
      </c>
      <c r="AJ109" s="64">
        <f>'S8 Heating-energy-carrier'!AJ28</f>
        <v>2.0933333333333332E-2</v>
      </c>
      <c r="AK109" s="64">
        <f>'S8 Heating-energy-carrier'!AK28</f>
        <v>1.9799999999999998E-2</v>
      </c>
      <c r="AL109" s="64">
        <f>'S8 Heating-energy-carrier'!AL28</f>
        <v>1.8666666666666665E-2</v>
      </c>
      <c r="AM109" s="64">
        <f>'S8 Heating-energy-carrier'!AM28</f>
        <v>1.7533333333333331E-2</v>
      </c>
      <c r="AN109" s="64">
        <f>'S8 Heating-energy-carrier'!AN28</f>
        <v>1.6399999999999998E-2</v>
      </c>
      <c r="AO109" s="64">
        <f>'S8 Heating-energy-carrier'!AO28</f>
        <v>1.5266666666666664E-2</v>
      </c>
      <c r="AP109" s="64">
        <f>'S8 Heating-energy-carrier'!AP28</f>
        <v>1.4133333333333331E-2</v>
      </c>
      <c r="AQ109" s="64">
        <f>'S8 Heating-energy-carrier'!AQ28</f>
        <v>1.2999999999999999E-2</v>
      </c>
      <c r="AR109" s="64">
        <f>'S8 Heating-energy-carrier'!AR28</f>
        <v>1.2624999999999999E-2</v>
      </c>
      <c r="AS109" s="64">
        <f>'S8 Heating-energy-carrier'!AS28</f>
        <v>1.2249999999999999E-2</v>
      </c>
      <c r="AT109" s="64">
        <f>'S8 Heating-energy-carrier'!AT28</f>
        <v>1.1874999999999998E-2</v>
      </c>
      <c r="AU109" s="64">
        <f>'S8 Heating-energy-carrier'!AU28</f>
        <v>1.1499999999999998E-2</v>
      </c>
      <c r="AV109" s="64">
        <f>'S8 Heating-energy-carrier'!AV28</f>
        <v>1.1124999999999998E-2</v>
      </c>
      <c r="AW109" s="64">
        <f>'S8 Heating-energy-carrier'!AW28</f>
        <v>1.0749999999999997E-2</v>
      </c>
      <c r="AX109" s="64">
        <f>'S8 Heating-energy-carrier'!AX28</f>
        <v>1.0374999999999997E-2</v>
      </c>
      <c r="AY109" s="64">
        <f>'S8 Heating-energy-carrier'!AY28</f>
        <v>9.9999999999999967E-3</v>
      </c>
      <c r="AZ109" s="64">
        <f>'S8 Heating-energy-carrier'!AZ28</f>
        <v>9.6249999999999964E-3</v>
      </c>
      <c r="BA109" s="64">
        <f>'S8 Heating-energy-carrier'!BA28</f>
        <v>9.2499999999999961E-3</v>
      </c>
      <c r="BB109" s="64">
        <f>'S8 Heating-energy-carrier'!BB28</f>
        <v>8.8749999999999957E-3</v>
      </c>
      <c r="BC109" s="64">
        <f>'S8 Heating-energy-carrier'!BC28</f>
        <v>8.4999999999999954E-3</v>
      </c>
      <c r="BD109" s="64">
        <f>'S8 Heating-energy-carrier'!BD28</f>
        <v>8.1249999999999951E-3</v>
      </c>
      <c r="BE109" s="64">
        <f>'S8 Heating-energy-carrier'!BE28</f>
        <v>7.7499999999999947E-3</v>
      </c>
      <c r="BF109" s="64">
        <f>'S8 Heating-energy-carrier'!BF28</f>
        <v>7.3749999999999944E-3</v>
      </c>
      <c r="BG109" s="64">
        <f>'S8 Heating-energy-carrier'!BG28</f>
        <v>6.9999999999999941E-3</v>
      </c>
      <c r="BH109" s="64">
        <f>'S8 Heating-energy-carrier'!BH28</f>
        <v>6.6249999999999937E-3</v>
      </c>
      <c r="BI109" s="64">
        <f>'S8 Heating-energy-carrier'!BI28</f>
        <v>6.2499999999999934E-3</v>
      </c>
      <c r="BJ109" s="64">
        <f>'S8 Heating-energy-carrier'!BJ28</f>
        <v>5.8749999999999931E-3</v>
      </c>
      <c r="BK109" s="64">
        <f>'S8 Heating-energy-carrier'!BK28</f>
        <v>5.4999999999999997E-3</v>
      </c>
    </row>
    <row r="110" spans="1:63" x14ac:dyDescent="0.45">
      <c r="A110" s="17" t="s">
        <v>54</v>
      </c>
      <c r="B110" s="53"/>
      <c r="C110" s="63">
        <f>'S8 Heating-energy-carrier'!C35</f>
        <v>0.18455920297929551</v>
      </c>
      <c r="D110" s="63">
        <f>'S8 Heating-energy-carrier'!D35</f>
        <v>0.17057337217736218</v>
      </c>
      <c r="E110" s="63">
        <f>'S8 Heating-energy-carrier'!E35</f>
        <v>0.15658754137542885</v>
      </c>
      <c r="F110" s="63">
        <f>'S8 Heating-energy-carrier'!F35</f>
        <v>0.14260171057349552</v>
      </c>
      <c r="G110" s="63">
        <f>'S8 Heating-energy-carrier'!G35</f>
        <v>0.12861587977156219</v>
      </c>
      <c r="H110" s="63">
        <f>'S8 Heating-energy-carrier'!H35</f>
        <v>0.11463004896962888</v>
      </c>
      <c r="I110" s="63">
        <f>'S8 Heating-energy-carrier'!I35</f>
        <v>0.10064421816769556</v>
      </c>
      <c r="J110" s="63">
        <f>'S8 Heating-energy-carrier'!J35</f>
        <v>8.6658387365762243E-2</v>
      </c>
      <c r="K110" s="63">
        <f>'S8 Heating-energy-carrier'!K35</f>
        <v>7.2672556563828927E-2</v>
      </c>
      <c r="L110" s="63">
        <f>'S8 Heating-energy-carrier'!L35</f>
        <v>5.8686725761895611E-2</v>
      </c>
      <c r="M110" s="63">
        <f>'S8 Heating-energy-carrier'!M35</f>
        <v>4.4700894959962316E-2</v>
      </c>
      <c r="N110" s="63">
        <f>'S8 Heating-energy-carrier'!N35</f>
        <v>4.3720835295964829E-2</v>
      </c>
      <c r="O110" s="63">
        <f>'S8 Heating-energy-carrier'!O35</f>
        <v>4.2740775631967341E-2</v>
      </c>
      <c r="P110" s="63">
        <f>'S8 Heating-energy-carrier'!P35</f>
        <v>4.1760715967969854E-2</v>
      </c>
      <c r="Q110" s="63">
        <f>'S8 Heating-energy-carrier'!Q35</f>
        <v>4.0780656303972367E-2</v>
      </c>
      <c r="R110" s="63">
        <f>'S8 Heating-energy-carrier'!R35</f>
        <v>3.9800596639974879E-2</v>
      </c>
      <c r="S110" s="63">
        <f>'S8 Heating-energy-carrier'!S35</f>
        <v>3.8820536975977392E-2</v>
      </c>
      <c r="T110" s="63">
        <f>'S8 Heating-energy-carrier'!T35</f>
        <v>3.7840477311979905E-2</v>
      </c>
      <c r="U110" s="63">
        <f>'S8 Heating-energy-carrier'!U35</f>
        <v>3.6860417647982417E-2</v>
      </c>
      <c r="V110" s="63">
        <f>'S8 Heating-energy-carrier'!V35</f>
        <v>3.588035798398493E-2</v>
      </c>
      <c r="W110" s="63">
        <f>'S8 Heating-energy-carrier'!W35</f>
        <v>3.4900298319987443E-2</v>
      </c>
      <c r="X110" s="63">
        <f>'S8 Heating-energy-carrier'!X35</f>
        <v>3.3920238655989955E-2</v>
      </c>
      <c r="Y110" s="63">
        <f>'S8 Heating-energy-carrier'!Y35</f>
        <v>3.2940178991992468E-2</v>
      </c>
      <c r="Z110" s="63">
        <f>'S8 Heating-energy-carrier'!Z35</f>
        <v>3.1960119327994981E-2</v>
      </c>
      <c r="AA110" s="63">
        <f>'S8 Heating-energy-carrier'!AA35</f>
        <v>3.0980059663997493E-2</v>
      </c>
      <c r="AB110" s="63">
        <f>'S8 Heating-energy-carrier'!AB35</f>
        <v>0.03</v>
      </c>
      <c r="AC110" s="116">
        <f>'S8 Heating-energy-carrier'!AC35</f>
        <v>2.8899999999999999E-2</v>
      </c>
      <c r="AD110" s="116">
        <f>'S8 Heating-energy-carrier'!AD35</f>
        <v>2.7799999999999998E-2</v>
      </c>
      <c r="AE110" s="116">
        <f>'S8 Heating-energy-carrier'!AE35</f>
        <v>2.6699999999999998E-2</v>
      </c>
      <c r="AF110" s="116">
        <f>'S8 Heating-energy-carrier'!AF35</f>
        <v>2.5599999999999998E-2</v>
      </c>
      <c r="AG110" s="116">
        <f>'S8 Heating-energy-carrier'!AG35</f>
        <v>2.4499999999999997E-2</v>
      </c>
      <c r="AH110" s="117">
        <f>'S8 Heating-energy-carrier'!AH35</f>
        <v>2.3399999999999997E-2</v>
      </c>
      <c r="AI110" s="64">
        <f>'S8 Heating-energy-carrier'!AI35</f>
        <v>2.2299999999999997E-2</v>
      </c>
      <c r="AJ110" s="64">
        <f>'S8 Heating-energy-carrier'!AJ35</f>
        <v>2.1199999999999997E-2</v>
      </c>
      <c r="AK110" s="64">
        <f>'S8 Heating-energy-carrier'!AK35</f>
        <v>2.0099999999999996E-2</v>
      </c>
      <c r="AL110" s="64">
        <f>'S8 Heating-energy-carrier'!AL35</f>
        <v>1.8999999999999996E-2</v>
      </c>
      <c r="AM110" s="64">
        <f>'S8 Heating-energy-carrier'!AM35</f>
        <v>1.7899999999999996E-2</v>
      </c>
      <c r="AN110" s="64">
        <f>'S8 Heating-energy-carrier'!AN35</f>
        <v>1.6799999999999995E-2</v>
      </c>
      <c r="AO110" s="64">
        <f>'S8 Heating-energy-carrier'!AO35</f>
        <v>1.5699999999999995E-2</v>
      </c>
      <c r="AP110" s="64">
        <f>'S8 Heating-energy-carrier'!AP35</f>
        <v>1.4599999999999995E-2</v>
      </c>
      <c r="AQ110" s="64">
        <f>'S8 Heating-energy-carrier'!AQ35</f>
        <v>1.35E-2</v>
      </c>
      <c r="AR110" s="64">
        <f>'S8 Heating-energy-carrier'!AR35</f>
        <v>1.315E-2</v>
      </c>
      <c r="AS110" s="64">
        <f>'S8 Heating-energy-carrier'!AS35</f>
        <v>1.2800000000000001E-2</v>
      </c>
      <c r="AT110" s="64">
        <f>'S8 Heating-energy-carrier'!AT35</f>
        <v>1.2450000000000001E-2</v>
      </c>
      <c r="AU110" s="64">
        <f>'S8 Heating-energy-carrier'!AU35</f>
        <v>1.2100000000000001E-2</v>
      </c>
      <c r="AV110" s="64">
        <f>'S8 Heating-energy-carrier'!AV35</f>
        <v>1.1750000000000002E-2</v>
      </c>
      <c r="AW110" s="64">
        <f>'S8 Heating-energy-carrier'!AW35</f>
        <v>1.1400000000000002E-2</v>
      </c>
      <c r="AX110" s="64">
        <f>'S8 Heating-energy-carrier'!AX35</f>
        <v>1.1050000000000003E-2</v>
      </c>
      <c r="AY110" s="64">
        <f>'S8 Heating-energy-carrier'!AY35</f>
        <v>1.0700000000000003E-2</v>
      </c>
      <c r="AZ110" s="64">
        <f>'S8 Heating-energy-carrier'!AZ35</f>
        <v>1.0350000000000003E-2</v>
      </c>
      <c r="BA110" s="64">
        <f>'S8 Heating-energy-carrier'!BA35</f>
        <v>1.0000000000000004E-2</v>
      </c>
      <c r="BB110" s="64">
        <f>'S8 Heating-energy-carrier'!BB35</f>
        <v>9.6500000000000041E-3</v>
      </c>
      <c r="BC110" s="64">
        <f>'S8 Heating-energy-carrier'!BC35</f>
        <v>9.3000000000000044E-3</v>
      </c>
      <c r="BD110" s="64">
        <f>'S8 Heating-energy-carrier'!BD35</f>
        <v>8.9500000000000048E-3</v>
      </c>
      <c r="BE110" s="64">
        <f>'S8 Heating-energy-carrier'!BE35</f>
        <v>8.6000000000000052E-3</v>
      </c>
      <c r="BF110" s="64">
        <f>'S8 Heating-energy-carrier'!BF35</f>
        <v>8.2500000000000056E-3</v>
      </c>
      <c r="BG110" s="64">
        <f>'S8 Heating-energy-carrier'!BG35</f>
        <v>7.900000000000006E-3</v>
      </c>
      <c r="BH110" s="64">
        <f>'S8 Heating-energy-carrier'!BH35</f>
        <v>7.5500000000000064E-3</v>
      </c>
      <c r="BI110" s="64">
        <f>'S8 Heating-energy-carrier'!BI35</f>
        <v>7.2000000000000067E-3</v>
      </c>
      <c r="BJ110" s="64">
        <f>'S8 Heating-energy-carrier'!BJ35</f>
        <v>6.8500000000000071E-3</v>
      </c>
      <c r="BK110" s="64">
        <f>'S8 Heating-energy-carrier'!BK35</f>
        <v>6.4999999999999997E-3</v>
      </c>
    </row>
    <row r="111" spans="1:63" x14ac:dyDescent="0.45">
      <c r="A111" s="17" t="s">
        <v>52</v>
      </c>
      <c r="B111" s="53"/>
      <c r="C111" s="63">
        <f>'S8 Heating-energy-carrier'!C42</f>
        <v>0.18455920297929551</v>
      </c>
      <c r="D111" s="63">
        <f>'S8 Heating-energy-carrier'!D42</f>
        <v>0.17057337217736218</v>
      </c>
      <c r="E111" s="63">
        <f>'S8 Heating-energy-carrier'!E42</f>
        <v>0.15658754137542885</v>
      </c>
      <c r="F111" s="63">
        <f>'S8 Heating-energy-carrier'!F42</f>
        <v>0.14260171057349552</v>
      </c>
      <c r="G111" s="63">
        <f>'S8 Heating-energy-carrier'!G42</f>
        <v>0.12861587977156219</v>
      </c>
      <c r="H111" s="63">
        <f>'S8 Heating-energy-carrier'!H42</f>
        <v>0.11463004896962888</v>
      </c>
      <c r="I111" s="63">
        <f>'S8 Heating-energy-carrier'!I42</f>
        <v>0.10064421816769556</v>
      </c>
      <c r="J111" s="63">
        <f>'S8 Heating-energy-carrier'!J42</f>
        <v>8.6658387365762243E-2</v>
      </c>
      <c r="K111" s="63">
        <f>'S8 Heating-energy-carrier'!K42</f>
        <v>7.2672556563828927E-2</v>
      </c>
      <c r="L111" s="63">
        <f>'S8 Heating-energy-carrier'!L42</f>
        <v>5.8686725761895611E-2</v>
      </c>
      <c r="M111" s="63">
        <f>'S8 Heating-energy-carrier'!M42</f>
        <v>4.4700894959962316E-2</v>
      </c>
      <c r="N111" s="63">
        <f>'S8 Heating-energy-carrier'!N42</f>
        <v>4.3720835295964829E-2</v>
      </c>
      <c r="O111" s="63">
        <f>'S8 Heating-energy-carrier'!O42</f>
        <v>4.2740775631967341E-2</v>
      </c>
      <c r="P111" s="63">
        <f>'S8 Heating-energy-carrier'!P42</f>
        <v>4.1760715967969854E-2</v>
      </c>
      <c r="Q111" s="63">
        <f>'S8 Heating-energy-carrier'!Q42</f>
        <v>4.0780656303972367E-2</v>
      </c>
      <c r="R111" s="63">
        <f>'S8 Heating-energy-carrier'!R42</f>
        <v>3.9800596639974879E-2</v>
      </c>
      <c r="S111" s="63">
        <f>'S8 Heating-energy-carrier'!S42</f>
        <v>3.8820536975977392E-2</v>
      </c>
      <c r="T111" s="63">
        <f>'S8 Heating-energy-carrier'!T42</f>
        <v>3.7840477311979905E-2</v>
      </c>
      <c r="U111" s="63">
        <f>'S8 Heating-energy-carrier'!U42</f>
        <v>3.6860417647982417E-2</v>
      </c>
      <c r="V111" s="63">
        <f>'S8 Heating-energy-carrier'!V42</f>
        <v>3.588035798398493E-2</v>
      </c>
      <c r="W111" s="63">
        <f>'S8 Heating-energy-carrier'!W42</f>
        <v>3.4900298319987443E-2</v>
      </c>
      <c r="X111" s="63">
        <f>'S8 Heating-energy-carrier'!X42</f>
        <v>3.3920238655989955E-2</v>
      </c>
      <c r="Y111" s="63">
        <f>'S8 Heating-energy-carrier'!Y42</f>
        <v>3.2940178991992468E-2</v>
      </c>
      <c r="Z111" s="63">
        <f>'S8 Heating-energy-carrier'!Z42</f>
        <v>3.1960119327994981E-2</v>
      </c>
      <c r="AA111" s="63">
        <f>'S8 Heating-energy-carrier'!AA42</f>
        <v>3.0980059663997493E-2</v>
      </c>
      <c r="AB111" s="63">
        <f>'S8 Heating-energy-carrier'!AB42</f>
        <v>0.03</v>
      </c>
      <c r="AC111" s="116">
        <f>'S8 Heating-energy-carrier'!AC42</f>
        <v>2.8899999999999999E-2</v>
      </c>
      <c r="AD111" s="116">
        <f>'S8 Heating-energy-carrier'!AD42</f>
        <v>2.7799999999999998E-2</v>
      </c>
      <c r="AE111" s="116">
        <f>'S8 Heating-energy-carrier'!AE42</f>
        <v>2.6699999999999998E-2</v>
      </c>
      <c r="AF111" s="116">
        <f>'S8 Heating-energy-carrier'!AF42</f>
        <v>2.5599999999999998E-2</v>
      </c>
      <c r="AG111" s="116">
        <f>'S8 Heating-energy-carrier'!AG42</f>
        <v>2.4499999999999997E-2</v>
      </c>
      <c r="AH111" s="117">
        <f>'S8 Heating-energy-carrier'!AH42</f>
        <v>2.3399999999999997E-2</v>
      </c>
      <c r="AI111" s="64">
        <f>'S8 Heating-energy-carrier'!AI42</f>
        <v>2.2299999999999997E-2</v>
      </c>
      <c r="AJ111" s="64">
        <f>'S8 Heating-energy-carrier'!AJ42</f>
        <v>2.1199999999999997E-2</v>
      </c>
      <c r="AK111" s="64">
        <f>'S8 Heating-energy-carrier'!AK42</f>
        <v>2.0099999999999996E-2</v>
      </c>
      <c r="AL111" s="64">
        <f>'S8 Heating-energy-carrier'!AL42</f>
        <v>1.8999999999999996E-2</v>
      </c>
      <c r="AM111" s="64">
        <f>'S8 Heating-energy-carrier'!AM42</f>
        <v>1.7899999999999996E-2</v>
      </c>
      <c r="AN111" s="64">
        <f>'S8 Heating-energy-carrier'!AN42</f>
        <v>1.6799999999999995E-2</v>
      </c>
      <c r="AO111" s="64">
        <f>'S8 Heating-energy-carrier'!AO42</f>
        <v>1.5699999999999995E-2</v>
      </c>
      <c r="AP111" s="64">
        <f>'S8 Heating-energy-carrier'!AP42</f>
        <v>1.4599999999999995E-2</v>
      </c>
      <c r="AQ111" s="64">
        <f>'S8 Heating-energy-carrier'!AQ42</f>
        <v>1.35E-2</v>
      </c>
      <c r="AR111" s="64">
        <f>'S8 Heating-energy-carrier'!AR42</f>
        <v>1.315E-2</v>
      </c>
      <c r="AS111" s="64">
        <f>'S8 Heating-energy-carrier'!AS42</f>
        <v>1.2800000000000001E-2</v>
      </c>
      <c r="AT111" s="64">
        <f>'S8 Heating-energy-carrier'!AT42</f>
        <v>1.2450000000000001E-2</v>
      </c>
      <c r="AU111" s="64">
        <f>'S8 Heating-energy-carrier'!AU42</f>
        <v>1.2100000000000001E-2</v>
      </c>
      <c r="AV111" s="64">
        <f>'S8 Heating-energy-carrier'!AV42</f>
        <v>1.1750000000000002E-2</v>
      </c>
      <c r="AW111" s="64">
        <f>'S8 Heating-energy-carrier'!AW42</f>
        <v>1.1400000000000002E-2</v>
      </c>
      <c r="AX111" s="64">
        <f>'S8 Heating-energy-carrier'!AX42</f>
        <v>1.1050000000000003E-2</v>
      </c>
      <c r="AY111" s="64">
        <f>'S8 Heating-energy-carrier'!AY42</f>
        <v>1.0700000000000003E-2</v>
      </c>
      <c r="AZ111" s="64">
        <f>'S8 Heating-energy-carrier'!AZ42</f>
        <v>1.0350000000000003E-2</v>
      </c>
      <c r="BA111" s="64">
        <f>'S8 Heating-energy-carrier'!BA42</f>
        <v>1.0000000000000004E-2</v>
      </c>
      <c r="BB111" s="64">
        <f>'S8 Heating-energy-carrier'!BB42</f>
        <v>9.6500000000000041E-3</v>
      </c>
      <c r="BC111" s="64">
        <f>'S8 Heating-energy-carrier'!BC42</f>
        <v>9.3000000000000044E-3</v>
      </c>
      <c r="BD111" s="64">
        <f>'S8 Heating-energy-carrier'!BD42</f>
        <v>8.9500000000000048E-3</v>
      </c>
      <c r="BE111" s="64">
        <f>'S8 Heating-energy-carrier'!BE42</f>
        <v>8.6000000000000052E-3</v>
      </c>
      <c r="BF111" s="64">
        <f>'S8 Heating-energy-carrier'!BF42</f>
        <v>8.2500000000000056E-3</v>
      </c>
      <c r="BG111" s="64">
        <f>'S8 Heating-energy-carrier'!BG42</f>
        <v>7.900000000000006E-3</v>
      </c>
      <c r="BH111" s="64">
        <f>'S8 Heating-energy-carrier'!BH42</f>
        <v>7.5500000000000064E-3</v>
      </c>
      <c r="BI111" s="64">
        <f>'S8 Heating-energy-carrier'!BI42</f>
        <v>7.2000000000000067E-3</v>
      </c>
      <c r="BJ111" s="64">
        <f>'S8 Heating-energy-carrier'!BJ42</f>
        <v>6.8500000000000071E-3</v>
      </c>
      <c r="BK111" s="64">
        <f>'S8 Heating-energy-carrier'!BK42</f>
        <v>6.4999999999999997E-3</v>
      </c>
    </row>
    <row r="112" spans="1:63" x14ac:dyDescent="0.45">
      <c r="A112" s="17" t="s">
        <v>50</v>
      </c>
      <c r="B112" s="53"/>
      <c r="C112" s="63">
        <f>'S8 Heating-energy-carrier'!C49</f>
        <v>0.25555199993904654</v>
      </c>
      <c r="D112" s="63">
        <f>'S8 Heating-energy-carrier'!D49</f>
        <v>0.24223946885161129</v>
      </c>
      <c r="E112" s="63">
        <f>'S8 Heating-energy-carrier'!E49</f>
        <v>0.22892693776417605</v>
      </c>
      <c r="F112" s="63">
        <f>'S8 Heating-energy-carrier'!F49</f>
        <v>0.21561440667674081</v>
      </c>
      <c r="G112" s="63">
        <f>'S8 Heating-energy-carrier'!G49</f>
        <v>0.20230187558930557</v>
      </c>
      <c r="H112" s="63">
        <f>'S8 Heating-energy-carrier'!H49</f>
        <v>0.18898934450187033</v>
      </c>
      <c r="I112" s="63">
        <f>'S8 Heating-energy-carrier'!I49</f>
        <v>0.17567681341443508</v>
      </c>
      <c r="J112" s="63">
        <f>'S8 Heating-energy-carrier'!J49</f>
        <v>0.16236428232699984</v>
      </c>
      <c r="K112" s="63">
        <f>'S8 Heating-energy-carrier'!K49</f>
        <v>0.1490517512395646</v>
      </c>
      <c r="L112" s="63">
        <f>'S8 Heating-energy-carrier'!L49</f>
        <v>0.13573922015212936</v>
      </c>
      <c r="M112" s="63">
        <f>'S8 Heating-energy-carrier'!M49</f>
        <v>0.12242668906469423</v>
      </c>
      <c r="N112" s="63">
        <f>'S8 Heating-energy-carrier'!N49</f>
        <v>0.11693157646038128</v>
      </c>
      <c r="O112" s="63">
        <f>'S8 Heating-energy-carrier'!O49</f>
        <v>0.11143646385606834</v>
      </c>
      <c r="P112" s="63">
        <f>'S8 Heating-energy-carrier'!P49</f>
        <v>0.1059413512517554</v>
      </c>
      <c r="Q112" s="63">
        <f>'S8 Heating-energy-carrier'!Q49</f>
        <v>0.10044623864744245</v>
      </c>
      <c r="R112" s="63">
        <f>'S8 Heating-energy-carrier'!R49</f>
        <v>9.4951126043129511E-2</v>
      </c>
      <c r="S112" s="63">
        <f>'S8 Heating-energy-carrier'!S49</f>
        <v>8.9456013438816567E-2</v>
      </c>
      <c r="T112" s="63">
        <f>'S8 Heating-energy-carrier'!T49</f>
        <v>8.3960900834503624E-2</v>
      </c>
      <c r="U112" s="63">
        <f>'S8 Heating-energy-carrier'!U49</f>
        <v>7.8465788230190681E-2</v>
      </c>
      <c r="V112" s="63">
        <f>'S8 Heating-energy-carrier'!V49</f>
        <v>7.2970675625877737E-2</v>
      </c>
      <c r="W112" s="63">
        <f>'S8 Heating-energy-carrier'!W49</f>
        <v>6.7475563021564794E-2</v>
      </c>
      <c r="X112" s="63">
        <f>'S8 Heating-energy-carrier'!X49</f>
        <v>6.1980450417251844E-2</v>
      </c>
      <c r="Y112" s="63">
        <f>'S8 Heating-energy-carrier'!Y49</f>
        <v>5.6485337812938893E-2</v>
      </c>
      <c r="Z112" s="63">
        <f>'S8 Heating-energy-carrier'!Z49</f>
        <v>5.0990225208625943E-2</v>
      </c>
      <c r="AA112" s="63">
        <f>'S8 Heating-energy-carrier'!AA49</f>
        <v>4.5495112604312993E-2</v>
      </c>
      <c r="AB112" s="63">
        <f>'S8 Heating-energy-carrier'!AB49</f>
        <v>0.04</v>
      </c>
      <c r="AC112" s="116">
        <f>'S8 Heating-energy-carrier'!AC49</f>
        <v>3.8233333333333334E-2</v>
      </c>
      <c r="AD112" s="116">
        <f>'S8 Heating-energy-carrier'!AD49</f>
        <v>3.6466666666666668E-2</v>
      </c>
      <c r="AE112" s="116">
        <f>'S8 Heating-energy-carrier'!AE49</f>
        <v>3.4700000000000002E-2</v>
      </c>
      <c r="AF112" s="116">
        <f>'S8 Heating-energy-carrier'!AF49</f>
        <v>3.2933333333333335E-2</v>
      </c>
      <c r="AG112" s="116">
        <f>'S8 Heating-energy-carrier'!AG49</f>
        <v>3.1166666666666669E-2</v>
      </c>
      <c r="AH112" s="117">
        <f>'S8 Heating-energy-carrier'!AH49</f>
        <v>2.9400000000000003E-2</v>
      </c>
      <c r="AI112" s="64">
        <f>'S8 Heating-energy-carrier'!AI49</f>
        <v>2.7633333333333336E-2</v>
      </c>
      <c r="AJ112" s="64">
        <f>'S8 Heating-energy-carrier'!AJ49</f>
        <v>2.586666666666667E-2</v>
      </c>
      <c r="AK112" s="64">
        <f>'S8 Heating-energy-carrier'!AK49</f>
        <v>2.4100000000000003E-2</v>
      </c>
      <c r="AL112" s="64">
        <f>'S8 Heating-energy-carrier'!AL49</f>
        <v>2.2333333333333337E-2</v>
      </c>
      <c r="AM112" s="64">
        <f>'S8 Heating-energy-carrier'!AM49</f>
        <v>2.0566666666666671E-2</v>
      </c>
      <c r="AN112" s="64">
        <f>'S8 Heating-energy-carrier'!AN49</f>
        <v>1.8800000000000004E-2</v>
      </c>
      <c r="AO112" s="64">
        <f>'S8 Heating-energy-carrier'!AO49</f>
        <v>1.7033333333333338E-2</v>
      </c>
      <c r="AP112" s="64">
        <f>'S8 Heating-energy-carrier'!AP49</f>
        <v>1.5266666666666671E-2</v>
      </c>
      <c r="AQ112" s="64">
        <f>'S8 Heating-energy-carrier'!AQ49</f>
        <v>1.35E-2</v>
      </c>
      <c r="AR112" s="64">
        <f>'S8 Heating-energy-carrier'!AR49</f>
        <v>1.315E-2</v>
      </c>
      <c r="AS112" s="64">
        <f>'S8 Heating-energy-carrier'!AS49</f>
        <v>1.2800000000000001E-2</v>
      </c>
      <c r="AT112" s="64">
        <f>'S8 Heating-energy-carrier'!AT49</f>
        <v>1.2450000000000001E-2</v>
      </c>
      <c r="AU112" s="64">
        <f>'S8 Heating-energy-carrier'!AU49</f>
        <v>1.2100000000000001E-2</v>
      </c>
      <c r="AV112" s="64">
        <f>'S8 Heating-energy-carrier'!AV49</f>
        <v>1.1750000000000002E-2</v>
      </c>
      <c r="AW112" s="64">
        <f>'S8 Heating-energy-carrier'!AW49</f>
        <v>1.1400000000000002E-2</v>
      </c>
      <c r="AX112" s="64">
        <f>'S8 Heating-energy-carrier'!AX49</f>
        <v>1.1050000000000003E-2</v>
      </c>
      <c r="AY112" s="64">
        <f>'S8 Heating-energy-carrier'!AY49</f>
        <v>1.0700000000000003E-2</v>
      </c>
      <c r="AZ112" s="64">
        <f>'S8 Heating-energy-carrier'!AZ49</f>
        <v>1.0350000000000003E-2</v>
      </c>
      <c r="BA112" s="64">
        <f>'S8 Heating-energy-carrier'!BA49</f>
        <v>1.0000000000000004E-2</v>
      </c>
      <c r="BB112" s="64">
        <f>'S8 Heating-energy-carrier'!BB49</f>
        <v>9.6500000000000041E-3</v>
      </c>
      <c r="BC112" s="64">
        <f>'S8 Heating-energy-carrier'!BC49</f>
        <v>9.3000000000000044E-3</v>
      </c>
      <c r="BD112" s="64">
        <f>'S8 Heating-energy-carrier'!BD49</f>
        <v>8.9500000000000048E-3</v>
      </c>
      <c r="BE112" s="64">
        <f>'S8 Heating-energy-carrier'!BE49</f>
        <v>8.6000000000000052E-3</v>
      </c>
      <c r="BF112" s="64">
        <f>'S8 Heating-energy-carrier'!BF49</f>
        <v>8.2500000000000056E-3</v>
      </c>
      <c r="BG112" s="64">
        <f>'S8 Heating-energy-carrier'!BG49</f>
        <v>7.900000000000006E-3</v>
      </c>
      <c r="BH112" s="64">
        <f>'S8 Heating-energy-carrier'!BH49</f>
        <v>7.5500000000000064E-3</v>
      </c>
      <c r="BI112" s="64">
        <f>'S8 Heating-energy-carrier'!BI49</f>
        <v>7.2000000000000067E-3</v>
      </c>
      <c r="BJ112" s="64">
        <f>'S8 Heating-energy-carrier'!BJ49</f>
        <v>6.8500000000000071E-3</v>
      </c>
      <c r="BK112" s="64">
        <f>'S8 Heating-energy-carrier'!BK49</f>
        <v>6.4999999999999997E-3</v>
      </c>
    </row>
    <row r="113" spans="1:63" x14ac:dyDescent="0.45">
      <c r="A113" s="17" t="s">
        <v>55</v>
      </c>
      <c r="B113" s="53"/>
      <c r="C113" s="63">
        <f>'S8 Heating-energy-carrier'!C56</f>
        <v>0.25555199993904654</v>
      </c>
      <c r="D113" s="63">
        <f>'S8 Heating-energy-carrier'!D56</f>
        <v>0.24223946885161129</v>
      </c>
      <c r="E113" s="63">
        <f>'S8 Heating-energy-carrier'!E56</f>
        <v>0.22892693776417605</v>
      </c>
      <c r="F113" s="63">
        <f>'S8 Heating-energy-carrier'!F56</f>
        <v>0.21561440667674081</v>
      </c>
      <c r="G113" s="63">
        <f>'S8 Heating-energy-carrier'!G56</f>
        <v>0.20230187558930557</v>
      </c>
      <c r="H113" s="63">
        <f>'S8 Heating-energy-carrier'!H56</f>
        <v>0.18898934450187033</v>
      </c>
      <c r="I113" s="63">
        <f>'S8 Heating-energy-carrier'!I56</f>
        <v>0.17567681341443508</v>
      </c>
      <c r="J113" s="63">
        <f>'S8 Heating-energy-carrier'!J56</f>
        <v>0.16236428232699984</v>
      </c>
      <c r="K113" s="63">
        <f>'S8 Heating-energy-carrier'!K56</f>
        <v>0.1490517512395646</v>
      </c>
      <c r="L113" s="63">
        <f>'S8 Heating-energy-carrier'!L56</f>
        <v>0.13573922015212936</v>
      </c>
      <c r="M113" s="63">
        <f>'S8 Heating-energy-carrier'!M56</f>
        <v>0.12242668906469423</v>
      </c>
      <c r="N113" s="63">
        <f>'S8 Heating-energy-carrier'!N56</f>
        <v>0.11693157646038128</v>
      </c>
      <c r="O113" s="63">
        <f>'S8 Heating-energy-carrier'!O56</f>
        <v>0.11143646385606834</v>
      </c>
      <c r="P113" s="63">
        <f>'S8 Heating-energy-carrier'!P56</f>
        <v>0.1059413512517554</v>
      </c>
      <c r="Q113" s="63">
        <f>'S8 Heating-energy-carrier'!Q56</f>
        <v>0.10044623864744245</v>
      </c>
      <c r="R113" s="63">
        <f>'S8 Heating-energy-carrier'!R56</f>
        <v>9.4951126043129511E-2</v>
      </c>
      <c r="S113" s="63">
        <f>'S8 Heating-energy-carrier'!S56</f>
        <v>8.9456013438816567E-2</v>
      </c>
      <c r="T113" s="63">
        <f>'S8 Heating-energy-carrier'!T56</f>
        <v>8.3960900834503624E-2</v>
      </c>
      <c r="U113" s="63">
        <f>'S8 Heating-energy-carrier'!U56</f>
        <v>7.8465788230190681E-2</v>
      </c>
      <c r="V113" s="63">
        <f>'S8 Heating-energy-carrier'!V56</f>
        <v>7.2970675625877737E-2</v>
      </c>
      <c r="W113" s="63">
        <f>'S8 Heating-energy-carrier'!W56</f>
        <v>6.7475563021564794E-2</v>
      </c>
      <c r="X113" s="63">
        <f>'S8 Heating-energy-carrier'!X56</f>
        <v>6.1980450417251844E-2</v>
      </c>
      <c r="Y113" s="63">
        <f>'S8 Heating-energy-carrier'!Y56</f>
        <v>5.6485337812938893E-2</v>
      </c>
      <c r="Z113" s="63">
        <f>'S8 Heating-energy-carrier'!Z56</f>
        <v>5.0990225208625943E-2</v>
      </c>
      <c r="AA113" s="63">
        <f>'S8 Heating-energy-carrier'!AA56</f>
        <v>4.5495112604312993E-2</v>
      </c>
      <c r="AB113" s="63">
        <f>'S8 Heating-energy-carrier'!AB56</f>
        <v>0.04</v>
      </c>
      <c r="AC113" s="116">
        <f>'S8 Heating-energy-carrier'!AC56</f>
        <v>3.8233333333333334E-2</v>
      </c>
      <c r="AD113" s="116">
        <f>'S8 Heating-energy-carrier'!AD56</f>
        <v>3.6466666666666668E-2</v>
      </c>
      <c r="AE113" s="116">
        <f>'S8 Heating-energy-carrier'!AE56</f>
        <v>3.4700000000000002E-2</v>
      </c>
      <c r="AF113" s="116">
        <f>'S8 Heating-energy-carrier'!AF56</f>
        <v>3.2933333333333335E-2</v>
      </c>
      <c r="AG113" s="116">
        <f>'S8 Heating-energy-carrier'!AG56</f>
        <v>3.1166666666666669E-2</v>
      </c>
      <c r="AH113" s="117">
        <f>'S8 Heating-energy-carrier'!AH56</f>
        <v>2.9400000000000003E-2</v>
      </c>
      <c r="AI113" s="64">
        <f>'S8 Heating-energy-carrier'!AI56</f>
        <v>2.7633333333333336E-2</v>
      </c>
      <c r="AJ113" s="64">
        <f>'S8 Heating-energy-carrier'!AJ56</f>
        <v>2.586666666666667E-2</v>
      </c>
      <c r="AK113" s="64">
        <f>'S8 Heating-energy-carrier'!AK56</f>
        <v>2.4100000000000003E-2</v>
      </c>
      <c r="AL113" s="64">
        <f>'S8 Heating-energy-carrier'!AL56</f>
        <v>2.2333333333333337E-2</v>
      </c>
      <c r="AM113" s="64">
        <f>'S8 Heating-energy-carrier'!AM56</f>
        <v>2.0566666666666671E-2</v>
      </c>
      <c r="AN113" s="64">
        <f>'S8 Heating-energy-carrier'!AN56</f>
        <v>1.8800000000000004E-2</v>
      </c>
      <c r="AO113" s="64">
        <f>'S8 Heating-energy-carrier'!AO56</f>
        <v>1.7033333333333338E-2</v>
      </c>
      <c r="AP113" s="64">
        <f>'S8 Heating-energy-carrier'!AP56</f>
        <v>1.5266666666666671E-2</v>
      </c>
      <c r="AQ113" s="64">
        <f>'S8 Heating-energy-carrier'!AQ56</f>
        <v>1.35E-2</v>
      </c>
      <c r="AR113" s="64">
        <f>'S8 Heating-energy-carrier'!AR56</f>
        <v>1.315E-2</v>
      </c>
      <c r="AS113" s="64">
        <f>'S8 Heating-energy-carrier'!AS56</f>
        <v>1.2800000000000001E-2</v>
      </c>
      <c r="AT113" s="64">
        <f>'S8 Heating-energy-carrier'!AT56</f>
        <v>1.2450000000000001E-2</v>
      </c>
      <c r="AU113" s="64">
        <f>'S8 Heating-energy-carrier'!AU56</f>
        <v>1.2100000000000001E-2</v>
      </c>
      <c r="AV113" s="64">
        <f>'S8 Heating-energy-carrier'!AV56</f>
        <v>1.1750000000000002E-2</v>
      </c>
      <c r="AW113" s="64">
        <f>'S8 Heating-energy-carrier'!AW56</f>
        <v>1.1400000000000002E-2</v>
      </c>
      <c r="AX113" s="64">
        <f>'S8 Heating-energy-carrier'!AX56</f>
        <v>1.1050000000000003E-2</v>
      </c>
      <c r="AY113" s="64">
        <f>'S8 Heating-energy-carrier'!AY56</f>
        <v>1.0700000000000003E-2</v>
      </c>
      <c r="AZ113" s="64">
        <f>'S8 Heating-energy-carrier'!AZ56</f>
        <v>1.0350000000000003E-2</v>
      </c>
      <c r="BA113" s="64">
        <f>'S8 Heating-energy-carrier'!BA56</f>
        <v>1.0000000000000004E-2</v>
      </c>
      <c r="BB113" s="64">
        <f>'S8 Heating-energy-carrier'!BB56</f>
        <v>9.6500000000000041E-3</v>
      </c>
      <c r="BC113" s="64">
        <f>'S8 Heating-energy-carrier'!BC56</f>
        <v>9.3000000000000044E-3</v>
      </c>
      <c r="BD113" s="64">
        <f>'S8 Heating-energy-carrier'!BD56</f>
        <v>8.9500000000000048E-3</v>
      </c>
      <c r="BE113" s="64">
        <f>'S8 Heating-energy-carrier'!BE56</f>
        <v>8.6000000000000052E-3</v>
      </c>
      <c r="BF113" s="64">
        <f>'S8 Heating-energy-carrier'!BF56</f>
        <v>8.2500000000000056E-3</v>
      </c>
      <c r="BG113" s="64">
        <f>'S8 Heating-energy-carrier'!BG56</f>
        <v>7.900000000000006E-3</v>
      </c>
      <c r="BH113" s="64">
        <f>'S8 Heating-energy-carrier'!BH56</f>
        <v>7.5500000000000064E-3</v>
      </c>
      <c r="BI113" s="64">
        <f>'S8 Heating-energy-carrier'!BI56</f>
        <v>7.2000000000000067E-3</v>
      </c>
      <c r="BJ113" s="64">
        <f>'S8 Heating-energy-carrier'!BJ56</f>
        <v>6.8500000000000071E-3</v>
      </c>
      <c r="BK113" s="64">
        <f>'S8 Heating-energy-carrier'!BK56</f>
        <v>6.4999999999999997E-3</v>
      </c>
    </row>
    <row r="114" spans="1:63" x14ac:dyDescent="0.45">
      <c r="A114" s="17" t="s">
        <v>7</v>
      </c>
      <c r="B114" s="53"/>
      <c r="C114" s="63">
        <f>'S8 Heating-energy-carrier'!C63</f>
        <v>0.24643047771550575</v>
      </c>
      <c r="D114" s="63">
        <f>'S8 Heating-energy-carrier'!D63</f>
        <v>0.22462233125367662</v>
      </c>
      <c r="E114" s="63">
        <f>'S8 Heating-energy-carrier'!E63</f>
        <v>0.20281418479184748</v>
      </c>
      <c r="F114" s="63">
        <f>'S8 Heating-energy-carrier'!F63</f>
        <v>0.18100603833001835</v>
      </c>
      <c r="G114" s="63">
        <f>'S8 Heating-energy-carrier'!G63</f>
        <v>0.15919789186818922</v>
      </c>
      <c r="H114" s="63">
        <f>'S8 Heating-energy-carrier'!H63</f>
        <v>0.13738974540636009</v>
      </c>
      <c r="I114" s="63">
        <f>'S8 Heating-energy-carrier'!I63</f>
        <v>0.11558159894453097</v>
      </c>
      <c r="J114" s="63">
        <f>'S8 Heating-energy-carrier'!J63</f>
        <v>9.3773452482701858E-2</v>
      </c>
      <c r="K114" s="63">
        <f>'S8 Heating-energy-carrier'!K63</f>
        <v>7.1965306020872741E-2</v>
      </c>
      <c r="L114" s="63">
        <f>'S8 Heating-energy-carrier'!L63</f>
        <v>5.0157159559043624E-2</v>
      </c>
      <c r="M114" s="63">
        <f>'S8 Heating-energy-carrier'!M63</f>
        <v>2.8349013097214534E-2</v>
      </c>
      <c r="N114" s="63">
        <f>'S8 Heating-energy-carrier'!N63</f>
        <v>2.7125745557400233E-2</v>
      </c>
      <c r="O114" s="63">
        <f>'S8 Heating-energy-carrier'!O63</f>
        <v>2.5902478017585932E-2</v>
      </c>
      <c r="P114" s="63">
        <f>'S8 Heating-energy-carrier'!P63</f>
        <v>2.4679210477771631E-2</v>
      </c>
      <c r="Q114" s="63">
        <f>'S8 Heating-energy-carrier'!Q63</f>
        <v>2.345594293795733E-2</v>
      </c>
      <c r="R114" s="63">
        <f>'S8 Heating-energy-carrier'!R63</f>
        <v>2.2232675398143029E-2</v>
      </c>
      <c r="S114" s="63">
        <f>'S8 Heating-energy-carrier'!S63</f>
        <v>2.1009407858328728E-2</v>
      </c>
      <c r="T114" s="63">
        <f>'S8 Heating-energy-carrier'!T63</f>
        <v>1.9786140318514427E-2</v>
      </c>
      <c r="U114" s="63">
        <f>'S8 Heating-energy-carrier'!U63</f>
        <v>1.8562872778700126E-2</v>
      </c>
      <c r="V114" s="63">
        <f>'S8 Heating-energy-carrier'!V63</f>
        <v>1.7339605238885825E-2</v>
      </c>
      <c r="W114" s="63">
        <f>'S8 Heating-energy-carrier'!W63</f>
        <v>1.6116337699071524E-2</v>
      </c>
      <c r="X114" s="63">
        <f>'S8 Heating-energy-carrier'!X63</f>
        <v>1.4893070159257222E-2</v>
      </c>
      <c r="Y114" s="63">
        <f>'S8 Heating-energy-carrier'!Y63</f>
        <v>1.3669802619442919E-2</v>
      </c>
      <c r="Z114" s="63">
        <f>'S8 Heating-energy-carrier'!Z63</f>
        <v>1.2446535079628616E-2</v>
      </c>
      <c r="AA114" s="63">
        <f>'S8 Heating-energy-carrier'!AA63</f>
        <v>1.1223267539814313E-2</v>
      </c>
      <c r="AB114" s="63">
        <f>'S8 Heating-energy-carrier'!AB63</f>
        <v>0.01</v>
      </c>
      <c r="AC114" s="116">
        <f>'S8 Heating-energy-carrier'!AC63</f>
        <v>1.0233333333333334E-2</v>
      </c>
      <c r="AD114" s="116">
        <f>'S8 Heating-energy-carrier'!AD63</f>
        <v>1.0466666666666668E-2</v>
      </c>
      <c r="AE114" s="116">
        <f>'S8 Heating-energy-carrier'!AE63</f>
        <v>1.0700000000000001E-2</v>
      </c>
      <c r="AF114" s="116">
        <f>'S8 Heating-energy-carrier'!AF63</f>
        <v>1.0933333333333335E-2</v>
      </c>
      <c r="AG114" s="116">
        <f>'S8 Heating-energy-carrier'!AG63</f>
        <v>1.1166666666666668E-2</v>
      </c>
      <c r="AH114" s="117">
        <f>'S8 Heating-energy-carrier'!AH63</f>
        <v>1.1400000000000002E-2</v>
      </c>
      <c r="AI114" s="64">
        <f>'S8 Heating-energy-carrier'!AI63</f>
        <v>1.1633333333333336E-2</v>
      </c>
      <c r="AJ114" s="64">
        <f>'S8 Heating-energy-carrier'!AJ63</f>
        <v>1.1866666666666669E-2</v>
      </c>
      <c r="AK114" s="64">
        <f>'S8 Heating-energy-carrier'!AK63</f>
        <v>1.2100000000000003E-2</v>
      </c>
      <c r="AL114" s="64">
        <f>'S8 Heating-energy-carrier'!AL63</f>
        <v>1.2333333333333337E-2</v>
      </c>
      <c r="AM114" s="64">
        <f>'S8 Heating-energy-carrier'!AM63</f>
        <v>1.256666666666667E-2</v>
      </c>
      <c r="AN114" s="64">
        <f>'S8 Heating-energy-carrier'!AN63</f>
        <v>1.2800000000000004E-2</v>
      </c>
      <c r="AO114" s="64">
        <f>'S8 Heating-energy-carrier'!AO63</f>
        <v>1.3033333333333338E-2</v>
      </c>
      <c r="AP114" s="64">
        <f>'S8 Heating-energy-carrier'!AP63</f>
        <v>1.3266666666666671E-2</v>
      </c>
      <c r="AQ114" s="64">
        <f>'S8 Heating-energy-carrier'!AQ63</f>
        <v>1.35E-2</v>
      </c>
      <c r="AR114" s="64">
        <f>'S8 Heating-energy-carrier'!AR63</f>
        <v>1.315E-2</v>
      </c>
      <c r="AS114" s="64">
        <f>'S8 Heating-energy-carrier'!AS63</f>
        <v>1.2800000000000001E-2</v>
      </c>
      <c r="AT114" s="64">
        <f>'S8 Heating-energy-carrier'!AT63</f>
        <v>1.2450000000000001E-2</v>
      </c>
      <c r="AU114" s="64">
        <f>'S8 Heating-energy-carrier'!AU63</f>
        <v>1.2100000000000001E-2</v>
      </c>
      <c r="AV114" s="64">
        <f>'S8 Heating-energy-carrier'!AV63</f>
        <v>1.1750000000000002E-2</v>
      </c>
      <c r="AW114" s="64">
        <f>'S8 Heating-energy-carrier'!AW63</f>
        <v>1.1400000000000002E-2</v>
      </c>
      <c r="AX114" s="64">
        <f>'S8 Heating-energy-carrier'!AX63</f>
        <v>1.1050000000000003E-2</v>
      </c>
      <c r="AY114" s="64">
        <f>'S8 Heating-energy-carrier'!AY63</f>
        <v>1.0700000000000003E-2</v>
      </c>
      <c r="AZ114" s="64">
        <f>'S8 Heating-energy-carrier'!AZ63</f>
        <v>1.0350000000000003E-2</v>
      </c>
      <c r="BA114" s="64">
        <f>'S8 Heating-energy-carrier'!BA63</f>
        <v>1.0000000000000004E-2</v>
      </c>
      <c r="BB114" s="64">
        <f>'S8 Heating-energy-carrier'!BB63</f>
        <v>9.6500000000000041E-3</v>
      </c>
      <c r="BC114" s="64">
        <f>'S8 Heating-energy-carrier'!BC63</f>
        <v>9.3000000000000044E-3</v>
      </c>
      <c r="BD114" s="64">
        <f>'S8 Heating-energy-carrier'!BD63</f>
        <v>8.9500000000000048E-3</v>
      </c>
      <c r="BE114" s="64">
        <f>'S8 Heating-energy-carrier'!BE63</f>
        <v>8.6000000000000052E-3</v>
      </c>
      <c r="BF114" s="64">
        <f>'S8 Heating-energy-carrier'!BF63</f>
        <v>8.2500000000000056E-3</v>
      </c>
      <c r="BG114" s="64">
        <f>'S8 Heating-energy-carrier'!BG63</f>
        <v>7.900000000000006E-3</v>
      </c>
      <c r="BH114" s="64">
        <f>'S8 Heating-energy-carrier'!BH63</f>
        <v>7.5500000000000064E-3</v>
      </c>
      <c r="BI114" s="64">
        <f>'S8 Heating-energy-carrier'!BI63</f>
        <v>7.2000000000000067E-3</v>
      </c>
      <c r="BJ114" s="64">
        <f>'S8 Heating-energy-carrier'!BJ63</f>
        <v>6.8500000000000071E-3</v>
      </c>
      <c r="BK114" s="64">
        <f>'S8 Heating-energy-carrier'!BK63</f>
        <v>6.4999999999999997E-3</v>
      </c>
    </row>
    <row r="115" spans="1:63" x14ac:dyDescent="0.45">
      <c r="A115" s="17" t="s">
        <v>102</v>
      </c>
      <c r="B115" s="53"/>
      <c r="C115" s="63">
        <f>'S8 Heating-energy-carrier'!C70</f>
        <v>0</v>
      </c>
      <c r="D115" s="63">
        <f>'S8 Heating-energy-carrier'!D70</f>
        <v>0</v>
      </c>
      <c r="E115" s="63">
        <f>'S8 Heating-energy-carrier'!E70</f>
        <v>0</v>
      </c>
      <c r="F115" s="63">
        <f>'S8 Heating-energy-carrier'!F70</f>
        <v>0</v>
      </c>
      <c r="G115" s="63">
        <f>'S8 Heating-energy-carrier'!G70</f>
        <v>0</v>
      </c>
      <c r="H115" s="63">
        <f>'S8 Heating-energy-carrier'!H70</f>
        <v>0</v>
      </c>
      <c r="I115" s="63">
        <f>'S8 Heating-energy-carrier'!I70</f>
        <v>0</v>
      </c>
      <c r="J115" s="63">
        <f>'S8 Heating-energy-carrier'!J70</f>
        <v>0</v>
      </c>
      <c r="K115" s="63">
        <f>'S8 Heating-energy-carrier'!K70</f>
        <v>0</v>
      </c>
      <c r="L115" s="63">
        <f>'S8 Heating-energy-carrier'!L70</f>
        <v>0</v>
      </c>
      <c r="M115" s="63">
        <f>'S8 Heating-energy-carrier'!M70</f>
        <v>0</v>
      </c>
      <c r="N115" s="63">
        <f>'S8 Heating-energy-carrier'!N70</f>
        <v>0</v>
      </c>
      <c r="O115" s="63">
        <f>'S8 Heating-energy-carrier'!O70</f>
        <v>0</v>
      </c>
      <c r="P115" s="63">
        <f>'S8 Heating-energy-carrier'!P70</f>
        <v>0</v>
      </c>
      <c r="Q115" s="63">
        <f>'S8 Heating-energy-carrier'!Q70</f>
        <v>0</v>
      </c>
      <c r="R115" s="63">
        <f>'S8 Heating-energy-carrier'!R70</f>
        <v>0</v>
      </c>
      <c r="S115" s="63">
        <f>'S8 Heating-energy-carrier'!S70</f>
        <v>0</v>
      </c>
      <c r="T115" s="63">
        <f>'S8 Heating-energy-carrier'!T70</f>
        <v>0</v>
      </c>
      <c r="U115" s="63">
        <f>'S8 Heating-energy-carrier'!U70</f>
        <v>0</v>
      </c>
      <c r="V115" s="63">
        <f>'S8 Heating-energy-carrier'!V70</f>
        <v>0</v>
      </c>
      <c r="W115" s="63">
        <f>'S8 Heating-energy-carrier'!W70</f>
        <v>0</v>
      </c>
      <c r="X115" s="63">
        <f>'S8 Heating-energy-carrier'!X70</f>
        <v>0</v>
      </c>
      <c r="Y115" s="63">
        <f>'S8 Heating-energy-carrier'!Y70</f>
        <v>0</v>
      </c>
      <c r="Z115" s="63">
        <f>'S8 Heating-energy-carrier'!Z70</f>
        <v>0</v>
      </c>
      <c r="AA115" s="63">
        <f>'S8 Heating-energy-carrier'!AA70</f>
        <v>0</v>
      </c>
      <c r="AB115" s="63">
        <f>'S8 Heating-energy-carrier'!AB70</f>
        <v>0</v>
      </c>
      <c r="AC115" s="116">
        <f>'S8 Heating-energy-carrier'!AC70</f>
        <v>0</v>
      </c>
      <c r="AD115" s="116">
        <f>'S8 Heating-energy-carrier'!AD70</f>
        <v>0</v>
      </c>
      <c r="AE115" s="116">
        <f>'S8 Heating-energy-carrier'!AE70</f>
        <v>0</v>
      </c>
      <c r="AF115" s="116">
        <f>'S8 Heating-energy-carrier'!AF70</f>
        <v>0</v>
      </c>
      <c r="AG115" s="116">
        <f>'S8 Heating-energy-carrier'!AG70</f>
        <v>0</v>
      </c>
      <c r="AH115" s="117">
        <f>'S8 Heating-energy-carrier'!AH70</f>
        <v>0</v>
      </c>
      <c r="AI115" s="64">
        <f>'S8 Heating-energy-carrier'!AI70</f>
        <v>0</v>
      </c>
      <c r="AJ115" s="64">
        <f>'S8 Heating-energy-carrier'!AJ70</f>
        <v>0</v>
      </c>
      <c r="AK115" s="64">
        <f>'S8 Heating-energy-carrier'!AK70</f>
        <v>0</v>
      </c>
      <c r="AL115" s="64">
        <f>'S8 Heating-energy-carrier'!AL70</f>
        <v>0</v>
      </c>
      <c r="AM115" s="64">
        <f>'S8 Heating-energy-carrier'!AM70</f>
        <v>0</v>
      </c>
      <c r="AN115" s="64">
        <f>'S8 Heating-energy-carrier'!AN70</f>
        <v>0</v>
      </c>
      <c r="AO115" s="64">
        <f>'S8 Heating-energy-carrier'!AO70</f>
        <v>0</v>
      </c>
      <c r="AP115" s="64">
        <f>'S8 Heating-energy-carrier'!AP70</f>
        <v>0</v>
      </c>
      <c r="AQ115" s="64">
        <f>'S8 Heating-energy-carrier'!AQ70</f>
        <v>0</v>
      </c>
      <c r="AR115" s="64">
        <f>'S8 Heating-energy-carrier'!AR70</f>
        <v>0</v>
      </c>
      <c r="AS115" s="64">
        <f>'S8 Heating-energy-carrier'!AS70</f>
        <v>0</v>
      </c>
      <c r="AT115" s="64">
        <f>'S8 Heating-energy-carrier'!AT70</f>
        <v>0</v>
      </c>
      <c r="AU115" s="64">
        <f>'S8 Heating-energy-carrier'!AU70</f>
        <v>0</v>
      </c>
      <c r="AV115" s="64">
        <f>'S8 Heating-energy-carrier'!AV70</f>
        <v>0</v>
      </c>
      <c r="AW115" s="64">
        <f>'S8 Heating-energy-carrier'!AW70</f>
        <v>0</v>
      </c>
      <c r="AX115" s="64">
        <f>'S8 Heating-energy-carrier'!AX70</f>
        <v>0</v>
      </c>
      <c r="AY115" s="64">
        <f>'S8 Heating-energy-carrier'!AY70</f>
        <v>0</v>
      </c>
      <c r="AZ115" s="64">
        <f>'S8 Heating-energy-carrier'!AZ70</f>
        <v>0</v>
      </c>
      <c r="BA115" s="64">
        <f>'S8 Heating-energy-carrier'!BA70</f>
        <v>0</v>
      </c>
      <c r="BB115" s="64">
        <f>'S8 Heating-energy-carrier'!BB70</f>
        <v>0</v>
      </c>
      <c r="BC115" s="64">
        <f>'S8 Heating-energy-carrier'!BC70</f>
        <v>0</v>
      </c>
      <c r="BD115" s="64">
        <f>'S8 Heating-energy-carrier'!BD70</f>
        <v>0</v>
      </c>
      <c r="BE115" s="64">
        <f>'S8 Heating-energy-carrier'!BE70</f>
        <v>0</v>
      </c>
      <c r="BF115" s="64">
        <f>'S8 Heating-energy-carrier'!BF70</f>
        <v>0</v>
      </c>
      <c r="BG115" s="64">
        <f>'S8 Heating-energy-carrier'!BG70</f>
        <v>0</v>
      </c>
      <c r="BH115" s="64">
        <f>'S8 Heating-energy-carrier'!BH70</f>
        <v>0</v>
      </c>
      <c r="BI115" s="64">
        <f>'S8 Heating-energy-carrier'!BI70</f>
        <v>0</v>
      </c>
      <c r="BJ115" s="64">
        <f>'S8 Heating-energy-carrier'!BJ70</f>
        <v>0</v>
      </c>
      <c r="BK115" s="64">
        <f>'S8 Heating-energy-carrier'!BK70</f>
        <v>0</v>
      </c>
    </row>
    <row r="116" spans="1:63" x14ac:dyDescent="0.45">
      <c r="A116" s="17" t="s">
        <v>101</v>
      </c>
      <c r="B116" s="53"/>
      <c r="C116" s="63">
        <f>'S8 Heating-energy-carrier'!C77</f>
        <v>0</v>
      </c>
      <c r="D116" s="63">
        <f>'S8 Heating-energy-carrier'!D77</f>
        <v>0</v>
      </c>
      <c r="E116" s="63">
        <f>'S8 Heating-energy-carrier'!E77</f>
        <v>0</v>
      </c>
      <c r="F116" s="63">
        <f>'S8 Heating-energy-carrier'!F77</f>
        <v>0</v>
      </c>
      <c r="G116" s="63">
        <f>'S8 Heating-energy-carrier'!G77</f>
        <v>0</v>
      </c>
      <c r="H116" s="63">
        <f>'S8 Heating-energy-carrier'!H77</f>
        <v>0</v>
      </c>
      <c r="I116" s="63">
        <f>'S8 Heating-energy-carrier'!I77</f>
        <v>0</v>
      </c>
      <c r="J116" s="63">
        <f>'S8 Heating-energy-carrier'!J77</f>
        <v>0</v>
      </c>
      <c r="K116" s="63">
        <f>'S8 Heating-energy-carrier'!K77</f>
        <v>0</v>
      </c>
      <c r="L116" s="63">
        <f>'S8 Heating-energy-carrier'!L77</f>
        <v>0</v>
      </c>
      <c r="M116" s="63">
        <f>'S8 Heating-energy-carrier'!M77</f>
        <v>0</v>
      </c>
      <c r="N116" s="63">
        <f>'S8 Heating-energy-carrier'!N77</f>
        <v>0</v>
      </c>
      <c r="O116" s="63">
        <f>'S8 Heating-energy-carrier'!O77</f>
        <v>0</v>
      </c>
      <c r="P116" s="63">
        <f>'S8 Heating-energy-carrier'!P77</f>
        <v>0</v>
      </c>
      <c r="Q116" s="63">
        <f>'S8 Heating-energy-carrier'!Q77</f>
        <v>0</v>
      </c>
      <c r="R116" s="63">
        <f>'S8 Heating-energy-carrier'!R77</f>
        <v>0</v>
      </c>
      <c r="S116" s="63">
        <f>'S8 Heating-energy-carrier'!S77</f>
        <v>0</v>
      </c>
      <c r="T116" s="63">
        <f>'S8 Heating-energy-carrier'!T77</f>
        <v>0</v>
      </c>
      <c r="U116" s="63">
        <f>'S8 Heating-energy-carrier'!U77</f>
        <v>0</v>
      </c>
      <c r="V116" s="63">
        <f>'S8 Heating-energy-carrier'!V77</f>
        <v>0</v>
      </c>
      <c r="W116" s="63">
        <f>'S8 Heating-energy-carrier'!W77</f>
        <v>0</v>
      </c>
      <c r="X116" s="63">
        <f>'S8 Heating-energy-carrier'!X77</f>
        <v>0</v>
      </c>
      <c r="Y116" s="63">
        <f>'S8 Heating-energy-carrier'!Y77</f>
        <v>0</v>
      </c>
      <c r="Z116" s="63">
        <f>'S8 Heating-energy-carrier'!Z77</f>
        <v>0</v>
      </c>
      <c r="AA116" s="63">
        <f>'S8 Heating-energy-carrier'!AA77</f>
        <v>0</v>
      </c>
      <c r="AB116" s="63">
        <f>'S8 Heating-energy-carrier'!AB77</f>
        <v>0</v>
      </c>
      <c r="AC116" s="116">
        <f>'S8 Heating-energy-carrier'!AC77</f>
        <v>0</v>
      </c>
      <c r="AD116" s="116">
        <f>'S8 Heating-energy-carrier'!AD77</f>
        <v>0</v>
      </c>
      <c r="AE116" s="116">
        <f>'S8 Heating-energy-carrier'!AE77</f>
        <v>0</v>
      </c>
      <c r="AF116" s="116">
        <f>'S8 Heating-energy-carrier'!AF77</f>
        <v>0</v>
      </c>
      <c r="AG116" s="116">
        <f>'S8 Heating-energy-carrier'!AG77</f>
        <v>0</v>
      </c>
      <c r="AH116" s="117">
        <f>'S8 Heating-energy-carrier'!AH77</f>
        <v>0</v>
      </c>
      <c r="AI116" s="64">
        <f>'S8 Heating-energy-carrier'!AI77</f>
        <v>0</v>
      </c>
      <c r="AJ116" s="64">
        <f>'S8 Heating-energy-carrier'!AJ77</f>
        <v>0</v>
      </c>
      <c r="AK116" s="64">
        <f>'S8 Heating-energy-carrier'!AK77</f>
        <v>0</v>
      </c>
      <c r="AL116" s="64">
        <f>'S8 Heating-energy-carrier'!AL77</f>
        <v>0</v>
      </c>
      <c r="AM116" s="64">
        <f>'S8 Heating-energy-carrier'!AM77</f>
        <v>0</v>
      </c>
      <c r="AN116" s="64">
        <f>'S8 Heating-energy-carrier'!AN77</f>
        <v>0</v>
      </c>
      <c r="AO116" s="64">
        <f>'S8 Heating-energy-carrier'!AO77</f>
        <v>0</v>
      </c>
      <c r="AP116" s="64">
        <f>'S8 Heating-energy-carrier'!AP77</f>
        <v>0</v>
      </c>
      <c r="AQ116" s="64">
        <f>'S8 Heating-energy-carrier'!AQ77</f>
        <v>0</v>
      </c>
      <c r="AR116" s="64">
        <f>'S8 Heating-energy-carrier'!AR77</f>
        <v>0</v>
      </c>
      <c r="AS116" s="64">
        <f>'S8 Heating-energy-carrier'!AS77</f>
        <v>0</v>
      </c>
      <c r="AT116" s="64">
        <f>'S8 Heating-energy-carrier'!AT77</f>
        <v>0</v>
      </c>
      <c r="AU116" s="64">
        <f>'S8 Heating-energy-carrier'!AU77</f>
        <v>0</v>
      </c>
      <c r="AV116" s="64">
        <f>'S8 Heating-energy-carrier'!AV77</f>
        <v>0</v>
      </c>
      <c r="AW116" s="64">
        <f>'S8 Heating-energy-carrier'!AW77</f>
        <v>0</v>
      </c>
      <c r="AX116" s="64">
        <f>'S8 Heating-energy-carrier'!AX77</f>
        <v>0</v>
      </c>
      <c r="AY116" s="64">
        <f>'S8 Heating-energy-carrier'!AY77</f>
        <v>0</v>
      </c>
      <c r="AZ116" s="64">
        <f>'S8 Heating-energy-carrier'!AZ77</f>
        <v>0</v>
      </c>
      <c r="BA116" s="64">
        <f>'S8 Heating-energy-carrier'!BA77</f>
        <v>0</v>
      </c>
      <c r="BB116" s="64">
        <f>'S8 Heating-energy-carrier'!BB77</f>
        <v>0</v>
      </c>
      <c r="BC116" s="64">
        <f>'S8 Heating-energy-carrier'!BC77</f>
        <v>0</v>
      </c>
      <c r="BD116" s="64">
        <f>'S8 Heating-energy-carrier'!BD77</f>
        <v>0</v>
      </c>
      <c r="BE116" s="64">
        <f>'S8 Heating-energy-carrier'!BE77</f>
        <v>0</v>
      </c>
      <c r="BF116" s="64">
        <f>'S8 Heating-energy-carrier'!BF77</f>
        <v>0</v>
      </c>
      <c r="BG116" s="64">
        <f>'S8 Heating-energy-carrier'!BG77</f>
        <v>0</v>
      </c>
      <c r="BH116" s="64">
        <f>'S8 Heating-energy-carrier'!BH77</f>
        <v>0</v>
      </c>
      <c r="BI116" s="64">
        <f>'S8 Heating-energy-carrier'!BI77</f>
        <v>0</v>
      </c>
      <c r="BJ116" s="64">
        <f>'S8 Heating-energy-carrier'!BJ77</f>
        <v>0</v>
      </c>
      <c r="BK116" s="64">
        <f>'S8 Heating-energy-carrier'!BK77</f>
        <v>0</v>
      </c>
    </row>
    <row r="117" spans="1:63" x14ac:dyDescent="0.45">
      <c r="A117" s="16" t="s">
        <v>63</v>
      </c>
      <c r="B117" s="19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118"/>
      <c r="AD117" s="118"/>
      <c r="AE117" s="118"/>
      <c r="AF117" s="118"/>
      <c r="AG117" s="118"/>
      <c r="AH117" s="11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50"/>
    </row>
    <row r="118" spans="1:63" x14ac:dyDescent="0.45">
      <c r="A118" s="17" t="s">
        <v>48</v>
      </c>
      <c r="B118" s="53"/>
      <c r="C118" s="63">
        <f>'S8 Heating-energy-carrier'!C8</f>
        <v>0.46944211344211345</v>
      </c>
      <c r="D118" s="63">
        <f>'S8 Heating-energy-carrier'!D8</f>
        <v>0.49383567595232791</v>
      </c>
      <c r="E118" s="63">
        <f>'S8 Heating-energy-carrier'!E8</f>
        <v>0.51822923846254243</v>
      </c>
      <c r="F118" s="63">
        <f>'S8 Heating-energy-carrier'!F8</f>
        <v>0.54262280097275695</v>
      </c>
      <c r="G118" s="63">
        <f>'S8 Heating-energy-carrier'!G8</f>
        <v>0.56701636348297146</v>
      </c>
      <c r="H118" s="63">
        <f>'S8 Heating-energy-carrier'!H8</f>
        <v>0.59140992599318598</v>
      </c>
      <c r="I118" s="63">
        <f>'S8 Heating-energy-carrier'!I8</f>
        <v>0.6158034885034005</v>
      </c>
      <c r="J118" s="63">
        <f>'S8 Heating-energy-carrier'!J8</f>
        <v>0.64019705101361501</v>
      </c>
      <c r="K118" s="63">
        <f>'S8 Heating-energy-carrier'!K8</f>
        <v>0.66459061352382953</v>
      </c>
      <c r="L118" s="63">
        <f>'S8 Heating-energy-carrier'!L8</f>
        <v>0.68898417603404405</v>
      </c>
      <c r="M118" s="63">
        <f>'S8 Heating-energy-carrier'!M8</f>
        <v>0.71337773854425812</v>
      </c>
      <c r="N118" s="63">
        <f>'S8 Heating-energy-carrier'!N8</f>
        <v>0.7124858893079743</v>
      </c>
      <c r="O118" s="63">
        <f>'S8 Heating-energy-carrier'!O8</f>
        <v>0.71159404007169047</v>
      </c>
      <c r="P118" s="63">
        <f>'S8 Heating-energy-carrier'!P8</f>
        <v>0.71070219083540664</v>
      </c>
      <c r="Q118" s="63">
        <f>'S8 Heating-energy-carrier'!Q8</f>
        <v>0.70981034159912282</v>
      </c>
      <c r="R118" s="63">
        <f>'S8 Heating-energy-carrier'!R8</f>
        <v>0.70891849236283899</v>
      </c>
      <c r="S118" s="63">
        <f>'S8 Heating-energy-carrier'!S8</f>
        <v>0.70802664312655517</v>
      </c>
      <c r="T118" s="63">
        <f>'S8 Heating-energy-carrier'!T8</f>
        <v>0.70713479389027134</v>
      </c>
      <c r="U118" s="63">
        <f>'S8 Heating-energy-carrier'!U8</f>
        <v>0.70624294465398751</v>
      </c>
      <c r="V118" s="63">
        <f>'S8 Heating-energy-carrier'!V8</f>
        <v>0.70535109541770369</v>
      </c>
      <c r="W118" s="63">
        <f>'S8 Heating-energy-carrier'!W8</f>
        <v>0.70445924618141986</v>
      </c>
      <c r="X118" s="63">
        <f>'S8 Heating-energy-carrier'!X8</f>
        <v>0.70356739694513604</v>
      </c>
      <c r="Y118" s="63">
        <f>'S8 Heating-energy-carrier'!Y8</f>
        <v>0.70267554770885221</v>
      </c>
      <c r="Z118" s="63">
        <f>'S8 Heating-energy-carrier'!Z8</f>
        <v>0.70178369847256838</v>
      </c>
      <c r="AA118" s="63">
        <f>'S8 Heating-energy-carrier'!AA8</f>
        <v>0.70089184923628456</v>
      </c>
      <c r="AB118" s="63">
        <f>'S8 Heating-energy-carrier'!AB8</f>
        <v>0.7</v>
      </c>
      <c r="AC118" s="116">
        <f>'S8 Heating-energy-carrier'!AC8</f>
        <v>0.68886666666666663</v>
      </c>
      <c r="AD118" s="116">
        <f>'S8 Heating-energy-carrier'!AD8</f>
        <v>0.6777333333333333</v>
      </c>
      <c r="AE118" s="116">
        <f>'S8 Heating-energy-carrier'!AE8</f>
        <v>0.66659999999999997</v>
      </c>
      <c r="AF118" s="116">
        <f>'S8 Heating-energy-carrier'!AF8</f>
        <v>0.65546666666666664</v>
      </c>
      <c r="AG118" s="116">
        <f>'S8 Heating-energy-carrier'!AG8</f>
        <v>0.64433333333333331</v>
      </c>
      <c r="AH118" s="117">
        <f>'S8 Heating-energy-carrier'!AH8</f>
        <v>0.63319999999999999</v>
      </c>
      <c r="AI118" s="64">
        <f>'S8 Heating-energy-carrier'!AI8</f>
        <v>0.62206666666666666</v>
      </c>
      <c r="AJ118" s="64">
        <f>'S8 Heating-energy-carrier'!AJ8</f>
        <v>0.61093333333333333</v>
      </c>
      <c r="AK118" s="64">
        <f>'S8 Heating-energy-carrier'!AK8</f>
        <v>0.5998</v>
      </c>
      <c r="AL118" s="64">
        <f>'S8 Heating-energy-carrier'!AL8</f>
        <v>0.58866666666666667</v>
      </c>
      <c r="AM118" s="64">
        <f>'S8 Heating-energy-carrier'!AM8</f>
        <v>0.57753333333333334</v>
      </c>
      <c r="AN118" s="64">
        <f>'S8 Heating-energy-carrier'!AN8</f>
        <v>0.56640000000000001</v>
      </c>
      <c r="AO118" s="64">
        <f>'S8 Heating-energy-carrier'!AO8</f>
        <v>0.55526666666666669</v>
      </c>
      <c r="AP118" s="64">
        <f>'S8 Heating-energy-carrier'!AP8</f>
        <v>0.54413333333333336</v>
      </c>
      <c r="AQ118" s="64">
        <f>'S8 Heating-energy-carrier'!AQ8</f>
        <v>0.53300000000000003</v>
      </c>
      <c r="AR118" s="64">
        <f>'S8 Heating-energy-carrier'!AR8</f>
        <v>0.53355000000000008</v>
      </c>
      <c r="AS118" s="64">
        <f>'S8 Heating-energy-carrier'!AS8</f>
        <v>0.53410000000000013</v>
      </c>
      <c r="AT118" s="64">
        <f>'S8 Heating-energy-carrier'!AT8</f>
        <v>0.53465000000000018</v>
      </c>
      <c r="AU118" s="64">
        <f>'S8 Heating-energy-carrier'!AU8</f>
        <v>0.53520000000000023</v>
      </c>
      <c r="AV118" s="64">
        <f>'S8 Heating-energy-carrier'!AV8</f>
        <v>0.53575000000000028</v>
      </c>
      <c r="AW118" s="64">
        <f>'S8 Heating-energy-carrier'!AW8</f>
        <v>0.53630000000000033</v>
      </c>
      <c r="AX118" s="64">
        <f>'S8 Heating-energy-carrier'!AX8</f>
        <v>0.53685000000000038</v>
      </c>
      <c r="AY118" s="64">
        <f>'S8 Heating-energy-carrier'!AY8</f>
        <v>0.53740000000000043</v>
      </c>
      <c r="AZ118" s="64">
        <f>'S8 Heating-energy-carrier'!AZ8</f>
        <v>0.53795000000000048</v>
      </c>
      <c r="BA118" s="64">
        <f>'S8 Heating-energy-carrier'!BA8</f>
        <v>0.53850000000000053</v>
      </c>
      <c r="BB118" s="64">
        <f>'S8 Heating-energy-carrier'!BB8</f>
        <v>0.53905000000000058</v>
      </c>
      <c r="BC118" s="64">
        <f>'S8 Heating-energy-carrier'!BC8</f>
        <v>0.53960000000000063</v>
      </c>
      <c r="BD118" s="64">
        <f>'S8 Heating-energy-carrier'!BD8</f>
        <v>0.54015000000000069</v>
      </c>
      <c r="BE118" s="64">
        <f>'S8 Heating-energy-carrier'!BE8</f>
        <v>0.54070000000000074</v>
      </c>
      <c r="BF118" s="64">
        <f>'S8 Heating-energy-carrier'!BF8</f>
        <v>0.54125000000000079</v>
      </c>
      <c r="BG118" s="64">
        <f>'S8 Heating-energy-carrier'!BG8</f>
        <v>0.54180000000000084</v>
      </c>
      <c r="BH118" s="64">
        <f>'S8 Heating-energy-carrier'!BH8</f>
        <v>0.54235000000000089</v>
      </c>
      <c r="BI118" s="64">
        <f>'S8 Heating-energy-carrier'!BI8</f>
        <v>0.54290000000000094</v>
      </c>
      <c r="BJ118" s="64">
        <f>'S8 Heating-energy-carrier'!BJ8</f>
        <v>0.54345000000000099</v>
      </c>
      <c r="BK118" s="64">
        <f>'S8 Heating-energy-carrier'!BK8</f>
        <v>0.54400000000000004</v>
      </c>
    </row>
    <row r="119" spans="1:63" x14ac:dyDescent="0.45">
      <c r="A119" s="17" t="s">
        <v>53</v>
      </c>
      <c r="B119" s="53"/>
      <c r="C119" s="63">
        <f>'S8 Heating-energy-carrier'!C15</f>
        <v>0.46944211344211345</v>
      </c>
      <c r="D119" s="63">
        <f>'S8 Heating-energy-carrier'!D15</f>
        <v>0.49383567595232791</v>
      </c>
      <c r="E119" s="63">
        <f>'S8 Heating-energy-carrier'!E15</f>
        <v>0.51822923846254243</v>
      </c>
      <c r="F119" s="63">
        <f>'S8 Heating-energy-carrier'!F15</f>
        <v>0.54262280097275695</v>
      </c>
      <c r="G119" s="63">
        <f>'S8 Heating-energy-carrier'!G15</f>
        <v>0.56701636348297146</v>
      </c>
      <c r="H119" s="63">
        <f>'S8 Heating-energy-carrier'!H15</f>
        <v>0.59140992599318598</v>
      </c>
      <c r="I119" s="63">
        <f>'S8 Heating-energy-carrier'!I15</f>
        <v>0.6158034885034005</v>
      </c>
      <c r="J119" s="63">
        <f>'S8 Heating-energy-carrier'!J15</f>
        <v>0.64019705101361501</v>
      </c>
      <c r="K119" s="63">
        <f>'S8 Heating-energy-carrier'!K15</f>
        <v>0.66459061352382953</v>
      </c>
      <c r="L119" s="63">
        <f>'S8 Heating-energy-carrier'!L15</f>
        <v>0.68898417603404405</v>
      </c>
      <c r="M119" s="63">
        <f>'S8 Heating-energy-carrier'!M15</f>
        <v>0.71337773854425812</v>
      </c>
      <c r="N119" s="63">
        <f>'S8 Heating-energy-carrier'!N15</f>
        <v>0.7124858893079743</v>
      </c>
      <c r="O119" s="63">
        <f>'S8 Heating-energy-carrier'!O15</f>
        <v>0.71159404007169047</v>
      </c>
      <c r="P119" s="63">
        <f>'S8 Heating-energy-carrier'!P15</f>
        <v>0.71070219083540664</v>
      </c>
      <c r="Q119" s="63">
        <f>'S8 Heating-energy-carrier'!Q15</f>
        <v>0.70981034159912282</v>
      </c>
      <c r="R119" s="63">
        <f>'S8 Heating-energy-carrier'!R15</f>
        <v>0.70891849236283899</v>
      </c>
      <c r="S119" s="63">
        <f>'S8 Heating-energy-carrier'!S15</f>
        <v>0.70802664312655517</v>
      </c>
      <c r="T119" s="63">
        <f>'S8 Heating-energy-carrier'!T15</f>
        <v>0.70713479389027134</v>
      </c>
      <c r="U119" s="63">
        <f>'S8 Heating-energy-carrier'!U15</f>
        <v>0.70624294465398751</v>
      </c>
      <c r="V119" s="63">
        <f>'S8 Heating-energy-carrier'!V15</f>
        <v>0.70535109541770369</v>
      </c>
      <c r="W119" s="63">
        <f>'S8 Heating-energy-carrier'!W15</f>
        <v>0.70445924618141986</v>
      </c>
      <c r="X119" s="63">
        <f>'S8 Heating-energy-carrier'!X15</f>
        <v>0.70356739694513604</v>
      </c>
      <c r="Y119" s="63">
        <f>'S8 Heating-energy-carrier'!Y15</f>
        <v>0.70267554770885221</v>
      </c>
      <c r="Z119" s="63">
        <f>'S8 Heating-energy-carrier'!Z15</f>
        <v>0.70178369847256838</v>
      </c>
      <c r="AA119" s="63">
        <f>'S8 Heating-energy-carrier'!AA15</f>
        <v>0.70089184923628456</v>
      </c>
      <c r="AB119" s="63">
        <f>'S8 Heating-energy-carrier'!AB15</f>
        <v>0.7</v>
      </c>
      <c r="AC119" s="116">
        <f>'S8 Heating-energy-carrier'!AC15</f>
        <v>0.67179999999999995</v>
      </c>
      <c r="AD119" s="116">
        <f>'S8 Heating-energy-carrier'!AD15</f>
        <v>0.64359999999999995</v>
      </c>
      <c r="AE119" s="116">
        <f>'S8 Heating-energy-carrier'!AE15</f>
        <v>0.61539999999999995</v>
      </c>
      <c r="AF119" s="116">
        <f>'S8 Heating-energy-carrier'!AF15</f>
        <v>0.58719999999999994</v>
      </c>
      <c r="AG119" s="116">
        <f>'S8 Heating-energy-carrier'!AG15</f>
        <v>0.55899999999999994</v>
      </c>
      <c r="AH119" s="117">
        <f>'S8 Heating-energy-carrier'!AH15</f>
        <v>0.53079999999999994</v>
      </c>
      <c r="AI119" s="64">
        <f>'S8 Heating-energy-carrier'!AI15</f>
        <v>0.50259999999999994</v>
      </c>
      <c r="AJ119" s="64">
        <f>'S8 Heating-energy-carrier'!AJ15</f>
        <v>0.47439999999999993</v>
      </c>
      <c r="AK119" s="64">
        <f>'S8 Heating-energy-carrier'!AK15</f>
        <v>0.44619999999999993</v>
      </c>
      <c r="AL119" s="64">
        <f>'S8 Heating-energy-carrier'!AL15</f>
        <v>0.41799999999999993</v>
      </c>
      <c r="AM119" s="64">
        <f>'S8 Heating-energy-carrier'!AM15</f>
        <v>0.38979999999999992</v>
      </c>
      <c r="AN119" s="64">
        <f>'S8 Heating-energy-carrier'!AN15</f>
        <v>0.36159999999999992</v>
      </c>
      <c r="AO119" s="64">
        <f>'S8 Heating-energy-carrier'!AO15</f>
        <v>0.33339999999999992</v>
      </c>
      <c r="AP119" s="64">
        <f>'S8 Heating-energy-carrier'!AP15</f>
        <v>0.30519999999999992</v>
      </c>
      <c r="AQ119" s="64">
        <f>'S8 Heating-energy-carrier'!AQ15</f>
        <v>0.27700000000000002</v>
      </c>
      <c r="AR119" s="64">
        <f>'S8 Heating-energy-carrier'!AR15</f>
        <v>0.27500000000000002</v>
      </c>
      <c r="AS119" s="64">
        <f>'S8 Heating-energy-carrier'!AS15</f>
        <v>0.27300000000000002</v>
      </c>
      <c r="AT119" s="64">
        <f>'S8 Heating-energy-carrier'!AT15</f>
        <v>0.27100000000000002</v>
      </c>
      <c r="AU119" s="64">
        <f>'S8 Heating-energy-carrier'!AU15</f>
        <v>0.26900000000000002</v>
      </c>
      <c r="AV119" s="64">
        <f>'S8 Heating-energy-carrier'!AV15</f>
        <v>0.26700000000000002</v>
      </c>
      <c r="AW119" s="64">
        <f>'S8 Heating-energy-carrier'!AW15</f>
        <v>0.26500000000000001</v>
      </c>
      <c r="AX119" s="64">
        <f>'S8 Heating-energy-carrier'!AX15</f>
        <v>0.26300000000000001</v>
      </c>
      <c r="AY119" s="64">
        <f>'S8 Heating-energy-carrier'!AY15</f>
        <v>0.26100000000000001</v>
      </c>
      <c r="AZ119" s="64">
        <f>'S8 Heating-energy-carrier'!AZ15</f>
        <v>0.25900000000000001</v>
      </c>
      <c r="BA119" s="64">
        <f>'S8 Heating-energy-carrier'!BA15</f>
        <v>0.25700000000000001</v>
      </c>
      <c r="BB119" s="64">
        <f>'S8 Heating-energy-carrier'!BB15</f>
        <v>0.255</v>
      </c>
      <c r="BC119" s="64">
        <f>'S8 Heating-energy-carrier'!BC15</f>
        <v>0.253</v>
      </c>
      <c r="BD119" s="64">
        <f>'S8 Heating-energy-carrier'!BD15</f>
        <v>0.251</v>
      </c>
      <c r="BE119" s="64">
        <f>'S8 Heating-energy-carrier'!BE15</f>
        <v>0.249</v>
      </c>
      <c r="BF119" s="64">
        <f>'S8 Heating-energy-carrier'!BF15</f>
        <v>0.247</v>
      </c>
      <c r="BG119" s="64">
        <f>'S8 Heating-energy-carrier'!BG15</f>
        <v>0.245</v>
      </c>
      <c r="BH119" s="64">
        <f>'S8 Heating-energy-carrier'!BH15</f>
        <v>0.24299999999999999</v>
      </c>
      <c r="BI119" s="64">
        <f>'S8 Heating-energy-carrier'!BI15</f>
        <v>0.24099999999999999</v>
      </c>
      <c r="BJ119" s="64">
        <f>'S8 Heating-energy-carrier'!BJ15</f>
        <v>0.23899999999999999</v>
      </c>
      <c r="BK119" s="64">
        <f>'S8 Heating-energy-carrier'!BK15</f>
        <v>0.23699999999999999</v>
      </c>
    </row>
    <row r="120" spans="1:63" x14ac:dyDescent="0.45">
      <c r="A120" s="17" t="s">
        <v>51</v>
      </c>
      <c r="B120" s="53"/>
      <c r="C120" s="63">
        <f>'S8 Heating-energy-carrier'!C22</f>
        <v>0.46944211344211345</v>
      </c>
      <c r="D120" s="63">
        <f>'S8 Heating-energy-carrier'!D22</f>
        <v>0.49383567595232791</v>
      </c>
      <c r="E120" s="63">
        <f>'S8 Heating-energy-carrier'!E22</f>
        <v>0.51822923846254243</v>
      </c>
      <c r="F120" s="63">
        <f>'S8 Heating-energy-carrier'!F22</f>
        <v>0.54262280097275695</v>
      </c>
      <c r="G120" s="63">
        <f>'S8 Heating-energy-carrier'!G22</f>
        <v>0.56701636348297146</v>
      </c>
      <c r="H120" s="63">
        <f>'S8 Heating-energy-carrier'!H22</f>
        <v>0.59140992599318598</v>
      </c>
      <c r="I120" s="63">
        <f>'S8 Heating-energy-carrier'!I22</f>
        <v>0.6158034885034005</v>
      </c>
      <c r="J120" s="63">
        <f>'S8 Heating-energy-carrier'!J22</f>
        <v>0.64019705101361501</v>
      </c>
      <c r="K120" s="63">
        <f>'S8 Heating-energy-carrier'!K22</f>
        <v>0.66459061352382953</v>
      </c>
      <c r="L120" s="63">
        <f>'S8 Heating-energy-carrier'!L22</f>
        <v>0.68898417603404405</v>
      </c>
      <c r="M120" s="63">
        <f>'S8 Heating-energy-carrier'!M22</f>
        <v>0.71337773854425812</v>
      </c>
      <c r="N120" s="63">
        <f>'S8 Heating-energy-carrier'!N22</f>
        <v>0.7124858893079743</v>
      </c>
      <c r="O120" s="63">
        <f>'S8 Heating-energy-carrier'!O22</f>
        <v>0.71159404007169047</v>
      </c>
      <c r="P120" s="63">
        <f>'S8 Heating-energy-carrier'!P22</f>
        <v>0.71070219083540664</v>
      </c>
      <c r="Q120" s="63">
        <f>'S8 Heating-energy-carrier'!Q22</f>
        <v>0.70981034159912282</v>
      </c>
      <c r="R120" s="63">
        <f>'S8 Heating-energy-carrier'!R22</f>
        <v>0.70891849236283899</v>
      </c>
      <c r="S120" s="63">
        <f>'S8 Heating-energy-carrier'!S22</f>
        <v>0.70802664312655517</v>
      </c>
      <c r="T120" s="63">
        <f>'S8 Heating-energy-carrier'!T22</f>
        <v>0.70713479389027134</v>
      </c>
      <c r="U120" s="63">
        <f>'S8 Heating-energy-carrier'!U22</f>
        <v>0.70624294465398751</v>
      </c>
      <c r="V120" s="63">
        <f>'S8 Heating-energy-carrier'!V22</f>
        <v>0.70535109541770369</v>
      </c>
      <c r="W120" s="63">
        <f>'S8 Heating-energy-carrier'!W22</f>
        <v>0.70445924618141986</v>
      </c>
      <c r="X120" s="63">
        <f>'S8 Heating-energy-carrier'!X22</f>
        <v>0.70356739694513604</v>
      </c>
      <c r="Y120" s="63">
        <f>'S8 Heating-energy-carrier'!Y22</f>
        <v>0.70267554770885221</v>
      </c>
      <c r="Z120" s="63">
        <f>'S8 Heating-energy-carrier'!Z22</f>
        <v>0.70178369847256838</v>
      </c>
      <c r="AA120" s="63">
        <f>'S8 Heating-energy-carrier'!AA22</f>
        <v>0.70089184923628456</v>
      </c>
      <c r="AB120" s="63">
        <f>'S8 Heating-energy-carrier'!AB22</f>
        <v>0.7</v>
      </c>
      <c r="AC120" s="116">
        <f>'S8 Heating-energy-carrier'!AC22</f>
        <v>0.67179999999999995</v>
      </c>
      <c r="AD120" s="116">
        <f>'S8 Heating-energy-carrier'!AD22</f>
        <v>0.64359999999999995</v>
      </c>
      <c r="AE120" s="116">
        <f>'S8 Heating-energy-carrier'!AE22</f>
        <v>0.61539999999999995</v>
      </c>
      <c r="AF120" s="116">
        <f>'S8 Heating-energy-carrier'!AF22</f>
        <v>0.58719999999999994</v>
      </c>
      <c r="AG120" s="116">
        <f>'S8 Heating-energy-carrier'!AG22</f>
        <v>0.55899999999999994</v>
      </c>
      <c r="AH120" s="117">
        <f>'S8 Heating-energy-carrier'!AH22</f>
        <v>0.53079999999999994</v>
      </c>
      <c r="AI120" s="64">
        <f>'S8 Heating-energy-carrier'!AI22</f>
        <v>0.50259999999999994</v>
      </c>
      <c r="AJ120" s="64">
        <f>'S8 Heating-energy-carrier'!AJ22</f>
        <v>0.47439999999999993</v>
      </c>
      <c r="AK120" s="64">
        <f>'S8 Heating-energy-carrier'!AK22</f>
        <v>0.44619999999999993</v>
      </c>
      <c r="AL120" s="64">
        <f>'S8 Heating-energy-carrier'!AL22</f>
        <v>0.41799999999999993</v>
      </c>
      <c r="AM120" s="64">
        <f>'S8 Heating-energy-carrier'!AM22</f>
        <v>0.38979999999999992</v>
      </c>
      <c r="AN120" s="64">
        <f>'S8 Heating-energy-carrier'!AN22</f>
        <v>0.36159999999999992</v>
      </c>
      <c r="AO120" s="64">
        <f>'S8 Heating-energy-carrier'!AO22</f>
        <v>0.33339999999999992</v>
      </c>
      <c r="AP120" s="64">
        <f>'S8 Heating-energy-carrier'!AP22</f>
        <v>0.30519999999999992</v>
      </c>
      <c r="AQ120" s="64">
        <f>'S8 Heating-energy-carrier'!AQ22</f>
        <v>0.27700000000000002</v>
      </c>
      <c r="AR120" s="64">
        <f>'S8 Heating-energy-carrier'!AR22</f>
        <v>0.27500000000000002</v>
      </c>
      <c r="AS120" s="64">
        <f>'S8 Heating-energy-carrier'!AS22</f>
        <v>0.27300000000000002</v>
      </c>
      <c r="AT120" s="64">
        <f>'S8 Heating-energy-carrier'!AT22</f>
        <v>0.27100000000000002</v>
      </c>
      <c r="AU120" s="64">
        <f>'S8 Heating-energy-carrier'!AU22</f>
        <v>0.26900000000000002</v>
      </c>
      <c r="AV120" s="64">
        <f>'S8 Heating-energy-carrier'!AV22</f>
        <v>0.26700000000000002</v>
      </c>
      <c r="AW120" s="64">
        <f>'S8 Heating-energy-carrier'!AW22</f>
        <v>0.26500000000000001</v>
      </c>
      <c r="AX120" s="64">
        <f>'S8 Heating-energy-carrier'!AX22</f>
        <v>0.26300000000000001</v>
      </c>
      <c r="AY120" s="64">
        <f>'S8 Heating-energy-carrier'!AY22</f>
        <v>0.26100000000000001</v>
      </c>
      <c r="AZ120" s="64">
        <f>'S8 Heating-energy-carrier'!AZ22</f>
        <v>0.25900000000000001</v>
      </c>
      <c r="BA120" s="64">
        <f>'S8 Heating-energy-carrier'!BA22</f>
        <v>0.25700000000000001</v>
      </c>
      <c r="BB120" s="64">
        <f>'S8 Heating-energy-carrier'!BB22</f>
        <v>0.255</v>
      </c>
      <c r="BC120" s="64">
        <f>'S8 Heating-energy-carrier'!BC22</f>
        <v>0.253</v>
      </c>
      <c r="BD120" s="64">
        <f>'S8 Heating-energy-carrier'!BD22</f>
        <v>0.251</v>
      </c>
      <c r="BE120" s="64">
        <f>'S8 Heating-energy-carrier'!BE22</f>
        <v>0.249</v>
      </c>
      <c r="BF120" s="64">
        <f>'S8 Heating-energy-carrier'!BF22</f>
        <v>0.247</v>
      </c>
      <c r="BG120" s="64">
        <f>'S8 Heating-energy-carrier'!BG22</f>
        <v>0.245</v>
      </c>
      <c r="BH120" s="64">
        <f>'S8 Heating-energy-carrier'!BH22</f>
        <v>0.24299999999999999</v>
      </c>
      <c r="BI120" s="64">
        <f>'S8 Heating-energy-carrier'!BI22</f>
        <v>0.24099999999999999</v>
      </c>
      <c r="BJ120" s="64">
        <f>'S8 Heating-energy-carrier'!BJ22</f>
        <v>0.23899999999999999</v>
      </c>
      <c r="BK120" s="64">
        <f>'S8 Heating-energy-carrier'!BK22</f>
        <v>0.23699999999999999</v>
      </c>
    </row>
    <row r="121" spans="1:63" x14ac:dyDescent="0.45">
      <c r="A121" s="17" t="s">
        <v>49</v>
      </c>
      <c r="B121" s="53"/>
      <c r="C121" s="63">
        <f>'S8 Heating-energy-carrier'!C29</f>
        <v>0.46996874106359271</v>
      </c>
      <c r="D121" s="63">
        <f>'S8 Heating-energy-carrier'!D29</f>
        <v>0.47503498518615478</v>
      </c>
      <c r="E121" s="63">
        <f>'S8 Heating-energy-carrier'!E29</f>
        <v>0.48010122930871685</v>
      </c>
      <c r="F121" s="63">
        <f>'S8 Heating-energy-carrier'!F29</f>
        <v>0.48516747343127892</v>
      </c>
      <c r="G121" s="63">
        <f>'S8 Heating-energy-carrier'!G29</f>
        <v>0.49023371755384099</v>
      </c>
      <c r="H121" s="63">
        <f>'S8 Heating-energy-carrier'!H29</f>
        <v>0.49529996167640306</v>
      </c>
      <c r="I121" s="63">
        <f>'S8 Heating-energy-carrier'!I29</f>
        <v>0.50036620579896507</v>
      </c>
      <c r="J121" s="63">
        <f>'S8 Heating-energy-carrier'!J29</f>
        <v>0.50543244992152714</v>
      </c>
      <c r="K121" s="63">
        <f>'S8 Heating-energy-carrier'!K29</f>
        <v>0.51049869404408921</v>
      </c>
      <c r="L121" s="63">
        <f>'S8 Heating-energy-carrier'!L29</f>
        <v>0.51556493816665128</v>
      </c>
      <c r="M121" s="63">
        <f>'S8 Heating-energy-carrier'!M29</f>
        <v>0.52063118228921335</v>
      </c>
      <c r="N121" s="63">
        <f>'S8 Heating-energy-carrier'!N29</f>
        <v>0.52258910346993248</v>
      </c>
      <c r="O121" s="63">
        <f>'S8 Heating-energy-carrier'!O29</f>
        <v>0.52454702465065162</v>
      </c>
      <c r="P121" s="63">
        <f>'S8 Heating-energy-carrier'!P29</f>
        <v>0.52650494583137075</v>
      </c>
      <c r="Q121" s="63">
        <f>'S8 Heating-energy-carrier'!Q29</f>
        <v>0.52846286701208989</v>
      </c>
      <c r="R121" s="63">
        <f>'S8 Heating-energy-carrier'!R29</f>
        <v>0.53042078819280902</v>
      </c>
      <c r="S121" s="63">
        <f>'S8 Heating-energy-carrier'!S29</f>
        <v>0.53237870937352816</v>
      </c>
      <c r="T121" s="63">
        <f>'S8 Heating-energy-carrier'!T29</f>
        <v>0.53433663055424729</v>
      </c>
      <c r="U121" s="63">
        <f>'S8 Heating-energy-carrier'!U29</f>
        <v>0.53629455173496643</v>
      </c>
      <c r="V121" s="63">
        <f>'S8 Heating-energy-carrier'!V29</f>
        <v>0.53825247291568556</v>
      </c>
      <c r="W121" s="63">
        <f>'S8 Heating-energy-carrier'!W29</f>
        <v>0.5402103940964047</v>
      </c>
      <c r="X121" s="63">
        <f>'S8 Heating-energy-carrier'!X29</f>
        <v>0.54216831527712384</v>
      </c>
      <c r="Y121" s="63">
        <f>'S8 Heating-energy-carrier'!Y29</f>
        <v>0.54412623645784297</v>
      </c>
      <c r="Z121" s="63">
        <f>'S8 Heating-energy-carrier'!Z29</f>
        <v>0.54608415763856211</v>
      </c>
      <c r="AA121" s="63">
        <f>'S8 Heating-energy-carrier'!AA29</f>
        <v>0.54804207881928124</v>
      </c>
      <c r="AB121" s="63">
        <f>'S8 Heating-energy-carrier'!AB29</f>
        <v>0.55000000000000004</v>
      </c>
      <c r="AC121" s="116">
        <f>'S8 Heating-energy-carrier'!AC29</f>
        <v>0.54886666666666672</v>
      </c>
      <c r="AD121" s="116">
        <f>'S8 Heating-energy-carrier'!AD29</f>
        <v>0.54773333333333341</v>
      </c>
      <c r="AE121" s="116">
        <f>'S8 Heating-energy-carrier'!AE29</f>
        <v>0.54660000000000009</v>
      </c>
      <c r="AF121" s="116">
        <f>'S8 Heating-energy-carrier'!AF29</f>
        <v>0.54546666666666677</v>
      </c>
      <c r="AG121" s="116">
        <f>'S8 Heating-energy-carrier'!AG29</f>
        <v>0.54433333333333345</v>
      </c>
      <c r="AH121" s="117">
        <f>'S8 Heating-energy-carrier'!AH29</f>
        <v>0.54320000000000013</v>
      </c>
      <c r="AI121" s="64">
        <f>'S8 Heating-energy-carrier'!AI29</f>
        <v>0.54206666666666681</v>
      </c>
      <c r="AJ121" s="64">
        <f>'S8 Heating-energy-carrier'!AJ29</f>
        <v>0.54093333333333349</v>
      </c>
      <c r="AK121" s="64">
        <f>'S8 Heating-energy-carrier'!AK29</f>
        <v>0.53980000000000017</v>
      </c>
      <c r="AL121" s="64">
        <f>'S8 Heating-energy-carrier'!AL29</f>
        <v>0.53866666666666685</v>
      </c>
      <c r="AM121" s="64">
        <f>'S8 Heating-energy-carrier'!AM29</f>
        <v>0.53753333333333353</v>
      </c>
      <c r="AN121" s="64">
        <f>'S8 Heating-energy-carrier'!AN29</f>
        <v>0.53640000000000021</v>
      </c>
      <c r="AO121" s="64">
        <f>'S8 Heating-energy-carrier'!AO29</f>
        <v>0.53526666666666689</v>
      </c>
      <c r="AP121" s="64">
        <f>'S8 Heating-energy-carrier'!AP29</f>
        <v>0.53413333333333357</v>
      </c>
      <c r="AQ121" s="64">
        <f>'S8 Heating-energy-carrier'!AQ29</f>
        <v>0.53300000000000003</v>
      </c>
      <c r="AR121" s="64">
        <f>'S8 Heating-energy-carrier'!AR29</f>
        <v>0.53355000000000008</v>
      </c>
      <c r="AS121" s="64">
        <f>'S8 Heating-energy-carrier'!AS29</f>
        <v>0.53410000000000013</v>
      </c>
      <c r="AT121" s="64">
        <f>'S8 Heating-energy-carrier'!AT29</f>
        <v>0.53465000000000018</v>
      </c>
      <c r="AU121" s="64">
        <f>'S8 Heating-energy-carrier'!AU29</f>
        <v>0.53520000000000023</v>
      </c>
      <c r="AV121" s="64">
        <f>'S8 Heating-energy-carrier'!AV29</f>
        <v>0.53575000000000028</v>
      </c>
      <c r="AW121" s="64">
        <f>'S8 Heating-energy-carrier'!AW29</f>
        <v>0.53630000000000033</v>
      </c>
      <c r="AX121" s="64">
        <f>'S8 Heating-energy-carrier'!AX29</f>
        <v>0.53685000000000038</v>
      </c>
      <c r="AY121" s="64">
        <f>'S8 Heating-energy-carrier'!AY29</f>
        <v>0.53740000000000043</v>
      </c>
      <c r="AZ121" s="64">
        <f>'S8 Heating-energy-carrier'!AZ29</f>
        <v>0.53795000000000048</v>
      </c>
      <c r="BA121" s="64">
        <f>'S8 Heating-energy-carrier'!BA29</f>
        <v>0.53850000000000053</v>
      </c>
      <c r="BB121" s="64">
        <f>'S8 Heating-energy-carrier'!BB29</f>
        <v>0.53905000000000058</v>
      </c>
      <c r="BC121" s="64">
        <f>'S8 Heating-energy-carrier'!BC29</f>
        <v>0.53960000000000063</v>
      </c>
      <c r="BD121" s="64">
        <f>'S8 Heating-energy-carrier'!BD29</f>
        <v>0.54015000000000069</v>
      </c>
      <c r="BE121" s="64">
        <f>'S8 Heating-energy-carrier'!BE29</f>
        <v>0.54070000000000074</v>
      </c>
      <c r="BF121" s="64">
        <f>'S8 Heating-energy-carrier'!BF29</f>
        <v>0.54125000000000079</v>
      </c>
      <c r="BG121" s="64">
        <f>'S8 Heating-energy-carrier'!BG29</f>
        <v>0.54180000000000084</v>
      </c>
      <c r="BH121" s="64">
        <f>'S8 Heating-energy-carrier'!BH29</f>
        <v>0.54235000000000089</v>
      </c>
      <c r="BI121" s="64">
        <f>'S8 Heating-energy-carrier'!BI29</f>
        <v>0.54290000000000094</v>
      </c>
      <c r="BJ121" s="64">
        <f>'S8 Heating-energy-carrier'!BJ29</f>
        <v>0.54345000000000099</v>
      </c>
      <c r="BK121" s="64">
        <f>'S8 Heating-energy-carrier'!BK29</f>
        <v>0.54400000000000004</v>
      </c>
    </row>
    <row r="122" spans="1:63" x14ac:dyDescent="0.45">
      <c r="A122" s="17" t="s">
        <v>54</v>
      </c>
      <c r="B122" s="53"/>
      <c r="C122" s="63">
        <f>'S8 Heating-energy-carrier'!C36</f>
        <v>0.46996874106359271</v>
      </c>
      <c r="D122" s="63">
        <f>'S8 Heating-energy-carrier'!D36</f>
        <v>0.47503498518615478</v>
      </c>
      <c r="E122" s="63">
        <f>'S8 Heating-energy-carrier'!E36</f>
        <v>0.48010122930871685</v>
      </c>
      <c r="F122" s="63">
        <f>'S8 Heating-energy-carrier'!F36</f>
        <v>0.48516747343127892</v>
      </c>
      <c r="G122" s="63">
        <f>'S8 Heating-energy-carrier'!G36</f>
        <v>0.49023371755384099</v>
      </c>
      <c r="H122" s="63">
        <f>'S8 Heating-energy-carrier'!H36</f>
        <v>0.49529996167640306</v>
      </c>
      <c r="I122" s="63">
        <f>'S8 Heating-energy-carrier'!I36</f>
        <v>0.50036620579896507</v>
      </c>
      <c r="J122" s="63">
        <f>'S8 Heating-energy-carrier'!J36</f>
        <v>0.50543244992152714</v>
      </c>
      <c r="K122" s="63">
        <f>'S8 Heating-energy-carrier'!K36</f>
        <v>0.51049869404408921</v>
      </c>
      <c r="L122" s="63">
        <f>'S8 Heating-energy-carrier'!L36</f>
        <v>0.51556493816665128</v>
      </c>
      <c r="M122" s="63">
        <f>'S8 Heating-energy-carrier'!M36</f>
        <v>0.52063118228921335</v>
      </c>
      <c r="N122" s="63">
        <f>'S8 Heating-energy-carrier'!N36</f>
        <v>0.52258910346993248</v>
      </c>
      <c r="O122" s="63">
        <f>'S8 Heating-energy-carrier'!O36</f>
        <v>0.52454702465065162</v>
      </c>
      <c r="P122" s="63">
        <f>'S8 Heating-energy-carrier'!P36</f>
        <v>0.52650494583137075</v>
      </c>
      <c r="Q122" s="63">
        <f>'S8 Heating-energy-carrier'!Q36</f>
        <v>0.52846286701208989</v>
      </c>
      <c r="R122" s="63">
        <f>'S8 Heating-energy-carrier'!R36</f>
        <v>0.53042078819280902</v>
      </c>
      <c r="S122" s="63">
        <f>'S8 Heating-energy-carrier'!S36</f>
        <v>0.53237870937352816</v>
      </c>
      <c r="T122" s="63">
        <f>'S8 Heating-energy-carrier'!T36</f>
        <v>0.53433663055424729</v>
      </c>
      <c r="U122" s="63">
        <f>'S8 Heating-energy-carrier'!U36</f>
        <v>0.53629455173496643</v>
      </c>
      <c r="V122" s="63">
        <f>'S8 Heating-energy-carrier'!V36</f>
        <v>0.53825247291568556</v>
      </c>
      <c r="W122" s="63">
        <f>'S8 Heating-energy-carrier'!W36</f>
        <v>0.5402103940964047</v>
      </c>
      <c r="X122" s="63">
        <f>'S8 Heating-energy-carrier'!X36</f>
        <v>0.54216831527712384</v>
      </c>
      <c r="Y122" s="63">
        <f>'S8 Heating-energy-carrier'!Y36</f>
        <v>0.54412623645784297</v>
      </c>
      <c r="Z122" s="63">
        <f>'S8 Heating-energy-carrier'!Z36</f>
        <v>0.54608415763856211</v>
      </c>
      <c r="AA122" s="63">
        <f>'S8 Heating-energy-carrier'!AA36</f>
        <v>0.54804207881928124</v>
      </c>
      <c r="AB122" s="63">
        <f>'S8 Heating-energy-carrier'!AB36</f>
        <v>0.55000000000000004</v>
      </c>
      <c r="AC122" s="116">
        <f>'S8 Heating-energy-carrier'!AC36</f>
        <v>0.53180000000000005</v>
      </c>
      <c r="AD122" s="116">
        <f>'S8 Heating-energy-carrier'!AD36</f>
        <v>0.51360000000000006</v>
      </c>
      <c r="AE122" s="116">
        <f>'S8 Heating-energy-carrier'!AE36</f>
        <v>0.49540000000000006</v>
      </c>
      <c r="AF122" s="116">
        <f>'S8 Heating-energy-carrier'!AF36</f>
        <v>0.47720000000000007</v>
      </c>
      <c r="AG122" s="116">
        <f>'S8 Heating-energy-carrier'!AG36</f>
        <v>0.45900000000000007</v>
      </c>
      <c r="AH122" s="117">
        <f>'S8 Heating-energy-carrier'!AH36</f>
        <v>0.44080000000000008</v>
      </c>
      <c r="AI122" s="64">
        <f>'S8 Heating-energy-carrier'!AI36</f>
        <v>0.42260000000000009</v>
      </c>
      <c r="AJ122" s="64">
        <f>'S8 Heating-energy-carrier'!AJ36</f>
        <v>0.40440000000000009</v>
      </c>
      <c r="AK122" s="64">
        <f>'S8 Heating-energy-carrier'!AK36</f>
        <v>0.3862000000000001</v>
      </c>
      <c r="AL122" s="64">
        <f>'S8 Heating-energy-carrier'!AL36</f>
        <v>0.3680000000000001</v>
      </c>
      <c r="AM122" s="64">
        <f>'S8 Heating-energy-carrier'!AM36</f>
        <v>0.34980000000000011</v>
      </c>
      <c r="AN122" s="64">
        <f>'S8 Heating-energy-carrier'!AN36</f>
        <v>0.33160000000000012</v>
      </c>
      <c r="AO122" s="64">
        <f>'S8 Heating-energy-carrier'!AO36</f>
        <v>0.31340000000000012</v>
      </c>
      <c r="AP122" s="64">
        <f>'S8 Heating-energy-carrier'!AP36</f>
        <v>0.29520000000000013</v>
      </c>
      <c r="AQ122" s="64">
        <f>'S8 Heating-energy-carrier'!AQ36</f>
        <v>0.27700000000000002</v>
      </c>
      <c r="AR122" s="64">
        <f>'S8 Heating-energy-carrier'!AR36</f>
        <v>0.27500000000000002</v>
      </c>
      <c r="AS122" s="64">
        <f>'S8 Heating-energy-carrier'!AS36</f>
        <v>0.27300000000000002</v>
      </c>
      <c r="AT122" s="64">
        <f>'S8 Heating-energy-carrier'!AT36</f>
        <v>0.27100000000000002</v>
      </c>
      <c r="AU122" s="64">
        <f>'S8 Heating-energy-carrier'!AU36</f>
        <v>0.26900000000000002</v>
      </c>
      <c r="AV122" s="64">
        <f>'S8 Heating-energy-carrier'!AV36</f>
        <v>0.26700000000000002</v>
      </c>
      <c r="AW122" s="64">
        <f>'S8 Heating-energy-carrier'!AW36</f>
        <v>0.26500000000000001</v>
      </c>
      <c r="AX122" s="64">
        <f>'S8 Heating-energy-carrier'!AX36</f>
        <v>0.26300000000000001</v>
      </c>
      <c r="AY122" s="64">
        <f>'S8 Heating-energy-carrier'!AY36</f>
        <v>0.26100000000000001</v>
      </c>
      <c r="AZ122" s="64">
        <f>'S8 Heating-energy-carrier'!AZ36</f>
        <v>0.25900000000000001</v>
      </c>
      <c r="BA122" s="64">
        <f>'S8 Heating-energy-carrier'!BA36</f>
        <v>0.25700000000000001</v>
      </c>
      <c r="BB122" s="64">
        <f>'S8 Heating-energy-carrier'!BB36</f>
        <v>0.255</v>
      </c>
      <c r="BC122" s="64">
        <f>'S8 Heating-energy-carrier'!BC36</f>
        <v>0.253</v>
      </c>
      <c r="BD122" s="64">
        <f>'S8 Heating-energy-carrier'!BD36</f>
        <v>0.251</v>
      </c>
      <c r="BE122" s="64">
        <f>'S8 Heating-energy-carrier'!BE36</f>
        <v>0.249</v>
      </c>
      <c r="BF122" s="64">
        <f>'S8 Heating-energy-carrier'!BF36</f>
        <v>0.247</v>
      </c>
      <c r="BG122" s="64">
        <f>'S8 Heating-energy-carrier'!BG36</f>
        <v>0.245</v>
      </c>
      <c r="BH122" s="64">
        <f>'S8 Heating-energy-carrier'!BH36</f>
        <v>0.24299999999999999</v>
      </c>
      <c r="BI122" s="64">
        <f>'S8 Heating-energy-carrier'!BI36</f>
        <v>0.24099999999999999</v>
      </c>
      <c r="BJ122" s="64">
        <f>'S8 Heating-energy-carrier'!BJ36</f>
        <v>0.23899999999999999</v>
      </c>
      <c r="BK122" s="64">
        <f>'S8 Heating-energy-carrier'!BK36</f>
        <v>0.23699999999999999</v>
      </c>
    </row>
    <row r="123" spans="1:63" x14ac:dyDescent="0.45">
      <c r="A123" s="17" t="s">
        <v>52</v>
      </c>
      <c r="B123" s="53"/>
      <c r="C123" s="63">
        <f>'S8 Heating-energy-carrier'!C43</f>
        <v>0.46996874106359271</v>
      </c>
      <c r="D123" s="63">
        <f>'S8 Heating-energy-carrier'!D43</f>
        <v>0.47503498518615478</v>
      </c>
      <c r="E123" s="63">
        <f>'S8 Heating-energy-carrier'!E43</f>
        <v>0.48010122930871685</v>
      </c>
      <c r="F123" s="63">
        <f>'S8 Heating-energy-carrier'!F43</f>
        <v>0.48516747343127892</v>
      </c>
      <c r="G123" s="63">
        <f>'S8 Heating-energy-carrier'!G43</f>
        <v>0.49023371755384099</v>
      </c>
      <c r="H123" s="63">
        <f>'S8 Heating-energy-carrier'!H43</f>
        <v>0.49529996167640306</v>
      </c>
      <c r="I123" s="63">
        <f>'S8 Heating-energy-carrier'!I43</f>
        <v>0.50036620579896507</v>
      </c>
      <c r="J123" s="63">
        <f>'S8 Heating-energy-carrier'!J43</f>
        <v>0.50543244992152714</v>
      </c>
      <c r="K123" s="63">
        <f>'S8 Heating-energy-carrier'!K43</f>
        <v>0.51049869404408921</v>
      </c>
      <c r="L123" s="63">
        <f>'S8 Heating-energy-carrier'!L43</f>
        <v>0.51556493816665128</v>
      </c>
      <c r="M123" s="63">
        <f>'S8 Heating-energy-carrier'!M43</f>
        <v>0.52063118228921335</v>
      </c>
      <c r="N123" s="63">
        <f>'S8 Heating-energy-carrier'!N43</f>
        <v>0.52258910346993248</v>
      </c>
      <c r="O123" s="63">
        <f>'S8 Heating-energy-carrier'!O43</f>
        <v>0.52454702465065162</v>
      </c>
      <c r="P123" s="63">
        <f>'S8 Heating-energy-carrier'!P43</f>
        <v>0.52650494583137075</v>
      </c>
      <c r="Q123" s="63">
        <f>'S8 Heating-energy-carrier'!Q43</f>
        <v>0.52846286701208989</v>
      </c>
      <c r="R123" s="63">
        <f>'S8 Heating-energy-carrier'!R43</f>
        <v>0.53042078819280902</v>
      </c>
      <c r="S123" s="63">
        <f>'S8 Heating-energy-carrier'!S43</f>
        <v>0.53237870937352816</v>
      </c>
      <c r="T123" s="63">
        <f>'S8 Heating-energy-carrier'!T43</f>
        <v>0.53433663055424729</v>
      </c>
      <c r="U123" s="63">
        <f>'S8 Heating-energy-carrier'!U43</f>
        <v>0.53629455173496643</v>
      </c>
      <c r="V123" s="63">
        <f>'S8 Heating-energy-carrier'!V43</f>
        <v>0.53825247291568556</v>
      </c>
      <c r="W123" s="63">
        <f>'S8 Heating-energy-carrier'!W43</f>
        <v>0.5402103940964047</v>
      </c>
      <c r="X123" s="63">
        <f>'S8 Heating-energy-carrier'!X43</f>
        <v>0.54216831527712384</v>
      </c>
      <c r="Y123" s="63">
        <f>'S8 Heating-energy-carrier'!Y43</f>
        <v>0.54412623645784297</v>
      </c>
      <c r="Z123" s="63">
        <f>'S8 Heating-energy-carrier'!Z43</f>
        <v>0.54608415763856211</v>
      </c>
      <c r="AA123" s="63">
        <f>'S8 Heating-energy-carrier'!AA43</f>
        <v>0.54804207881928124</v>
      </c>
      <c r="AB123" s="63">
        <f>'S8 Heating-energy-carrier'!AB43</f>
        <v>0.55000000000000004</v>
      </c>
      <c r="AC123" s="116">
        <f>'S8 Heating-energy-carrier'!AC43</f>
        <v>0.53180000000000005</v>
      </c>
      <c r="AD123" s="116">
        <f>'S8 Heating-energy-carrier'!AD43</f>
        <v>0.51360000000000006</v>
      </c>
      <c r="AE123" s="116">
        <f>'S8 Heating-energy-carrier'!AE43</f>
        <v>0.49540000000000006</v>
      </c>
      <c r="AF123" s="116">
        <f>'S8 Heating-energy-carrier'!AF43</f>
        <v>0.47720000000000007</v>
      </c>
      <c r="AG123" s="116">
        <f>'S8 Heating-energy-carrier'!AG43</f>
        <v>0.45900000000000007</v>
      </c>
      <c r="AH123" s="117">
        <f>'S8 Heating-energy-carrier'!AH43</f>
        <v>0.44080000000000008</v>
      </c>
      <c r="AI123" s="64">
        <f>'S8 Heating-energy-carrier'!AI43</f>
        <v>0.42260000000000009</v>
      </c>
      <c r="AJ123" s="64">
        <f>'S8 Heating-energy-carrier'!AJ43</f>
        <v>0.40440000000000009</v>
      </c>
      <c r="AK123" s="64">
        <f>'S8 Heating-energy-carrier'!AK43</f>
        <v>0.3862000000000001</v>
      </c>
      <c r="AL123" s="64">
        <f>'S8 Heating-energy-carrier'!AL43</f>
        <v>0.3680000000000001</v>
      </c>
      <c r="AM123" s="64">
        <f>'S8 Heating-energy-carrier'!AM43</f>
        <v>0.34980000000000011</v>
      </c>
      <c r="AN123" s="64">
        <f>'S8 Heating-energy-carrier'!AN43</f>
        <v>0.33160000000000012</v>
      </c>
      <c r="AO123" s="64">
        <f>'S8 Heating-energy-carrier'!AO43</f>
        <v>0.31340000000000012</v>
      </c>
      <c r="AP123" s="64">
        <f>'S8 Heating-energy-carrier'!AP43</f>
        <v>0.29520000000000013</v>
      </c>
      <c r="AQ123" s="64">
        <f>'S8 Heating-energy-carrier'!AQ43</f>
        <v>0.27700000000000002</v>
      </c>
      <c r="AR123" s="64">
        <f>'S8 Heating-energy-carrier'!AR43</f>
        <v>0.27500000000000002</v>
      </c>
      <c r="AS123" s="64">
        <f>'S8 Heating-energy-carrier'!AS43</f>
        <v>0.27300000000000002</v>
      </c>
      <c r="AT123" s="64">
        <f>'S8 Heating-energy-carrier'!AT43</f>
        <v>0.27100000000000002</v>
      </c>
      <c r="AU123" s="64">
        <f>'S8 Heating-energy-carrier'!AU43</f>
        <v>0.26900000000000002</v>
      </c>
      <c r="AV123" s="64">
        <f>'S8 Heating-energy-carrier'!AV43</f>
        <v>0.26700000000000002</v>
      </c>
      <c r="AW123" s="64">
        <f>'S8 Heating-energy-carrier'!AW43</f>
        <v>0.26500000000000001</v>
      </c>
      <c r="AX123" s="64">
        <f>'S8 Heating-energy-carrier'!AX43</f>
        <v>0.26300000000000001</v>
      </c>
      <c r="AY123" s="64">
        <f>'S8 Heating-energy-carrier'!AY43</f>
        <v>0.26100000000000001</v>
      </c>
      <c r="AZ123" s="64">
        <f>'S8 Heating-energy-carrier'!AZ43</f>
        <v>0.25900000000000001</v>
      </c>
      <c r="BA123" s="64">
        <f>'S8 Heating-energy-carrier'!BA43</f>
        <v>0.25700000000000001</v>
      </c>
      <c r="BB123" s="64">
        <f>'S8 Heating-energy-carrier'!BB43</f>
        <v>0.255</v>
      </c>
      <c r="BC123" s="64">
        <f>'S8 Heating-energy-carrier'!BC43</f>
        <v>0.253</v>
      </c>
      <c r="BD123" s="64">
        <f>'S8 Heating-energy-carrier'!BD43</f>
        <v>0.251</v>
      </c>
      <c r="BE123" s="64">
        <f>'S8 Heating-energy-carrier'!BE43</f>
        <v>0.249</v>
      </c>
      <c r="BF123" s="64">
        <f>'S8 Heating-energy-carrier'!BF43</f>
        <v>0.247</v>
      </c>
      <c r="BG123" s="64">
        <f>'S8 Heating-energy-carrier'!BG43</f>
        <v>0.245</v>
      </c>
      <c r="BH123" s="64">
        <f>'S8 Heating-energy-carrier'!BH43</f>
        <v>0.24299999999999999</v>
      </c>
      <c r="BI123" s="64">
        <f>'S8 Heating-energy-carrier'!BI43</f>
        <v>0.24099999999999999</v>
      </c>
      <c r="BJ123" s="64">
        <f>'S8 Heating-energy-carrier'!BJ43</f>
        <v>0.23899999999999999</v>
      </c>
      <c r="BK123" s="64">
        <f>'S8 Heating-energy-carrier'!BK43</f>
        <v>0.23699999999999999</v>
      </c>
    </row>
    <row r="124" spans="1:63" x14ac:dyDescent="0.45">
      <c r="A124" s="17" t="s">
        <v>50</v>
      </c>
      <c r="B124" s="53"/>
      <c r="C124" s="63">
        <f>'S8 Heating-energy-carrier'!C50</f>
        <v>0.35871757801562315</v>
      </c>
      <c r="D124" s="63">
        <f>'S8 Heating-energy-carrier'!D50</f>
        <v>0.36883094057579341</v>
      </c>
      <c r="E124" s="63">
        <f>'S8 Heating-energy-carrier'!E50</f>
        <v>0.37894430313596367</v>
      </c>
      <c r="F124" s="63">
        <f>'S8 Heating-energy-carrier'!F50</f>
        <v>0.38905766569613393</v>
      </c>
      <c r="G124" s="63">
        <f>'S8 Heating-energy-carrier'!G50</f>
        <v>0.39917102825630418</v>
      </c>
      <c r="H124" s="63">
        <f>'S8 Heating-energy-carrier'!H50</f>
        <v>0.40928439081647444</v>
      </c>
      <c r="I124" s="63">
        <f>'S8 Heating-energy-carrier'!I50</f>
        <v>0.4193977533766447</v>
      </c>
      <c r="J124" s="63">
        <f>'S8 Heating-energy-carrier'!J50</f>
        <v>0.42951111593681496</v>
      </c>
      <c r="K124" s="63">
        <f>'S8 Heating-energy-carrier'!K50</f>
        <v>0.43962447849698522</v>
      </c>
      <c r="L124" s="63">
        <f>'S8 Heating-energy-carrier'!L50</f>
        <v>0.44973784105715547</v>
      </c>
      <c r="M124" s="63">
        <f>'S8 Heating-energy-carrier'!M50</f>
        <v>0.45985120361732573</v>
      </c>
      <c r="N124" s="63">
        <f>'S8 Heating-energy-carrier'!N50</f>
        <v>0.45252779004283733</v>
      </c>
      <c r="O124" s="63">
        <f>'S8 Heating-energy-carrier'!O50</f>
        <v>0.44520437646834893</v>
      </c>
      <c r="P124" s="63">
        <f>'S8 Heating-energy-carrier'!P50</f>
        <v>0.43788096289386053</v>
      </c>
      <c r="Q124" s="63">
        <f>'S8 Heating-energy-carrier'!Q50</f>
        <v>0.43055754931937212</v>
      </c>
      <c r="R124" s="63">
        <f>'S8 Heating-energy-carrier'!R50</f>
        <v>0.42323413574488372</v>
      </c>
      <c r="S124" s="63">
        <f>'S8 Heating-energy-carrier'!S50</f>
        <v>0.41591072217039532</v>
      </c>
      <c r="T124" s="63">
        <f>'S8 Heating-energy-carrier'!T50</f>
        <v>0.40858730859590692</v>
      </c>
      <c r="U124" s="63">
        <f>'S8 Heating-energy-carrier'!U50</f>
        <v>0.40126389502141852</v>
      </c>
      <c r="V124" s="63">
        <f>'S8 Heating-energy-carrier'!V50</f>
        <v>0.39394048144693011</v>
      </c>
      <c r="W124" s="63">
        <f>'S8 Heating-energy-carrier'!W50</f>
        <v>0.38661706787244171</v>
      </c>
      <c r="X124" s="63">
        <f>'S8 Heating-energy-carrier'!X50</f>
        <v>0.37929365429795331</v>
      </c>
      <c r="Y124" s="63">
        <f>'S8 Heating-energy-carrier'!Y50</f>
        <v>0.37197024072346491</v>
      </c>
      <c r="Z124" s="63">
        <f>'S8 Heating-energy-carrier'!Z50</f>
        <v>0.3646468271489765</v>
      </c>
      <c r="AA124" s="63">
        <f>'S8 Heating-energy-carrier'!AA50</f>
        <v>0.3573234135744881</v>
      </c>
      <c r="AB124" s="63">
        <f>'S8 Heating-energy-carrier'!AB50</f>
        <v>0.35</v>
      </c>
      <c r="AC124" s="116">
        <f>'S8 Heating-energy-carrier'!AC50</f>
        <v>0.34513333333333329</v>
      </c>
      <c r="AD124" s="116">
        <f>'S8 Heating-energy-carrier'!AD50</f>
        <v>0.34026666666666661</v>
      </c>
      <c r="AE124" s="116">
        <f>'S8 Heating-energy-carrier'!AE50</f>
        <v>0.33539999999999992</v>
      </c>
      <c r="AF124" s="116">
        <f>'S8 Heating-energy-carrier'!AF50</f>
        <v>0.33053333333333323</v>
      </c>
      <c r="AG124" s="116">
        <f>'S8 Heating-energy-carrier'!AG50</f>
        <v>0.32566666666666655</v>
      </c>
      <c r="AH124" s="117">
        <f>'S8 Heating-energy-carrier'!AH50</f>
        <v>0.32079999999999986</v>
      </c>
      <c r="AI124" s="64">
        <f>'S8 Heating-energy-carrier'!AI50</f>
        <v>0.31593333333333318</v>
      </c>
      <c r="AJ124" s="64">
        <f>'S8 Heating-energy-carrier'!AJ50</f>
        <v>0.31106666666666649</v>
      </c>
      <c r="AK124" s="64">
        <f>'S8 Heating-energy-carrier'!AK50</f>
        <v>0.30619999999999981</v>
      </c>
      <c r="AL124" s="64">
        <f>'S8 Heating-energy-carrier'!AL50</f>
        <v>0.30133333333333312</v>
      </c>
      <c r="AM124" s="64">
        <f>'S8 Heating-energy-carrier'!AM50</f>
        <v>0.29646666666666643</v>
      </c>
      <c r="AN124" s="64">
        <f>'S8 Heating-energy-carrier'!AN50</f>
        <v>0.29159999999999975</v>
      </c>
      <c r="AO124" s="64">
        <f>'S8 Heating-energy-carrier'!AO50</f>
        <v>0.28673333333333306</v>
      </c>
      <c r="AP124" s="64">
        <f>'S8 Heating-energy-carrier'!AP50</f>
        <v>0.28186666666666638</v>
      </c>
      <c r="AQ124" s="64">
        <f>'S8 Heating-energy-carrier'!AQ50</f>
        <v>0.27700000000000002</v>
      </c>
      <c r="AR124" s="64">
        <f>'S8 Heating-energy-carrier'!AR50</f>
        <v>0.27500000000000002</v>
      </c>
      <c r="AS124" s="64">
        <f>'S8 Heating-energy-carrier'!AS50</f>
        <v>0.27300000000000002</v>
      </c>
      <c r="AT124" s="64">
        <f>'S8 Heating-energy-carrier'!AT50</f>
        <v>0.27100000000000002</v>
      </c>
      <c r="AU124" s="64">
        <f>'S8 Heating-energy-carrier'!AU50</f>
        <v>0.26900000000000002</v>
      </c>
      <c r="AV124" s="64">
        <f>'S8 Heating-energy-carrier'!AV50</f>
        <v>0.26700000000000002</v>
      </c>
      <c r="AW124" s="64">
        <f>'S8 Heating-energy-carrier'!AW50</f>
        <v>0.26500000000000001</v>
      </c>
      <c r="AX124" s="64">
        <f>'S8 Heating-energy-carrier'!AX50</f>
        <v>0.26300000000000001</v>
      </c>
      <c r="AY124" s="64">
        <f>'S8 Heating-energy-carrier'!AY50</f>
        <v>0.26100000000000001</v>
      </c>
      <c r="AZ124" s="64">
        <f>'S8 Heating-energy-carrier'!AZ50</f>
        <v>0.25900000000000001</v>
      </c>
      <c r="BA124" s="64">
        <f>'S8 Heating-energy-carrier'!BA50</f>
        <v>0.25700000000000001</v>
      </c>
      <c r="BB124" s="64">
        <f>'S8 Heating-energy-carrier'!BB50</f>
        <v>0.255</v>
      </c>
      <c r="BC124" s="64">
        <f>'S8 Heating-energy-carrier'!BC50</f>
        <v>0.253</v>
      </c>
      <c r="BD124" s="64">
        <f>'S8 Heating-energy-carrier'!BD50</f>
        <v>0.251</v>
      </c>
      <c r="BE124" s="64">
        <f>'S8 Heating-energy-carrier'!BE50</f>
        <v>0.249</v>
      </c>
      <c r="BF124" s="64">
        <f>'S8 Heating-energy-carrier'!BF50</f>
        <v>0.247</v>
      </c>
      <c r="BG124" s="64">
        <f>'S8 Heating-energy-carrier'!BG50</f>
        <v>0.245</v>
      </c>
      <c r="BH124" s="64">
        <f>'S8 Heating-energy-carrier'!BH50</f>
        <v>0.24299999999999999</v>
      </c>
      <c r="BI124" s="64">
        <f>'S8 Heating-energy-carrier'!BI50</f>
        <v>0.24099999999999999</v>
      </c>
      <c r="BJ124" s="64">
        <f>'S8 Heating-energy-carrier'!BJ50</f>
        <v>0.23899999999999999</v>
      </c>
      <c r="BK124" s="64">
        <f>'S8 Heating-energy-carrier'!BK50</f>
        <v>0.23699999999999999</v>
      </c>
    </row>
    <row r="125" spans="1:63" x14ac:dyDescent="0.45">
      <c r="A125" s="17" t="s">
        <v>55</v>
      </c>
      <c r="B125" s="53"/>
      <c r="C125" s="63">
        <f>'S8 Heating-energy-carrier'!C57</f>
        <v>0.35871757801562315</v>
      </c>
      <c r="D125" s="63">
        <f>'S8 Heating-energy-carrier'!D57</f>
        <v>0.36883094057579341</v>
      </c>
      <c r="E125" s="63">
        <f>'S8 Heating-energy-carrier'!E57</f>
        <v>0.37894430313596367</v>
      </c>
      <c r="F125" s="63">
        <f>'S8 Heating-energy-carrier'!F57</f>
        <v>0.38905766569613393</v>
      </c>
      <c r="G125" s="63">
        <f>'S8 Heating-energy-carrier'!G57</f>
        <v>0.39917102825630418</v>
      </c>
      <c r="H125" s="63">
        <f>'S8 Heating-energy-carrier'!H57</f>
        <v>0.40928439081647444</v>
      </c>
      <c r="I125" s="63">
        <f>'S8 Heating-energy-carrier'!I57</f>
        <v>0.4193977533766447</v>
      </c>
      <c r="J125" s="63">
        <f>'S8 Heating-energy-carrier'!J57</f>
        <v>0.42951111593681496</v>
      </c>
      <c r="K125" s="63">
        <f>'S8 Heating-energy-carrier'!K57</f>
        <v>0.43962447849698522</v>
      </c>
      <c r="L125" s="63">
        <f>'S8 Heating-energy-carrier'!L57</f>
        <v>0.44973784105715547</v>
      </c>
      <c r="M125" s="63">
        <f>'S8 Heating-energy-carrier'!M57</f>
        <v>0.45985120361732573</v>
      </c>
      <c r="N125" s="63">
        <f>'S8 Heating-energy-carrier'!N57</f>
        <v>0.45252779004283733</v>
      </c>
      <c r="O125" s="63">
        <f>'S8 Heating-energy-carrier'!O57</f>
        <v>0.44520437646834893</v>
      </c>
      <c r="P125" s="63">
        <f>'S8 Heating-energy-carrier'!P57</f>
        <v>0.43788096289386053</v>
      </c>
      <c r="Q125" s="63">
        <f>'S8 Heating-energy-carrier'!Q57</f>
        <v>0.43055754931937212</v>
      </c>
      <c r="R125" s="63">
        <f>'S8 Heating-energy-carrier'!R57</f>
        <v>0.42323413574488372</v>
      </c>
      <c r="S125" s="63">
        <f>'S8 Heating-energy-carrier'!S57</f>
        <v>0.41591072217039532</v>
      </c>
      <c r="T125" s="63">
        <f>'S8 Heating-energy-carrier'!T57</f>
        <v>0.40858730859590692</v>
      </c>
      <c r="U125" s="63">
        <f>'S8 Heating-energy-carrier'!U57</f>
        <v>0.40126389502141852</v>
      </c>
      <c r="V125" s="63">
        <f>'S8 Heating-energy-carrier'!V57</f>
        <v>0.39394048144693011</v>
      </c>
      <c r="W125" s="63">
        <f>'S8 Heating-energy-carrier'!W57</f>
        <v>0.38661706787244171</v>
      </c>
      <c r="X125" s="63">
        <f>'S8 Heating-energy-carrier'!X57</f>
        <v>0.37929365429795331</v>
      </c>
      <c r="Y125" s="63">
        <f>'S8 Heating-energy-carrier'!Y57</f>
        <v>0.37197024072346491</v>
      </c>
      <c r="Z125" s="63">
        <f>'S8 Heating-energy-carrier'!Z57</f>
        <v>0.3646468271489765</v>
      </c>
      <c r="AA125" s="63">
        <f>'S8 Heating-energy-carrier'!AA57</f>
        <v>0.3573234135744881</v>
      </c>
      <c r="AB125" s="63">
        <f>'S8 Heating-energy-carrier'!AB57</f>
        <v>0.35</v>
      </c>
      <c r="AC125" s="116">
        <f>'S8 Heating-energy-carrier'!AC57</f>
        <v>0.34513333333333329</v>
      </c>
      <c r="AD125" s="116">
        <f>'S8 Heating-energy-carrier'!AD57</f>
        <v>0.34026666666666661</v>
      </c>
      <c r="AE125" s="116">
        <f>'S8 Heating-energy-carrier'!AE57</f>
        <v>0.33539999999999992</v>
      </c>
      <c r="AF125" s="116">
        <f>'S8 Heating-energy-carrier'!AF57</f>
        <v>0.33053333333333323</v>
      </c>
      <c r="AG125" s="116">
        <f>'S8 Heating-energy-carrier'!AG57</f>
        <v>0.32566666666666655</v>
      </c>
      <c r="AH125" s="117">
        <f>'S8 Heating-energy-carrier'!AH57</f>
        <v>0.32079999999999986</v>
      </c>
      <c r="AI125" s="64">
        <f>'S8 Heating-energy-carrier'!AI57</f>
        <v>0.31593333333333318</v>
      </c>
      <c r="AJ125" s="64">
        <f>'S8 Heating-energy-carrier'!AJ57</f>
        <v>0.31106666666666649</v>
      </c>
      <c r="AK125" s="64">
        <f>'S8 Heating-energy-carrier'!AK57</f>
        <v>0.30619999999999981</v>
      </c>
      <c r="AL125" s="64">
        <f>'S8 Heating-energy-carrier'!AL57</f>
        <v>0.30133333333333312</v>
      </c>
      <c r="AM125" s="64">
        <f>'S8 Heating-energy-carrier'!AM57</f>
        <v>0.29646666666666643</v>
      </c>
      <c r="AN125" s="64">
        <f>'S8 Heating-energy-carrier'!AN57</f>
        <v>0.29159999999999975</v>
      </c>
      <c r="AO125" s="64">
        <f>'S8 Heating-energy-carrier'!AO57</f>
        <v>0.28673333333333306</v>
      </c>
      <c r="AP125" s="64">
        <f>'S8 Heating-energy-carrier'!AP57</f>
        <v>0.28186666666666638</v>
      </c>
      <c r="AQ125" s="64">
        <f>'S8 Heating-energy-carrier'!AQ57</f>
        <v>0.27700000000000002</v>
      </c>
      <c r="AR125" s="64">
        <f>'S8 Heating-energy-carrier'!AR57</f>
        <v>0.27500000000000002</v>
      </c>
      <c r="AS125" s="64">
        <f>'S8 Heating-energy-carrier'!AS57</f>
        <v>0.27300000000000002</v>
      </c>
      <c r="AT125" s="64">
        <f>'S8 Heating-energy-carrier'!AT57</f>
        <v>0.27100000000000002</v>
      </c>
      <c r="AU125" s="64">
        <f>'S8 Heating-energy-carrier'!AU57</f>
        <v>0.26900000000000002</v>
      </c>
      <c r="AV125" s="64">
        <f>'S8 Heating-energy-carrier'!AV57</f>
        <v>0.26700000000000002</v>
      </c>
      <c r="AW125" s="64">
        <f>'S8 Heating-energy-carrier'!AW57</f>
        <v>0.26500000000000001</v>
      </c>
      <c r="AX125" s="64">
        <f>'S8 Heating-energy-carrier'!AX57</f>
        <v>0.26300000000000001</v>
      </c>
      <c r="AY125" s="64">
        <f>'S8 Heating-energy-carrier'!AY57</f>
        <v>0.26100000000000001</v>
      </c>
      <c r="AZ125" s="64">
        <f>'S8 Heating-energy-carrier'!AZ57</f>
        <v>0.25900000000000001</v>
      </c>
      <c r="BA125" s="64">
        <f>'S8 Heating-energy-carrier'!BA57</f>
        <v>0.25700000000000001</v>
      </c>
      <c r="BB125" s="64">
        <f>'S8 Heating-energy-carrier'!BB57</f>
        <v>0.255</v>
      </c>
      <c r="BC125" s="64">
        <f>'S8 Heating-energy-carrier'!BC57</f>
        <v>0.253</v>
      </c>
      <c r="BD125" s="64">
        <f>'S8 Heating-energy-carrier'!BD57</f>
        <v>0.251</v>
      </c>
      <c r="BE125" s="64">
        <f>'S8 Heating-energy-carrier'!BE57</f>
        <v>0.249</v>
      </c>
      <c r="BF125" s="64">
        <f>'S8 Heating-energy-carrier'!BF57</f>
        <v>0.247</v>
      </c>
      <c r="BG125" s="64">
        <f>'S8 Heating-energy-carrier'!BG57</f>
        <v>0.245</v>
      </c>
      <c r="BH125" s="64">
        <f>'S8 Heating-energy-carrier'!BH57</f>
        <v>0.24299999999999999</v>
      </c>
      <c r="BI125" s="64">
        <f>'S8 Heating-energy-carrier'!BI57</f>
        <v>0.24099999999999999</v>
      </c>
      <c r="BJ125" s="64">
        <f>'S8 Heating-energy-carrier'!BJ57</f>
        <v>0.23899999999999999</v>
      </c>
      <c r="BK125" s="64">
        <f>'S8 Heating-energy-carrier'!BK57</f>
        <v>0.23699999999999999</v>
      </c>
    </row>
    <row r="126" spans="1:63" x14ac:dyDescent="0.45">
      <c r="A126" s="17" t="s">
        <v>7</v>
      </c>
      <c r="B126" s="53"/>
      <c r="C126" s="63">
        <f>'S8 Heating-energy-carrier'!C64</f>
        <v>0.18613640912730184</v>
      </c>
      <c r="D126" s="63">
        <f>'S8 Heating-energy-carrier'!D64</f>
        <v>0.19840932051119589</v>
      </c>
      <c r="E126" s="63">
        <f>'S8 Heating-energy-carrier'!E64</f>
        <v>0.21068223189508994</v>
      </c>
      <c r="F126" s="63">
        <f>'S8 Heating-energy-carrier'!F64</f>
        <v>0.222955143278984</v>
      </c>
      <c r="G126" s="63">
        <f>'S8 Heating-energy-carrier'!G64</f>
        <v>0.23522805466287805</v>
      </c>
      <c r="H126" s="63">
        <f>'S8 Heating-energy-carrier'!H64</f>
        <v>0.2475009660467721</v>
      </c>
      <c r="I126" s="63">
        <f>'S8 Heating-energy-carrier'!I64</f>
        <v>0.25977387743066616</v>
      </c>
      <c r="J126" s="63">
        <f>'S8 Heating-energy-carrier'!J64</f>
        <v>0.27204678881456024</v>
      </c>
      <c r="K126" s="63">
        <f>'S8 Heating-energy-carrier'!K64</f>
        <v>0.28431970019845432</v>
      </c>
      <c r="L126" s="63">
        <f>'S8 Heating-energy-carrier'!L64</f>
        <v>0.2965926115823484</v>
      </c>
      <c r="M126" s="63">
        <f>'S8 Heating-energy-carrier'!M64</f>
        <v>0.30886552296624237</v>
      </c>
      <c r="N126" s="63">
        <f>'S8 Heating-energy-carrier'!N64</f>
        <v>0.30827448810182623</v>
      </c>
      <c r="O126" s="63">
        <f>'S8 Heating-energy-carrier'!O64</f>
        <v>0.30768345323741009</v>
      </c>
      <c r="P126" s="63">
        <f>'S8 Heating-energy-carrier'!P64</f>
        <v>0.30709241837299395</v>
      </c>
      <c r="Q126" s="63">
        <f>'S8 Heating-energy-carrier'!Q64</f>
        <v>0.30650138350857781</v>
      </c>
      <c r="R126" s="63">
        <f>'S8 Heating-energy-carrier'!R64</f>
        <v>0.30591034864416167</v>
      </c>
      <c r="S126" s="63">
        <f>'S8 Heating-energy-carrier'!S64</f>
        <v>0.30531931377974553</v>
      </c>
      <c r="T126" s="63">
        <f>'S8 Heating-energy-carrier'!T64</f>
        <v>0.30472827891532939</v>
      </c>
      <c r="U126" s="63">
        <f>'S8 Heating-energy-carrier'!U64</f>
        <v>0.30413724405091325</v>
      </c>
      <c r="V126" s="63">
        <f>'S8 Heating-energy-carrier'!V64</f>
        <v>0.30354620918649711</v>
      </c>
      <c r="W126" s="63">
        <f>'S8 Heating-energy-carrier'!W64</f>
        <v>0.30295517432208097</v>
      </c>
      <c r="X126" s="63">
        <f>'S8 Heating-energy-carrier'!X64</f>
        <v>0.30236413945766483</v>
      </c>
      <c r="Y126" s="63">
        <f>'S8 Heating-energy-carrier'!Y64</f>
        <v>0.30177310459324869</v>
      </c>
      <c r="Z126" s="63">
        <f>'S8 Heating-energy-carrier'!Z64</f>
        <v>0.30118206972883255</v>
      </c>
      <c r="AA126" s="63">
        <f>'S8 Heating-energy-carrier'!AA64</f>
        <v>0.30059103486441641</v>
      </c>
      <c r="AB126" s="63">
        <f>'S8 Heating-energy-carrier'!AB64</f>
        <v>0.3</v>
      </c>
      <c r="AC126" s="116">
        <f>'S8 Heating-energy-carrier'!AC64</f>
        <v>0.29846666666666666</v>
      </c>
      <c r="AD126" s="116">
        <f>'S8 Heating-energy-carrier'!AD64</f>
        <v>0.29693333333333333</v>
      </c>
      <c r="AE126" s="116">
        <f>'S8 Heating-energy-carrier'!AE64</f>
        <v>0.2954</v>
      </c>
      <c r="AF126" s="116">
        <f>'S8 Heating-energy-carrier'!AF64</f>
        <v>0.29386666666666666</v>
      </c>
      <c r="AG126" s="116">
        <f>'S8 Heating-energy-carrier'!AG64</f>
        <v>0.29233333333333333</v>
      </c>
      <c r="AH126" s="117">
        <f>'S8 Heating-energy-carrier'!AH64</f>
        <v>0.2908</v>
      </c>
      <c r="AI126" s="64">
        <f>'S8 Heating-energy-carrier'!AI64</f>
        <v>0.28926666666666667</v>
      </c>
      <c r="AJ126" s="64">
        <f>'S8 Heating-energy-carrier'!AJ64</f>
        <v>0.28773333333333334</v>
      </c>
      <c r="AK126" s="64">
        <f>'S8 Heating-energy-carrier'!AK64</f>
        <v>0.28620000000000001</v>
      </c>
      <c r="AL126" s="64">
        <f>'S8 Heating-energy-carrier'!AL64</f>
        <v>0.28466666666666668</v>
      </c>
      <c r="AM126" s="64">
        <f>'S8 Heating-energy-carrier'!AM64</f>
        <v>0.28313333333333335</v>
      </c>
      <c r="AN126" s="64">
        <f>'S8 Heating-energy-carrier'!AN64</f>
        <v>0.28160000000000002</v>
      </c>
      <c r="AO126" s="64">
        <f>'S8 Heating-energy-carrier'!AO64</f>
        <v>0.28006666666666669</v>
      </c>
      <c r="AP126" s="64">
        <f>'S8 Heating-energy-carrier'!AP64</f>
        <v>0.27853333333333335</v>
      </c>
      <c r="AQ126" s="64">
        <f>'S8 Heating-energy-carrier'!AQ64</f>
        <v>0.27700000000000002</v>
      </c>
      <c r="AR126" s="64">
        <f>'S8 Heating-energy-carrier'!AR64</f>
        <v>0.27500000000000002</v>
      </c>
      <c r="AS126" s="64">
        <f>'S8 Heating-energy-carrier'!AS64</f>
        <v>0.27300000000000002</v>
      </c>
      <c r="AT126" s="64">
        <f>'S8 Heating-energy-carrier'!AT64</f>
        <v>0.27100000000000002</v>
      </c>
      <c r="AU126" s="64">
        <f>'S8 Heating-energy-carrier'!AU64</f>
        <v>0.26900000000000002</v>
      </c>
      <c r="AV126" s="64">
        <f>'S8 Heating-energy-carrier'!AV64</f>
        <v>0.26700000000000002</v>
      </c>
      <c r="AW126" s="64">
        <f>'S8 Heating-energy-carrier'!AW64</f>
        <v>0.26500000000000001</v>
      </c>
      <c r="AX126" s="64">
        <f>'S8 Heating-energy-carrier'!AX64</f>
        <v>0.26300000000000001</v>
      </c>
      <c r="AY126" s="64">
        <f>'S8 Heating-energy-carrier'!AY64</f>
        <v>0.26100000000000001</v>
      </c>
      <c r="AZ126" s="64">
        <f>'S8 Heating-energy-carrier'!AZ64</f>
        <v>0.25900000000000001</v>
      </c>
      <c r="BA126" s="64">
        <f>'S8 Heating-energy-carrier'!BA64</f>
        <v>0.25700000000000001</v>
      </c>
      <c r="BB126" s="64">
        <f>'S8 Heating-energy-carrier'!BB64</f>
        <v>0.255</v>
      </c>
      <c r="BC126" s="64">
        <f>'S8 Heating-energy-carrier'!BC64</f>
        <v>0.253</v>
      </c>
      <c r="BD126" s="64">
        <f>'S8 Heating-energy-carrier'!BD64</f>
        <v>0.251</v>
      </c>
      <c r="BE126" s="64">
        <f>'S8 Heating-energy-carrier'!BE64</f>
        <v>0.249</v>
      </c>
      <c r="BF126" s="64">
        <f>'S8 Heating-energy-carrier'!BF64</f>
        <v>0.247</v>
      </c>
      <c r="BG126" s="64">
        <f>'S8 Heating-energy-carrier'!BG64</f>
        <v>0.245</v>
      </c>
      <c r="BH126" s="64">
        <f>'S8 Heating-energy-carrier'!BH64</f>
        <v>0.24299999999999999</v>
      </c>
      <c r="BI126" s="64">
        <f>'S8 Heating-energy-carrier'!BI64</f>
        <v>0.24099999999999999</v>
      </c>
      <c r="BJ126" s="64">
        <f>'S8 Heating-energy-carrier'!BJ64</f>
        <v>0.23899999999999999</v>
      </c>
      <c r="BK126" s="64">
        <f>'S8 Heating-energy-carrier'!BK64</f>
        <v>0.23699999999999999</v>
      </c>
    </row>
    <row r="127" spans="1:63" x14ac:dyDescent="0.45">
      <c r="A127" s="17" t="s">
        <v>102</v>
      </c>
      <c r="B127" s="53"/>
      <c r="C127" s="63">
        <f>'S8 Heating-energy-carrier'!C71</f>
        <v>0</v>
      </c>
      <c r="D127" s="63">
        <f>'S8 Heating-energy-carrier'!D71</f>
        <v>0</v>
      </c>
      <c r="E127" s="63">
        <f>'S8 Heating-energy-carrier'!E71</f>
        <v>0</v>
      </c>
      <c r="F127" s="63">
        <f>'S8 Heating-energy-carrier'!F71</f>
        <v>0</v>
      </c>
      <c r="G127" s="63">
        <f>'S8 Heating-energy-carrier'!G71</f>
        <v>0</v>
      </c>
      <c r="H127" s="63">
        <f>'S8 Heating-energy-carrier'!H71</f>
        <v>0</v>
      </c>
      <c r="I127" s="63">
        <f>'S8 Heating-energy-carrier'!I71</f>
        <v>0</v>
      </c>
      <c r="J127" s="63">
        <f>'S8 Heating-energy-carrier'!J71</f>
        <v>0</v>
      </c>
      <c r="K127" s="63">
        <f>'S8 Heating-energy-carrier'!K71</f>
        <v>0</v>
      </c>
      <c r="L127" s="63">
        <f>'S8 Heating-energy-carrier'!L71</f>
        <v>0</v>
      </c>
      <c r="M127" s="63">
        <f>'S8 Heating-energy-carrier'!M71</f>
        <v>0</v>
      </c>
      <c r="N127" s="63">
        <f>'S8 Heating-energy-carrier'!N71</f>
        <v>0.28748353096179186</v>
      </c>
      <c r="O127" s="63">
        <f>'S8 Heating-energy-carrier'!O71</f>
        <v>0.28748353096179186</v>
      </c>
      <c r="P127" s="63">
        <f>'S8 Heating-energy-carrier'!P71</f>
        <v>0.28748353096179186</v>
      </c>
      <c r="Q127" s="63">
        <f>'S8 Heating-energy-carrier'!Q71</f>
        <v>0.28748353096179186</v>
      </c>
      <c r="R127" s="63">
        <f>'S8 Heating-energy-carrier'!R71</f>
        <v>0.28748353096179186</v>
      </c>
      <c r="S127" s="63">
        <f>'S8 Heating-energy-carrier'!S71</f>
        <v>0.28748353096179186</v>
      </c>
      <c r="T127" s="63">
        <f>'S8 Heating-energy-carrier'!T71</f>
        <v>0.28748353096179186</v>
      </c>
      <c r="U127" s="63">
        <f>'S8 Heating-energy-carrier'!U71</f>
        <v>0.28748353096179186</v>
      </c>
      <c r="V127" s="63">
        <f>'S8 Heating-energy-carrier'!V71</f>
        <v>0.28748353096179186</v>
      </c>
      <c r="W127" s="63">
        <f>'S8 Heating-energy-carrier'!W71</f>
        <v>0.28748353096179186</v>
      </c>
      <c r="X127" s="63">
        <f>'S8 Heating-energy-carrier'!X71</f>
        <v>0.28748353096179186</v>
      </c>
      <c r="Y127" s="63">
        <f>'S8 Heating-energy-carrier'!Y71</f>
        <v>0.28748353096179186</v>
      </c>
      <c r="Z127" s="63">
        <f>'S8 Heating-energy-carrier'!Z71</f>
        <v>0.28748353096179186</v>
      </c>
      <c r="AA127" s="63">
        <f>'S8 Heating-energy-carrier'!AA71</f>
        <v>0.28748353096179186</v>
      </c>
      <c r="AB127" s="63">
        <f>'S8 Heating-energy-carrier'!AB71</f>
        <v>0.28748353096179186</v>
      </c>
      <c r="AC127" s="116">
        <f>'S8 Heating-energy-carrier'!AC71</f>
        <v>0.28748353096179186</v>
      </c>
      <c r="AD127" s="116">
        <f>'S8 Heating-energy-carrier'!AD71</f>
        <v>0.28748353096179186</v>
      </c>
      <c r="AE127" s="116">
        <f>'S8 Heating-energy-carrier'!AE71</f>
        <v>0.28748353096179186</v>
      </c>
      <c r="AF127" s="116">
        <f>'S8 Heating-energy-carrier'!AF71</f>
        <v>0.28748353096179186</v>
      </c>
      <c r="AG127" s="116">
        <f>'S8 Heating-energy-carrier'!AG71</f>
        <v>0.28748353096179186</v>
      </c>
      <c r="AH127" s="117">
        <f>'S8 Heating-energy-carrier'!AH71</f>
        <v>0.28748353096179186</v>
      </c>
      <c r="AI127" s="64">
        <f>'S8 Heating-energy-carrier'!AI71</f>
        <v>0.28748353096179186</v>
      </c>
      <c r="AJ127" s="64">
        <f>'S8 Heating-energy-carrier'!AJ71</f>
        <v>0.28748353096179186</v>
      </c>
      <c r="AK127" s="64">
        <f>'S8 Heating-energy-carrier'!AK71</f>
        <v>0.28748353096179186</v>
      </c>
      <c r="AL127" s="64">
        <f>'S8 Heating-energy-carrier'!AL71</f>
        <v>0.28748353096179186</v>
      </c>
      <c r="AM127" s="64">
        <f>'S8 Heating-energy-carrier'!AM71</f>
        <v>0.28748353096179186</v>
      </c>
      <c r="AN127" s="64">
        <f>'S8 Heating-energy-carrier'!AN71</f>
        <v>0.28748353096179186</v>
      </c>
      <c r="AO127" s="64">
        <f>'S8 Heating-energy-carrier'!AO71</f>
        <v>0.28748353096179186</v>
      </c>
      <c r="AP127" s="64">
        <f>'S8 Heating-energy-carrier'!AP71</f>
        <v>0.28748353096179186</v>
      </c>
      <c r="AQ127" s="64">
        <f>'S8 Heating-energy-carrier'!AQ71</f>
        <v>0.28748353096179186</v>
      </c>
      <c r="AR127" s="64">
        <f>'S8 Heating-energy-carrier'!AR71</f>
        <v>0.28748353096179186</v>
      </c>
      <c r="AS127" s="64">
        <f>'S8 Heating-energy-carrier'!AS71</f>
        <v>0.28748353096179186</v>
      </c>
      <c r="AT127" s="64">
        <f>'S8 Heating-energy-carrier'!AT71</f>
        <v>0.28748353096179186</v>
      </c>
      <c r="AU127" s="64">
        <f>'S8 Heating-energy-carrier'!AU71</f>
        <v>0.28748353096179186</v>
      </c>
      <c r="AV127" s="64">
        <f>'S8 Heating-energy-carrier'!AV71</f>
        <v>0.28748353096179186</v>
      </c>
      <c r="AW127" s="64">
        <f>'S8 Heating-energy-carrier'!AW71</f>
        <v>0.28748353096179186</v>
      </c>
      <c r="AX127" s="64">
        <f>'S8 Heating-energy-carrier'!AX71</f>
        <v>0.28748353096179186</v>
      </c>
      <c r="AY127" s="64">
        <f>'S8 Heating-energy-carrier'!AY71</f>
        <v>0.28748353096179186</v>
      </c>
      <c r="AZ127" s="64">
        <f>'S8 Heating-energy-carrier'!AZ71</f>
        <v>0.28748353096179186</v>
      </c>
      <c r="BA127" s="64">
        <f>'S8 Heating-energy-carrier'!BA71</f>
        <v>0.28748353096179186</v>
      </c>
      <c r="BB127" s="64">
        <f>'S8 Heating-energy-carrier'!BB71</f>
        <v>0.28748353096179186</v>
      </c>
      <c r="BC127" s="64">
        <f>'S8 Heating-energy-carrier'!BC71</f>
        <v>0.28748353096179186</v>
      </c>
      <c r="BD127" s="64">
        <f>'S8 Heating-energy-carrier'!BD71</f>
        <v>0.28748353096179186</v>
      </c>
      <c r="BE127" s="64">
        <f>'S8 Heating-energy-carrier'!BE71</f>
        <v>0.28748353096179186</v>
      </c>
      <c r="BF127" s="64">
        <f>'S8 Heating-energy-carrier'!BF71</f>
        <v>0.28748353096179186</v>
      </c>
      <c r="BG127" s="64">
        <f>'S8 Heating-energy-carrier'!BG71</f>
        <v>0.28748353096179186</v>
      </c>
      <c r="BH127" s="64">
        <f>'S8 Heating-energy-carrier'!BH71</f>
        <v>0.28748353096179186</v>
      </c>
      <c r="BI127" s="64">
        <f>'S8 Heating-energy-carrier'!BI71</f>
        <v>0.28748353096179186</v>
      </c>
      <c r="BJ127" s="64">
        <f>'S8 Heating-energy-carrier'!BJ71</f>
        <v>0.28748353096179186</v>
      </c>
      <c r="BK127" s="64">
        <f>'S8 Heating-energy-carrier'!BK71</f>
        <v>0.28748353096179186</v>
      </c>
    </row>
    <row r="128" spans="1:63" x14ac:dyDescent="0.45">
      <c r="A128" s="17" t="s">
        <v>101</v>
      </c>
      <c r="B128" s="53"/>
      <c r="C128" s="63">
        <f>'S8 Heating-energy-carrier'!C78</f>
        <v>0</v>
      </c>
      <c r="D128" s="63">
        <f>'S8 Heating-energy-carrier'!D78</f>
        <v>0</v>
      </c>
      <c r="E128" s="63">
        <f>'S8 Heating-energy-carrier'!E78</f>
        <v>0</v>
      </c>
      <c r="F128" s="63">
        <f>'S8 Heating-energy-carrier'!F78</f>
        <v>0</v>
      </c>
      <c r="G128" s="63">
        <f>'S8 Heating-energy-carrier'!G78</f>
        <v>0</v>
      </c>
      <c r="H128" s="63">
        <f>'S8 Heating-energy-carrier'!H78</f>
        <v>0</v>
      </c>
      <c r="I128" s="63">
        <f>'S8 Heating-energy-carrier'!I78</f>
        <v>0</v>
      </c>
      <c r="J128" s="63">
        <f>'S8 Heating-energy-carrier'!J78</f>
        <v>0</v>
      </c>
      <c r="K128" s="63">
        <f>'S8 Heating-energy-carrier'!K78</f>
        <v>0</v>
      </c>
      <c r="L128" s="63">
        <f>'S8 Heating-energy-carrier'!L78</f>
        <v>0</v>
      </c>
      <c r="M128" s="63">
        <f>'S8 Heating-energy-carrier'!M78</f>
        <v>0</v>
      </c>
      <c r="N128" s="63">
        <f>'S8 Heating-energy-carrier'!N78</f>
        <v>0</v>
      </c>
      <c r="O128" s="63">
        <f>'S8 Heating-energy-carrier'!O78</f>
        <v>0</v>
      </c>
      <c r="P128" s="63">
        <f>'S8 Heating-energy-carrier'!P78</f>
        <v>0</v>
      </c>
      <c r="Q128" s="63">
        <f>'S8 Heating-energy-carrier'!Q78</f>
        <v>0</v>
      </c>
      <c r="R128" s="63">
        <f>'S8 Heating-energy-carrier'!R78</f>
        <v>0</v>
      </c>
      <c r="S128" s="63">
        <f>'S8 Heating-energy-carrier'!S78</f>
        <v>0</v>
      </c>
      <c r="T128" s="63">
        <f>'S8 Heating-energy-carrier'!T78</f>
        <v>0</v>
      </c>
      <c r="U128" s="63">
        <f>'S8 Heating-energy-carrier'!U78</f>
        <v>0</v>
      </c>
      <c r="V128" s="63">
        <f>'S8 Heating-energy-carrier'!V78</f>
        <v>0</v>
      </c>
      <c r="W128" s="63">
        <f>'S8 Heating-energy-carrier'!W78</f>
        <v>0</v>
      </c>
      <c r="X128" s="63">
        <f>'S8 Heating-energy-carrier'!X78</f>
        <v>0</v>
      </c>
      <c r="Y128" s="63">
        <f>'S8 Heating-energy-carrier'!Y78</f>
        <v>0</v>
      </c>
      <c r="Z128" s="63">
        <f>'S8 Heating-energy-carrier'!Z78</f>
        <v>0</v>
      </c>
      <c r="AA128" s="63">
        <f>'S8 Heating-energy-carrier'!AA78</f>
        <v>0</v>
      </c>
      <c r="AB128" s="63">
        <f>'S8 Heating-energy-carrier'!AB78</f>
        <v>0</v>
      </c>
      <c r="AC128" s="116">
        <f>'S8 Heating-energy-carrier'!AC78</f>
        <v>0.2</v>
      </c>
      <c r="AD128" s="116">
        <f>'S8 Heating-energy-carrier'!AD78</f>
        <v>0.2</v>
      </c>
      <c r="AE128" s="116">
        <f>'S8 Heating-energy-carrier'!AE78</f>
        <v>0.2</v>
      </c>
      <c r="AF128" s="116">
        <f>'S8 Heating-energy-carrier'!AF78</f>
        <v>0.2</v>
      </c>
      <c r="AG128" s="116">
        <f>'S8 Heating-energy-carrier'!AG78</f>
        <v>0.2</v>
      </c>
      <c r="AH128" s="117">
        <f>'S8 Heating-energy-carrier'!AH78</f>
        <v>0.2</v>
      </c>
      <c r="AI128" s="64">
        <f>'S8 Heating-energy-carrier'!AI78</f>
        <v>0.2</v>
      </c>
      <c r="AJ128" s="64">
        <f>'S8 Heating-energy-carrier'!AJ78</f>
        <v>0.2</v>
      </c>
      <c r="AK128" s="64">
        <f>'S8 Heating-energy-carrier'!AK78</f>
        <v>0.2</v>
      </c>
      <c r="AL128" s="64">
        <f>'S8 Heating-energy-carrier'!AL78</f>
        <v>0.2</v>
      </c>
      <c r="AM128" s="64">
        <f>'S8 Heating-energy-carrier'!AM78</f>
        <v>0.2</v>
      </c>
      <c r="AN128" s="64">
        <f>'S8 Heating-energy-carrier'!AN78</f>
        <v>0.2</v>
      </c>
      <c r="AO128" s="64">
        <f>'S8 Heating-energy-carrier'!AO78</f>
        <v>0.2</v>
      </c>
      <c r="AP128" s="64">
        <f>'S8 Heating-energy-carrier'!AP78</f>
        <v>0.2</v>
      </c>
      <c r="AQ128" s="64">
        <f>'S8 Heating-energy-carrier'!AQ78</f>
        <v>0.2</v>
      </c>
      <c r="AR128" s="64">
        <f>'S8 Heating-energy-carrier'!AR78</f>
        <v>0.125</v>
      </c>
      <c r="AS128" s="64">
        <f>'S8 Heating-energy-carrier'!AS78</f>
        <v>0.125</v>
      </c>
      <c r="AT128" s="64">
        <f>'S8 Heating-energy-carrier'!AT78</f>
        <v>0.125</v>
      </c>
      <c r="AU128" s="64">
        <f>'S8 Heating-energy-carrier'!AU78</f>
        <v>0.125</v>
      </c>
      <c r="AV128" s="64">
        <f>'S8 Heating-energy-carrier'!AV78</f>
        <v>0.125</v>
      </c>
      <c r="AW128" s="64">
        <f>'S8 Heating-energy-carrier'!AW78</f>
        <v>0.125</v>
      </c>
      <c r="AX128" s="64">
        <f>'S8 Heating-energy-carrier'!AX78</f>
        <v>0.125</v>
      </c>
      <c r="AY128" s="64">
        <f>'S8 Heating-energy-carrier'!AY78</f>
        <v>0.125</v>
      </c>
      <c r="AZ128" s="64">
        <f>'S8 Heating-energy-carrier'!AZ78</f>
        <v>0.125</v>
      </c>
      <c r="BA128" s="64">
        <f>'S8 Heating-energy-carrier'!BA78</f>
        <v>0.125</v>
      </c>
      <c r="BB128" s="64">
        <f>'S8 Heating-energy-carrier'!BB78</f>
        <v>0.125</v>
      </c>
      <c r="BC128" s="64">
        <f>'S8 Heating-energy-carrier'!BC78</f>
        <v>0.125</v>
      </c>
      <c r="BD128" s="64">
        <f>'S8 Heating-energy-carrier'!BD78</f>
        <v>0.125</v>
      </c>
      <c r="BE128" s="64">
        <f>'S8 Heating-energy-carrier'!BE78</f>
        <v>0.125</v>
      </c>
      <c r="BF128" s="64">
        <f>'S8 Heating-energy-carrier'!BF78</f>
        <v>0.125</v>
      </c>
      <c r="BG128" s="64">
        <f>'S8 Heating-energy-carrier'!BG78</f>
        <v>0.125</v>
      </c>
      <c r="BH128" s="64">
        <f>'S8 Heating-energy-carrier'!BH78</f>
        <v>0.125</v>
      </c>
      <c r="BI128" s="64">
        <f>'S8 Heating-energy-carrier'!BI78</f>
        <v>0.125</v>
      </c>
      <c r="BJ128" s="64">
        <f>'S8 Heating-energy-carrier'!BJ78</f>
        <v>0.125</v>
      </c>
      <c r="BK128" s="64">
        <f>'S8 Heating-energy-carrier'!BK78</f>
        <v>0.125</v>
      </c>
    </row>
    <row r="130" spans="1:64" ht="18" x14ac:dyDescent="0.55000000000000004">
      <c r="A130" s="44" t="s">
        <v>86</v>
      </c>
      <c r="B130" s="51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6"/>
      <c r="AC130" s="134"/>
      <c r="AD130" s="134"/>
      <c r="AE130" s="134"/>
      <c r="AF130" s="134"/>
      <c r="AG130" s="134"/>
      <c r="AH130" s="134"/>
      <c r="AI130" s="45"/>
      <c r="AJ130" s="45"/>
      <c r="AK130" s="45"/>
      <c r="AL130" s="45"/>
      <c r="AM130" s="45"/>
      <c r="AN130" s="45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  <c r="AY130" s="45"/>
      <c r="AZ130" s="45"/>
      <c r="BA130" s="45"/>
      <c r="BB130" s="45"/>
      <c r="BC130" s="45"/>
      <c r="BD130" s="45"/>
      <c r="BE130" s="45"/>
      <c r="BF130" s="45"/>
      <c r="BG130" s="45"/>
      <c r="BH130" s="45"/>
      <c r="BI130" s="45"/>
      <c r="BJ130" s="45"/>
      <c r="BK130" s="46"/>
    </row>
    <row r="131" spans="1:64" x14ac:dyDescent="0.45">
      <c r="A131" s="16" t="s">
        <v>57</v>
      </c>
      <c r="B131" s="19"/>
      <c r="C131" s="124">
        <f>SUM(C132:C142)</f>
        <v>1289159690.9626782</v>
      </c>
      <c r="D131" s="124">
        <f t="shared" ref="D131:BK131" si="20">SUM(D132:D142)</f>
        <v>1419441175.5416241</v>
      </c>
      <c r="E131" s="124">
        <f t="shared" si="20"/>
        <v>1554942867.4095061</v>
      </c>
      <c r="F131" s="124">
        <f t="shared" si="20"/>
        <v>1699170075.5774555</v>
      </c>
      <c r="G131" s="124">
        <f t="shared" si="20"/>
        <v>1848601363.8371079</v>
      </c>
      <c r="H131" s="124">
        <f t="shared" si="20"/>
        <v>2001084643.5249138</v>
      </c>
      <c r="I131" s="124">
        <f t="shared" si="20"/>
        <v>2157121737.7412596</v>
      </c>
      <c r="J131" s="124">
        <f t="shared" si="20"/>
        <v>2297639628.2715125</v>
      </c>
      <c r="K131" s="124">
        <f t="shared" si="20"/>
        <v>2435930806.3769655</v>
      </c>
      <c r="L131" s="124">
        <f t="shared" si="20"/>
        <v>2579996546.8145642</v>
      </c>
      <c r="M131" s="124">
        <f t="shared" si="20"/>
        <v>2715705449.8058567</v>
      </c>
      <c r="N131" s="124">
        <f t="shared" si="20"/>
        <v>2838646005.4648733</v>
      </c>
      <c r="O131" s="124">
        <f t="shared" si="20"/>
        <v>2958523291.580224</v>
      </c>
      <c r="P131" s="124">
        <f t="shared" si="20"/>
        <v>3077922950.2598906</v>
      </c>
      <c r="Q131" s="124">
        <f t="shared" si="20"/>
        <v>3195150658.0322056</v>
      </c>
      <c r="R131" s="124">
        <f t="shared" si="20"/>
        <v>3313693125.8837304</v>
      </c>
      <c r="S131" s="124">
        <f t="shared" si="20"/>
        <v>3422019320.4686718</v>
      </c>
      <c r="T131" s="124">
        <f t="shared" si="20"/>
        <v>3526963621.9326606</v>
      </c>
      <c r="U131" s="124">
        <f t="shared" si="20"/>
        <v>3631421511.2983942</v>
      </c>
      <c r="V131" s="124">
        <f t="shared" si="20"/>
        <v>3736891345.5574179</v>
      </c>
      <c r="W131" s="124">
        <f t="shared" si="20"/>
        <v>3833776131.990581</v>
      </c>
      <c r="X131" s="124">
        <f t="shared" si="20"/>
        <v>3931503235.6856833</v>
      </c>
      <c r="Y131" s="124">
        <f t="shared" si="20"/>
        <v>4021418677.1386395</v>
      </c>
      <c r="Z131" s="124">
        <f t="shared" si="20"/>
        <v>4117539549.3408618</v>
      </c>
      <c r="AA131" s="124">
        <f t="shared" si="20"/>
        <v>4221120691.7447863</v>
      </c>
      <c r="AB131" s="124">
        <f t="shared" si="20"/>
        <v>4320381163.1853333</v>
      </c>
      <c r="AC131" s="124">
        <f t="shared" si="20"/>
        <v>4396185152.1540928</v>
      </c>
      <c r="AD131" s="124">
        <f t="shared" si="20"/>
        <v>4470394895.6155195</v>
      </c>
      <c r="AE131" s="124">
        <f t="shared" si="20"/>
        <v>4558542097.8976431</v>
      </c>
      <c r="AF131" s="124">
        <f t="shared" si="20"/>
        <v>4645062900.4347696</v>
      </c>
      <c r="AG131" s="124">
        <f t="shared" si="20"/>
        <v>4725719335.2433872</v>
      </c>
      <c r="AH131" s="124">
        <f t="shared" si="20"/>
        <v>4781384416.1822014</v>
      </c>
      <c r="AI131" s="124">
        <f t="shared" si="20"/>
        <v>4836684956.152297</v>
      </c>
      <c r="AJ131" s="124">
        <f t="shared" si="20"/>
        <v>4891632365.5860605</v>
      </c>
      <c r="AK131" s="124">
        <f t="shared" si="20"/>
        <v>4946238054.9158754</v>
      </c>
      <c r="AL131" s="124">
        <f t="shared" si="20"/>
        <v>5000513434.5741301</v>
      </c>
      <c r="AM131" s="124">
        <f t="shared" si="20"/>
        <v>5054469914.9932079</v>
      </c>
      <c r="AN131" s="124">
        <f t="shared" si="20"/>
        <v>5108118906.6054945</v>
      </c>
      <c r="AO131" s="124">
        <f t="shared" si="20"/>
        <v>5161471819.8433771</v>
      </c>
      <c r="AP131" s="124">
        <f t="shared" si="20"/>
        <v>5214540065.1392374</v>
      </c>
      <c r="AQ131" s="124">
        <f t="shared" si="20"/>
        <v>5267335052.9254665</v>
      </c>
      <c r="AR131" s="124">
        <f t="shared" si="20"/>
        <v>5256981403.8001919</v>
      </c>
      <c r="AS131" s="124">
        <f t="shared" si="20"/>
        <v>5253661396.4772329</v>
      </c>
      <c r="AT131" s="124">
        <f t="shared" si="20"/>
        <v>5250208234.9622889</v>
      </c>
      <c r="AU131" s="124">
        <f t="shared" si="20"/>
        <v>5246624489.7820997</v>
      </c>
      <c r="AV131" s="124">
        <f t="shared" si="20"/>
        <v>5242912731.4634075</v>
      </c>
      <c r="AW131" s="124">
        <f t="shared" si="20"/>
        <v>5239075530.5329552</v>
      </c>
      <c r="AX131" s="124">
        <f t="shared" si="20"/>
        <v>5235115457.5174837</v>
      </c>
      <c r="AY131" s="124">
        <f t="shared" si="20"/>
        <v>5231035082.9437351</v>
      </c>
      <c r="AZ131" s="124">
        <f t="shared" si="20"/>
        <v>5226836977.3384533</v>
      </c>
      <c r="BA131" s="124">
        <f t="shared" si="20"/>
        <v>5222523711.2283783</v>
      </c>
      <c r="BB131" s="124">
        <f t="shared" si="20"/>
        <v>5218097855.1402512</v>
      </c>
      <c r="BC131" s="124">
        <f t="shared" si="20"/>
        <v>5213561979.6008177</v>
      </c>
      <c r="BD131" s="124">
        <f t="shared" si="20"/>
        <v>5208918655.1368151</v>
      </c>
      <c r="BE131" s="124">
        <f t="shared" si="20"/>
        <v>5204170452.2749891</v>
      </c>
      <c r="BF131" s="124">
        <f t="shared" si="20"/>
        <v>5199319941.5420818</v>
      </c>
      <c r="BG131" s="124">
        <f t="shared" si="20"/>
        <v>5194369693.4648323</v>
      </c>
      <c r="BH131" s="124">
        <f t="shared" si="20"/>
        <v>5189322278.5699844</v>
      </c>
      <c r="BI131" s="124">
        <f t="shared" si="20"/>
        <v>5184180267.3842802</v>
      </c>
      <c r="BJ131" s="124">
        <f t="shared" si="20"/>
        <v>5178946230.4344606</v>
      </c>
      <c r="BK131" s="124">
        <f t="shared" si="20"/>
        <v>5173622738.2472649</v>
      </c>
      <c r="BL131" s="89"/>
    </row>
    <row r="132" spans="1:64" x14ac:dyDescent="0.45">
      <c r="A132" s="17" t="s">
        <v>48</v>
      </c>
      <c r="B132" s="53"/>
      <c r="C132" s="122">
        <f t="shared" ref="C132:AH132" si="21">C32*C46</f>
        <v>33494868.789323915</v>
      </c>
      <c r="D132" s="122">
        <f t="shared" si="21"/>
        <v>45376609.596554384</v>
      </c>
      <c r="E132" s="122">
        <f t="shared" si="21"/>
        <v>56912365.522035427</v>
      </c>
      <c r="F132" s="122">
        <f t="shared" si="21"/>
        <v>68104442.571144029</v>
      </c>
      <c r="G132" s="122">
        <f t="shared" si="21"/>
        <v>78955141.323766068</v>
      </c>
      <c r="H132" s="122">
        <f t="shared" si="21"/>
        <v>89466756.934296519</v>
      </c>
      <c r="I132" s="122">
        <f t="shared" si="21"/>
        <v>99641579.131639332</v>
      </c>
      <c r="J132" s="122">
        <f t="shared" si="21"/>
        <v>109452636.26893313</v>
      </c>
      <c r="K132" s="122">
        <f t="shared" si="21"/>
        <v>118893236.91305114</v>
      </c>
      <c r="L132" s="122">
        <f t="shared" si="21"/>
        <v>127956722.35860363</v>
      </c>
      <c r="M132" s="122">
        <f t="shared" si="21"/>
        <v>136977069.28265044</v>
      </c>
      <c r="N132" s="122">
        <f t="shared" si="21"/>
        <v>185012414.90456232</v>
      </c>
      <c r="O132" s="122">
        <f t="shared" si="21"/>
        <v>231916807.44754431</v>
      </c>
      <c r="P132" s="122">
        <f t="shared" si="21"/>
        <v>277521163.08377028</v>
      </c>
      <c r="Q132" s="122">
        <f t="shared" si="21"/>
        <v>321915594.03674316</v>
      </c>
      <c r="R132" s="122">
        <f t="shared" si="21"/>
        <v>364820123.43905491</v>
      </c>
      <c r="S132" s="122">
        <f t="shared" si="21"/>
        <v>405966249.22166449</v>
      </c>
      <c r="T132" s="122">
        <f t="shared" si="21"/>
        <v>445108025.91779554</v>
      </c>
      <c r="U132" s="122">
        <f t="shared" si="21"/>
        <v>483610732.72947025</v>
      </c>
      <c r="V132" s="122">
        <f t="shared" si="21"/>
        <v>520919607.04272217</v>
      </c>
      <c r="W132" s="122">
        <f t="shared" si="21"/>
        <v>556750310.63205826</v>
      </c>
      <c r="X132" s="122">
        <f t="shared" si="21"/>
        <v>591674159.23702228</v>
      </c>
      <c r="Y132" s="122">
        <f t="shared" si="21"/>
        <v>625782010.12649858</v>
      </c>
      <c r="Z132" s="122">
        <f t="shared" si="21"/>
        <v>659631005.39039469</v>
      </c>
      <c r="AA132" s="122">
        <f t="shared" si="21"/>
        <v>692735049.28623152</v>
      </c>
      <c r="AB132" s="122">
        <f t="shared" si="21"/>
        <v>723642474.59027231</v>
      </c>
      <c r="AC132" s="122">
        <f t="shared" si="21"/>
        <v>756897883.84775984</v>
      </c>
      <c r="AD132" s="122">
        <f t="shared" si="21"/>
        <v>787624502.00594652</v>
      </c>
      <c r="AE132" s="122">
        <f t="shared" si="21"/>
        <v>818961875.16854239</v>
      </c>
      <c r="AF132" s="122">
        <f t="shared" si="21"/>
        <v>847995026.74155319</v>
      </c>
      <c r="AG132" s="122">
        <f t="shared" si="21"/>
        <v>876279484.1919359</v>
      </c>
      <c r="AH132" s="122">
        <f t="shared" si="21"/>
        <v>902677430.80109489</v>
      </c>
      <c r="AI132" s="122">
        <f t="shared" ref="AI132:BK132" si="22">AI32*AI46</f>
        <v>927747149.15130544</v>
      </c>
      <c r="AJ132" s="122">
        <f t="shared" si="22"/>
        <v>951477229.52582479</v>
      </c>
      <c r="AK132" s="122">
        <f t="shared" si="22"/>
        <v>973856262.20791006</v>
      </c>
      <c r="AL132" s="122">
        <f t="shared" si="22"/>
        <v>994872837.48081827</v>
      </c>
      <c r="AM132" s="122">
        <f t="shared" si="22"/>
        <v>1014515545.6278065</v>
      </c>
      <c r="AN132" s="122">
        <f t="shared" si="22"/>
        <v>1032772976.9321321</v>
      </c>
      <c r="AO132" s="122">
        <f t="shared" si="22"/>
        <v>1049633721.6770519</v>
      </c>
      <c r="AP132" s="122">
        <f t="shared" si="22"/>
        <v>1065086370.1458231</v>
      </c>
      <c r="AQ132" s="122">
        <f t="shared" si="22"/>
        <v>1079119512.6217031</v>
      </c>
      <c r="AR132" s="122">
        <f t="shared" si="22"/>
        <v>1059082840.7255861</v>
      </c>
      <c r="AS132" s="122">
        <f t="shared" si="22"/>
        <v>1038895019.7708774</v>
      </c>
      <c r="AT132" s="122">
        <f t="shared" si="22"/>
        <v>1018555784.8261427</v>
      </c>
      <c r="AU132" s="122">
        <f t="shared" si="22"/>
        <v>998064870.95994735</v>
      </c>
      <c r="AV132" s="122">
        <f t="shared" si="22"/>
        <v>977422013.24085712</v>
      </c>
      <c r="AW132" s="122">
        <f t="shared" si="22"/>
        <v>956626946.73743689</v>
      </c>
      <c r="AX132" s="122">
        <f t="shared" si="22"/>
        <v>935679406.51825261</v>
      </c>
      <c r="AY132" s="122">
        <f t="shared" si="22"/>
        <v>914579127.65186965</v>
      </c>
      <c r="AZ132" s="122">
        <f t="shared" si="22"/>
        <v>893325845.20685315</v>
      </c>
      <c r="BA132" s="122">
        <f t="shared" si="22"/>
        <v>871919294.25176919</v>
      </c>
      <c r="BB132" s="122">
        <f t="shared" si="22"/>
        <v>850359209.85518265</v>
      </c>
      <c r="BC132" s="122">
        <f t="shared" si="22"/>
        <v>828645327.08565938</v>
      </c>
      <c r="BD132" s="122">
        <f t="shared" si="22"/>
        <v>806777381.01176453</v>
      </c>
      <c r="BE132" s="122">
        <f t="shared" si="22"/>
        <v>784755106.70206368</v>
      </c>
      <c r="BF132" s="122">
        <f t="shared" si="22"/>
        <v>762578239.22512257</v>
      </c>
      <c r="BG132" s="122">
        <f t="shared" si="22"/>
        <v>740246513.64950609</v>
      </c>
      <c r="BH132" s="122">
        <f t="shared" si="22"/>
        <v>717759665.04378021</v>
      </c>
      <c r="BI132" s="122">
        <f t="shared" si="22"/>
        <v>695117428.47651017</v>
      </c>
      <c r="BJ132" s="122">
        <f t="shared" si="22"/>
        <v>672319539.01626146</v>
      </c>
      <c r="BK132" s="122">
        <f t="shared" si="22"/>
        <v>649365731.7316004</v>
      </c>
      <c r="BL132" s="89"/>
    </row>
    <row r="133" spans="1:64" x14ac:dyDescent="0.45">
      <c r="A133" s="17" t="s">
        <v>53</v>
      </c>
      <c r="B133" s="53"/>
      <c r="C133" s="122">
        <f t="shared" ref="C133:AH133" si="23">C33*C47</f>
        <v>0</v>
      </c>
      <c r="D133" s="122">
        <f t="shared" si="23"/>
        <v>194476.71177337616</v>
      </c>
      <c r="E133" s="122">
        <f t="shared" si="23"/>
        <v>494684.23199212638</v>
      </c>
      <c r="F133" s="122">
        <f t="shared" si="23"/>
        <v>900546.29571509385</v>
      </c>
      <c r="G133" s="122">
        <f t="shared" si="23"/>
        <v>1411988.3741582418</v>
      </c>
      <c r="H133" s="122">
        <f t="shared" si="23"/>
        <v>2028937.6746946536</v>
      </c>
      <c r="I133" s="122">
        <f t="shared" si="23"/>
        <v>2751323.1408545338</v>
      </c>
      <c r="J133" s="122">
        <f t="shared" si="23"/>
        <v>3579075.4523252062</v>
      </c>
      <c r="K133" s="122">
        <f t="shared" si="23"/>
        <v>4512094.44376978</v>
      </c>
      <c r="L133" s="122">
        <f t="shared" si="23"/>
        <v>5550269.4769754568</v>
      </c>
      <c r="M133" s="122">
        <f t="shared" si="23"/>
        <v>6564050.4320628727</v>
      </c>
      <c r="N133" s="122">
        <f t="shared" si="23"/>
        <v>9709747.824259771</v>
      </c>
      <c r="O133" s="122">
        <f t="shared" si="23"/>
        <v>13144318.224239966</v>
      </c>
      <c r="P133" s="122">
        <f t="shared" si="23"/>
        <v>16885697.804720566</v>
      </c>
      <c r="Q133" s="122">
        <f t="shared" si="23"/>
        <v>20957190.335402731</v>
      </c>
      <c r="R133" s="122">
        <f t="shared" si="23"/>
        <v>25337412.130900554</v>
      </c>
      <c r="S133" s="122">
        <f t="shared" si="23"/>
        <v>30137081.3895065</v>
      </c>
      <c r="T133" s="122">
        <f t="shared" si="23"/>
        <v>35468379.059853189</v>
      </c>
      <c r="U133" s="122">
        <f t="shared" si="23"/>
        <v>40817276.647675358</v>
      </c>
      <c r="V133" s="122">
        <f t="shared" si="23"/>
        <v>46506870.078630112</v>
      </c>
      <c r="W133" s="122">
        <f t="shared" si="23"/>
        <v>52502212.946698569</v>
      </c>
      <c r="X133" s="122">
        <f t="shared" si="23"/>
        <v>58689864.882550351</v>
      </c>
      <c r="Y133" s="122">
        <f t="shared" si="23"/>
        <v>65058774.227516554</v>
      </c>
      <c r="Z133" s="122">
        <f t="shared" si="23"/>
        <v>71453377.334779426</v>
      </c>
      <c r="AA133" s="122">
        <f t="shared" si="23"/>
        <v>77987392.367999375</v>
      </c>
      <c r="AB133" s="122">
        <f t="shared" si="23"/>
        <v>84793562.236726835</v>
      </c>
      <c r="AC133" s="122">
        <f t="shared" si="23"/>
        <v>100622395.62252347</v>
      </c>
      <c r="AD133" s="122">
        <f t="shared" si="23"/>
        <v>117030691.1138631</v>
      </c>
      <c r="AE133" s="122">
        <f t="shared" si="23"/>
        <v>133792180.25100544</v>
      </c>
      <c r="AF133" s="122">
        <f t="shared" si="23"/>
        <v>151408161.48691767</v>
      </c>
      <c r="AG133" s="122">
        <f t="shared" si="23"/>
        <v>169463499.61855575</v>
      </c>
      <c r="AH133" s="122">
        <f t="shared" si="23"/>
        <v>188048005.8989279</v>
      </c>
      <c r="AI133" s="122">
        <f t="shared" ref="AI133:BK133" si="24">AI33*AI47</f>
        <v>207323104.85342214</v>
      </c>
      <c r="AJ133" s="122">
        <f t="shared" si="24"/>
        <v>227308987.57456467</v>
      </c>
      <c r="AK133" s="122">
        <f t="shared" si="24"/>
        <v>248025845.15488145</v>
      </c>
      <c r="AL133" s="122">
        <f t="shared" si="24"/>
        <v>269493868.68689877</v>
      </c>
      <c r="AM133" s="122">
        <f t="shared" si="24"/>
        <v>291733249.26314253</v>
      </c>
      <c r="AN133" s="122">
        <f t="shared" si="24"/>
        <v>314764177.97613907</v>
      </c>
      <c r="AO133" s="122">
        <f t="shared" si="24"/>
        <v>338606845.91841435</v>
      </c>
      <c r="AP133" s="122">
        <f t="shared" si="24"/>
        <v>363281444.18249446</v>
      </c>
      <c r="AQ133" s="122">
        <f t="shared" si="24"/>
        <v>388808163.86090571</v>
      </c>
      <c r="AR133" s="122">
        <f t="shared" si="24"/>
        <v>398359579.95462638</v>
      </c>
      <c r="AS133" s="122">
        <f t="shared" si="24"/>
        <v>408123128.26341206</v>
      </c>
      <c r="AT133" s="122">
        <f t="shared" si="24"/>
        <v>418100645.43223816</v>
      </c>
      <c r="AU133" s="122">
        <f t="shared" si="24"/>
        <v>428293968.10607994</v>
      </c>
      <c r="AV133" s="122">
        <f t="shared" si="24"/>
        <v>438704932.92991275</v>
      </c>
      <c r="AW133" s="122">
        <f t="shared" si="24"/>
        <v>449335376.54871178</v>
      </c>
      <c r="AX133" s="122">
        <f t="shared" si="24"/>
        <v>460187135.60745251</v>
      </c>
      <c r="AY133" s="122">
        <f t="shared" si="24"/>
        <v>471262046.7511102</v>
      </c>
      <c r="AZ133" s="122">
        <f t="shared" si="24"/>
        <v>482561946.62466013</v>
      </c>
      <c r="BA133" s="122">
        <f t="shared" si="24"/>
        <v>494088671.87307763</v>
      </c>
      <c r="BB133" s="122">
        <f t="shared" si="24"/>
        <v>505844059.14133793</v>
      </c>
      <c r="BC133" s="122">
        <f t="shared" si="24"/>
        <v>517829945.07441652</v>
      </c>
      <c r="BD133" s="122">
        <f t="shared" si="24"/>
        <v>530048166.31728864</v>
      </c>
      <c r="BE133" s="122">
        <f t="shared" si="24"/>
        <v>542500559.51492953</v>
      </c>
      <c r="BF133" s="122">
        <f t="shared" si="24"/>
        <v>555188961.31231463</v>
      </c>
      <c r="BG133" s="122">
        <f t="shared" si="24"/>
        <v>568115208.35441911</v>
      </c>
      <c r="BH133" s="122">
        <f t="shared" si="24"/>
        <v>581281137.2862184</v>
      </c>
      <c r="BI133" s="122">
        <f t="shared" si="24"/>
        <v>594688584.75268781</v>
      </c>
      <c r="BJ133" s="122">
        <f t="shared" si="24"/>
        <v>608339387.39880264</v>
      </c>
      <c r="BK133" s="122">
        <f t="shared" si="24"/>
        <v>622235381.86953735</v>
      </c>
      <c r="BL133" s="89"/>
    </row>
    <row r="134" spans="1:64" x14ac:dyDescent="0.45">
      <c r="A134" s="17" t="s">
        <v>51</v>
      </c>
      <c r="B134" s="53"/>
      <c r="C134" s="122">
        <f t="shared" ref="C134:AH134" si="25">C34*C48</f>
        <v>0</v>
      </c>
      <c r="D134" s="122">
        <f t="shared" si="25"/>
        <v>56216.38546509586</v>
      </c>
      <c r="E134" s="122">
        <f t="shared" si="25"/>
        <v>143031.29290933447</v>
      </c>
      <c r="F134" s="122">
        <f t="shared" si="25"/>
        <v>260444.72233271584</v>
      </c>
      <c r="G134" s="122">
        <f t="shared" si="25"/>
        <v>408456.67373523995</v>
      </c>
      <c r="H134" s="122">
        <f t="shared" si="25"/>
        <v>587067.14711690682</v>
      </c>
      <c r="I134" s="122">
        <f t="shared" si="25"/>
        <v>796276.14247771655</v>
      </c>
      <c r="J134" s="122">
        <f t="shared" si="25"/>
        <v>1036083.6598176691</v>
      </c>
      <c r="K134" s="122">
        <f t="shared" si="25"/>
        <v>1306489.6991367643</v>
      </c>
      <c r="L134" s="122">
        <f t="shared" si="25"/>
        <v>1607494.2604350024</v>
      </c>
      <c r="M134" s="122">
        <f t="shared" si="25"/>
        <v>1939097.3437123827</v>
      </c>
      <c r="N134" s="122">
        <f t="shared" si="25"/>
        <v>2951016.8776007984</v>
      </c>
      <c r="O134" s="122">
        <f t="shared" si="25"/>
        <v>4122229.2661843998</v>
      </c>
      <c r="P134" s="122">
        <f t="shared" si="25"/>
        <v>5452734.5094631873</v>
      </c>
      <c r="Q134" s="122">
        <f t="shared" si="25"/>
        <v>6942532.6074371599</v>
      </c>
      <c r="R134" s="122">
        <f t="shared" si="25"/>
        <v>8591623.5601063184</v>
      </c>
      <c r="S134" s="122">
        <f t="shared" si="25"/>
        <v>10400007.367470665</v>
      </c>
      <c r="T134" s="122">
        <f t="shared" si="25"/>
        <v>12367684.029530196</v>
      </c>
      <c r="U134" s="122">
        <f t="shared" si="25"/>
        <v>14494653.546284912</v>
      </c>
      <c r="V134" s="122">
        <f t="shared" si="25"/>
        <v>16780915.917734813</v>
      </c>
      <c r="W134" s="122">
        <f t="shared" si="25"/>
        <v>19226471.143879902</v>
      </c>
      <c r="X134" s="122">
        <f t="shared" si="25"/>
        <v>21831319.224720176</v>
      </c>
      <c r="Y134" s="122">
        <f t="shared" si="25"/>
        <v>24595460.160255633</v>
      </c>
      <c r="Z134" s="122">
        <f t="shared" si="25"/>
        <v>27518893.950486276</v>
      </c>
      <c r="AA134" s="122">
        <f t="shared" si="25"/>
        <v>30601620.595412105</v>
      </c>
      <c r="AB134" s="122">
        <f t="shared" si="25"/>
        <v>33843640.095033124</v>
      </c>
      <c r="AC134" s="122">
        <f t="shared" si="25"/>
        <v>41574729.760907851</v>
      </c>
      <c r="AD134" s="122">
        <f t="shared" si="25"/>
        <v>50429161.954626344</v>
      </c>
      <c r="AE134" s="122">
        <f t="shared" si="25"/>
        <v>60572109.09265729</v>
      </c>
      <c r="AF134" s="122">
        <f t="shared" si="25"/>
        <v>72168743.591469362</v>
      </c>
      <c r="AG134" s="122">
        <f t="shared" si="25"/>
        <v>82872936.75378035</v>
      </c>
      <c r="AH134" s="122">
        <f t="shared" si="25"/>
        <v>92307665.956729397</v>
      </c>
      <c r="AI134" s="122">
        <f t="shared" ref="AI134:BK134" si="26">AI34*AI48</f>
        <v>102091847.26863356</v>
      </c>
      <c r="AJ134" s="122">
        <f t="shared" si="26"/>
        <v>112225480.68949285</v>
      </c>
      <c r="AK134" s="122">
        <f t="shared" si="26"/>
        <v>122708566.21930723</v>
      </c>
      <c r="AL134" s="122">
        <f t="shared" si="26"/>
        <v>133541103.85807669</v>
      </c>
      <c r="AM134" s="122">
        <f t="shared" si="26"/>
        <v>144723093.60580128</v>
      </c>
      <c r="AN134" s="122">
        <f t="shared" si="26"/>
        <v>156254535.46248099</v>
      </c>
      <c r="AO134" s="122">
        <f t="shared" si="26"/>
        <v>168135429.42811581</v>
      </c>
      <c r="AP134" s="122">
        <f t="shared" si="26"/>
        <v>180365775.50270569</v>
      </c>
      <c r="AQ134" s="122">
        <f t="shared" si="26"/>
        <v>192945573.68625075</v>
      </c>
      <c r="AR134" s="122">
        <f t="shared" si="26"/>
        <v>197521163.37185907</v>
      </c>
      <c r="AS134" s="122">
        <f t="shared" si="26"/>
        <v>202128540.31510073</v>
      </c>
      <c r="AT134" s="122">
        <f t="shared" si="26"/>
        <v>206767704.51597565</v>
      </c>
      <c r="AU134" s="122">
        <f t="shared" si="26"/>
        <v>211438655.97448391</v>
      </c>
      <c r="AV134" s="122">
        <f t="shared" si="26"/>
        <v>216141394.69062546</v>
      </c>
      <c r="AW134" s="122">
        <f t="shared" si="26"/>
        <v>220875920.66440037</v>
      </c>
      <c r="AX134" s="122">
        <f t="shared" si="26"/>
        <v>225642233.89580858</v>
      </c>
      <c r="AY134" s="122">
        <f t="shared" si="26"/>
        <v>230440334.38485008</v>
      </c>
      <c r="AZ134" s="122">
        <f t="shared" si="26"/>
        <v>235270222.13152489</v>
      </c>
      <c r="BA134" s="122">
        <f t="shared" si="26"/>
        <v>240131897.13583302</v>
      </c>
      <c r="BB134" s="122">
        <f t="shared" si="26"/>
        <v>245025359.39777452</v>
      </c>
      <c r="BC134" s="122">
        <f t="shared" si="26"/>
        <v>249950608.91734928</v>
      </c>
      <c r="BD134" s="122">
        <f t="shared" si="26"/>
        <v>254907645.69455734</v>
      </c>
      <c r="BE134" s="122">
        <f t="shared" si="26"/>
        <v>259896469.72939873</v>
      </c>
      <c r="BF134" s="122">
        <f t="shared" si="26"/>
        <v>264917081.02187341</v>
      </c>
      <c r="BG134" s="122">
        <f t="shared" si="26"/>
        <v>269969479.57198149</v>
      </c>
      <c r="BH134" s="122">
        <f t="shared" si="26"/>
        <v>275053665.37972283</v>
      </c>
      <c r="BI134" s="122">
        <f t="shared" si="26"/>
        <v>280169638.44509751</v>
      </c>
      <c r="BJ134" s="122">
        <f t="shared" si="26"/>
        <v>285317398.76810551</v>
      </c>
      <c r="BK134" s="122">
        <f t="shared" si="26"/>
        <v>290496946.34874636</v>
      </c>
      <c r="BL134" s="89"/>
    </row>
    <row r="135" spans="1:64" x14ac:dyDescent="0.45">
      <c r="A135" s="17" t="s">
        <v>49</v>
      </c>
      <c r="B135" s="53"/>
      <c r="C135" s="122">
        <f t="shared" ref="C135:AH135" si="27">C35*C49</f>
        <v>19493679.340586446</v>
      </c>
      <c r="D135" s="122">
        <f t="shared" si="27"/>
        <v>44493260.632641703</v>
      </c>
      <c r="E135" s="122">
        <f t="shared" si="27"/>
        <v>68767824.4419159</v>
      </c>
      <c r="F135" s="122">
        <f t="shared" si="27"/>
        <v>92326457.033195183</v>
      </c>
      <c r="G135" s="122">
        <f t="shared" si="27"/>
        <v>115178212.30459741</v>
      </c>
      <c r="H135" s="122">
        <f t="shared" si="27"/>
        <v>137332111.78757206</v>
      </c>
      <c r="I135" s="122">
        <f t="shared" si="27"/>
        <v>158797144.6469003</v>
      </c>
      <c r="J135" s="122">
        <f t="shared" si="27"/>
        <v>179497816.4384706</v>
      </c>
      <c r="K135" s="122">
        <f t="shared" si="27"/>
        <v>199410703.86704642</v>
      </c>
      <c r="L135" s="122">
        <f t="shared" si="27"/>
        <v>218512488.42936006</v>
      </c>
      <c r="M135" s="122">
        <f t="shared" si="27"/>
        <v>235500367.74367923</v>
      </c>
      <c r="N135" s="122">
        <f t="shared" si="27"/>
        <v>232237112.19118273</v>
      </c>
      <c r="O135" s="122">
        <f t="shared" si="27"/>
        <v>230204172.65286702</v>
      </c>
      <c r="P135" s="122">
        <f t="shared" si="27"/>
        <v>224582377.33666465</v>
      </c>
      <c r="Q135" s="122">
        <f t="shared" si="27"/>
        <v>218946434.20804855</v>
      </c>
      <c r="R135" s="122">
        <f t="shared" si="27"/>
        <v>213541649.79374817</v>
      </c>
      <c r="S135" s="122">
        <f t="shared" si="27"/>
        <v>212094358.18521401</v>
      </c>
      <c r="T135" s="122">
        <f t="shared" si="27"/>
        <v>205563369.7546351</v>
      </c>
      <c r="U135" s="122">
        <f t="shared" si="27"/>
        <v>195211252.13193971</v>
      </c>
      <c r="V135" s="122">
        <f t="shared" si="27"/>
        <v>191463166.09613106</v>
      </c>
      <c r="W135" s="122">
        <f t="shared" si="27"/>
        <v>185468625.42022142</v>
      </c>
      <c r="X135" s="122">
        <f t="shared" si="27"/>
        <v>181866913.84827009</v>
      </c>
      <c r="Y135" s="122">
        <f t="shared" si="27"/>
        <v>179343455.63290748</v>
      </c>
      <c r="Z135" s="122">
        <f t="shared" si="27"/>
        <v>173936190.27770108</v>
      </c>
      <c r="AA135" s="122">
        <f t="shared" si="27"/>
        <v>171417774.24460384</v>
      </c>
      <c r="AB135" s="122">
        <f t="shared" si="27"/>
        <v>169238033.26872933</v>
      </c>
      <c r="AC135" s="122">
        <f t="shared" si="27"/>
        <v>163798130.98602977</v>
      </c>
      <c r="AD135" s="122">
        <f t="shared" si="27"/>
        <v>159049285.35156196</v>
      </c>
      <c r="AE135" s="122">
        <f t="shared" si="27"/>
        <v>155415961.5505361</v>
      </c>
      <c r="AF135" s="122">
        <f t="shared" si="27"/>
        <v>151221577.60323614</v>
      </c>
      <c r="AG135" s="122">
        <f t="shared" si="27"/>
        <v>141682397.4337948</v>
      </c>
      <c r="AH135" s="122">
        <f t="shared" si="27"/>
        <v>138132425.39299503</v>
      </c>
      <c r="AI135" s="122">
        <f t="shared" ref="AI135:BK135" si="28">AI35*AI49</f>
        <v>134497125.70213434</v>
      </c>
      <c r="AJ135" s="122">
        <f t="shared" si="28"/>
        <v>130776059.35076599</v>
      </c>
      <c r="AK135" s="122">
        <f t="shared" si="28"/>
        <v>126968787.32844333</v>
      </c>
      <c r="AL135" s="122">
        <f t="shared" si="28"/>
        <v>123074870.62471966</v>
      </c>
      <c r="AM135" s="122">
        <f t="shared" si="28"/>
        <v>119093870.22914822</v>
      </c>
      <c r="AN135" s="122">
        <f t="shared" si="28"/>
        <v>115025347.13128236</v>
      </c>
      <c r="AO135" s="122">
        <f t="shared" si="28"/>
        <v>110868862.32067534</v>
      </c>
      <c r="AP135" s="122">
        <f t="shared" si="28"/>
        <v>106623976.78688048</v>
      </c>
      <c r="AQ135" s="122">
        <f t="shared" si="28"/>
        <v>102290251.51945113</v>
      </c>
      <c r="AR135" s="122">
        <f t="shared" si="28"/>
        <v>97735002.032182813</v>
      </c>
      <c r="AS135" s="122">
        <f t="shared" si="28"/>
        <v>93102755.047748148</v>
      </c>
      <c r="AT135" s="122">
        <f t="shared" si="28"/>
        <v>88393356.364260003</v>
      </c>
      <c r="AU135" s="122">
        <f t="shared" si="28"/>
        <v>83606651.779831126</v>
      </c>
      <c r="AV135" s="122">
        <f t="shared" si="28"/>
        <v>78742487.092574328</v>
      </c>
      <c r="AW135" s="122">
        <f t="shared" si="28"/>
        <v>73800708.100602418</v>
      </c>
      <c r="AX135" s="122">
        <f t="shared" si="28"/>
        <v>68781160.602028206</v>
      </c>
      <c r="AY135" s="122">
        <f t="shared" si="28"/>
        <v>63683690.394964449</v>
      </c>
      <c r="AZ135" s="122">
        <f t="shared" si="28"/>
        <v>58508143.277524002</v>
      </c>
      <c r="BA135" s="122">
        <f t="shared" si="28"/>
        <v>53254365.047819622</v>
      </c>
      <c r="BB135" s="122">
        <f t="shared" si="28"/>
        <v>47922201.503964126</v>
      </c>
      <c r="BC135" s="122">
        <f t="shared" si="28"/>
        <v>42511498.444070317</v>
      </c>
      <c r="BD135" s="122">
        <f t="shared" si="28"/>
        <v>37022101.666250989</v>
      </c>
      <c r="BE135" s="122">
        <f t="shared" si="28"/>
        <v>31453856.968618941</v>
      </c>
      <c r="BF135" s="122">
        <f t="shared" si="28"/>
        <v>25806610.149286974</v>
      </c>
      <c r="BG135" s="122">
        <f t="shared" si="28"/>
        <v>20080207.006367896</v>
      </c>
      <c r="BH135" s="122">
        <f t="shared" si="28"/>
        <v>14274493.3379745</v>
      </c>
      <c r="BI135" s="122">
        <f t="shared" si="28"/>
        <v>8389314.9422195833</v>
      </c>
      <c r="BJ135" s="122">
        <f t="shared" si="28"/>
        <v>2424517.6172159519</v>
      </c>
      <c r="BK135" s="122">
        <f t="shared" si="28"/>
        <v>-3620052.8389236014</v>
      </c>
      <c r="BL135" s="89"/>
    </row>
    <row r="136" spans="1:64" x14ac:dyDescent="0.45">
      <c r="A136" s="17" t="s">
        <v>54</v>
      </c>
      <c r="B136" s="53"/>
      <c r="C136" s="122">
        <f t="shared" ref="C136:AH136" si="29">C36*C50</f>
        <v>0</v>
      </c>
      <c r="D136" s="122">
        <f t="shared" si="29"/>
        <v>194696.92241480356</v>
      </c>
      <c r="E136" s="122">
        <f t="shared" si="29"/>
        <v>610414.46377297817</v>
      </c>
      <c r="F136" s="122">
        <f t="shared" si="29"/>
        <v>1246935.2716137683</v>
      </c>
      <c r="G136" s="122">
        <f t="shared" si="29"/>
        <v>2104052.3508102838</v>
      </c>
      <c r="H136" s="122">
        <f t="shared" si="29"/>
        <v>3181569.0635695015</v>
      </c>
      <c r="I136" s="122">
        <f t="shared" si="29"/>
        <v>4479299.1294322629</v>
      </c>
      <c r="J136" s="122">
        <f t="shared" si="29"/>
        <v>5997066.6252732771</v>
      </c>
      <c r="K136" s="122">
        <f t="shared" si="29"/>
        <v>7734609.8630482154</v>
      </c>
      <c r="L136" s="122">
        <f t="shared" si="29"/>
        <v>9691633.6212826446</v>
      </c>
      <c r="M136" s="122">
        <f t="shared" si="29"/>
        <v>12408079.917032991</v>
      </c>
      <c r="N136" s="122">
        <f t="shared" si="29"/>
        <v>14238010.03175264</v>
      </c>
      <c r="O136" s="122">
        <f t="shared" si="29"/>
        <v>15544665.545252003</v>
      </c>
      <c r="P136" s="122">
        <f t="shared" si="29"/>
        <v>18287260.397179827</v>
      </c>
      <c r="Q136" s="122">
        <f t="shared" si="29"/>
        <v>21065430.127140827</v>
      </c>
      <c r="R136" s="122">
        <f t="shared" si="29"/>
        <v>23615254.325541385</v>
      </c>
      <c r="S136" s="122">
        <f t="shared" si="29"/>
        <v>24408135.417588565</v>
      </c>
      <c r="T136" s="122">
        <f t="shared" si="29"/>
        <v>27316668.738187633</v>
      </c>
      <c r="U136" s="122">
        <f t="shared" si="29"/>
        <v>31761900.645320594</v>
      </c>
      <c r="V136" s="122">
        <f t="shared" si="29"/>
        <v>33476180.675862394</v>
      </c>
      <c r="W136" s="122">
        <f t="shared" si="29"/>
        <v>36075225.867618017</v>
      </c>
      <c r="X136" s="122">
        <f t="shared" si="29"/>
        <v>37683659.970666163</v>
      </c>
      <c r="Y136" s="122">
        <f t="shared" si="29"/>
        <v>38865994.137885332</v>
      </c>
      <c r="Z136" s="122">
        <f t="shared" si="29"/>
        <v>41323213.962805986</v>
      </c>
      <c r="AA136" s="122">
        <f t="shared" si="29"/>
        <v>42564517.268978335</v>
      </c>
      <c r="AB136" s="122">
        <f t="shared" si="29"/>
        <v>43426452.682669133</v>
      </c>
      <c r="AC136" s="122">
        <f t="shared" si="29"/>
        <v>47618786.804186307</v>
      </c>
      <c r="AD136" s="122">
        <f t="shared" si="29"/>
        <v>51314255.735809706</v>
      </c>
      <c r="AE136" s="122">
        <f t="shared" si="29"/>
        <v>54839476.317792021</v>
      </c>
      <c r="AF136" s="122">
        <f t="shared" si="29"/>
        <v>58588870.659418784</v>
      </c>
      <c r="AG136" s="122">
        <f t="shared" si="29"/>
        <v>65055553.967681594</v>
      </c>
      <c r="AH136" s="122">
        <f t="shared" si="29"/>
        <v>68516491.706528589</v>
      </c>
      <c r="AI136" s="122">
        <f t="shared" ref="AI136:BK136" si="30">AI36*AI50</f>
        <v>72089882.689296782</v>
      </c>
      <c r="AJ136" s="122">
        <f t="shared" si="30"/>
        <v>75782448.552913874</v>
      </c>
      <c r="AK136" s="122">
        <f t="shared" si="30"/>
        <v>79600910.934307531</v>
      </c>
      <c r="AL136" s="122">
        <f t="shared" si="30"/>
        <v>83551991.470405459</v>
      </c>
      <c r="AM136" s="122">
        <f t="shared" si="30"/>
        <v>87642411.798135355</v>
      </c>
      <c r="AN136" s="122">
        <f t="shared" si="30"/>
        <v>91878893.554424897</v>
      </c>
      <c r="AO136" s="122">
        <f t="shared" si="30"/>
        <v>96268158.376201764</v>
      </c>
      <c r="AP136" s="122">
        <f t="shared" si="30"/>
        <v>100816927.90039365</v>
      </c>
      <c r="AQ136" s="122">
        <f t="shared" si="30"/>
        <v>105531923.76392826</v>
      </c>
      <c r="AR136" s="122">
        <f t="shared" si="30"/>
        <v>107663131.65034857</v>
      </c>
      <c r="AS136" s="122">
        <f t="shared" si="30"/>
        <v>109883992.0470039</v>
      </c>
      <c r="AT136" s="122">
        <f t="shared" si="30"/>
        <v>112195458.32915963</v>
      </c>
      <c r="AU136" s="122">
        <f t="shared" si="30"/>
        <v>114598483.87208116</v>
      </c>
      <c r="AV136" s="122">
        <f t="shared" si="30"/>
        <v>117094022.05103391</v>
      </c>
      <c r="AW136" s="122">
        <f t="shared" si="30"/>
        <v>119683026.24128325</v>
      </c>
      <c r="AX136" s="122">
        <f t="shared" si="30"/>
        <v>122366449.81809461</v>
      </c>
      <c r="AY136" s="122">
        <f t="shared" si="30"/>
        <v>125145246.15673336</v>
      </c>
      <c r="AZ136" s="122">
        <f t="shared" si="30"/>
        <v>128020368.63246492</v>
      </c>
      <c r="BA136" s="122">
        <f t="shared" si="30"/>
        <v>130992770.6205547</v>
      </c>
      <c r="BB136" s="122">
        <f t="shared" si="30"/>
        <v>134063405.49626808</v>
      </c>
      <c r="BC136" s="122">
        <f t="shared" si="30"/>
        <v>137233226.63487041</v>
      </c>
      <c r="BD136" s="122">
        <f t="shared" si="30"/>
        <v>140503187.41162723</v>
      </c>
      <c r="BE136" s="122">
        <f t="shared" si="30"/>
        <v>143874241.2018038</v>
      </c>
      <c r="BF136" s="122">
        <f t="shared" si="30"/>
        <v>147347341.38066557</v>
      </c>
      <c r="BG136" s="122">
        <f t="shared" si="30"/>
        <v>150923441.32347795</v>
      </c>
      <c r="BH136" s="122">
        <f t="shared" si="30"/>
        <v>154603494.40550637</v>
      </c>
      <c r="BI136" s="122">
        <f t="shared" si="30"/>
        <v>158388454.00201616</v>
      </c>
      <c r="BJ136" s="122">
        <f t="shared" si="30"/>
        <v>162279273.48827276</v>
      </c>
      <c r="BK136" s="122">
        <f t="shared" si="30"/>
        <v>166276906.23954129</v>
      </c>
      <c r="BL136" s="89"/>
    </row>
    <row r="137" spans="1:64" x14ac:dyDescent="0.45">
      <c r="A137" s="17" t="s">
        <v>52</v>
      </c>
      <c r="B137" s="53"/>
      <c r="C137" s="122">
        <f t="shared" ref="C137:AH137" si="31">C37*C51</f>
        <v>0</v>
      </c>
      <c r="D137" s="122">
        <f t="shared" si="31"/>
        <v>78918.80663237127</v>
      </c>
      <c r="E137" s="122">
        <f t="shared" si="31"/>
        <v>247511.20399850831</v>
      </c>
      <c r="F137" s="122">
        <f t="shared" si="31"/>
        <v>505777.19209841109</v>
      </c>
      <c r="G137" s="122">
        <f t="shared" si="31"/>
        <v>853716.77093207964</v>
      </c>
      <c r="H137" s="122">
        <f t="shared" si="31"/>
        <v>1291329.9404995139</v>
      </c>
      <c r="I137" s="122">
        <f t="shared" si="31"/>
        <v>1818616.7008007136</v>
      </c>
      <c r="J137" s="122">
        <f t="shared" si="31"/>
        <v>2435577.051835679</v>
      </c>
      <c r="K137" s="122">
        <f t="shared" si="31"/>
        <v>3142210.9936044104</v>
      </c>
      <c r="L137" s="122">
        <f t="shared" si="31"/>
        <v>3938518.5261069075</v>
      </c>
      <c r="M137" s="122">
        <f t="shared" si="31"/>
        <v>4824499.6493431721</v>
      </c>
      <c r="N137" s="122">
        <f t="shared" si="31"/>
        <v>5408991.0163044026</v>
      </c>
      <c r="O137" s="122">
        <f t="shared" si="31"/>
        <v>6003169.5533391433</v>
      </c>
      <c r="P137" s="122">
        <f t="shared" si="31"/>
        <v>6607035.2604473922</v>
      </c>
      <c r="Q137" s="122">
        <f t="shared" si="31"/>
        <v>7220588.1376291504</v>
      </c>
      <c r="R137" s="122">
        <f t="shared" si="31"/>
        <v>7843828.1848844169</v>
      </c>
      <c r="S137" s="122">
        <f t="shared" si="31"/>
        <v>8476755.4022131935</v>
      </c>
      <c r="T137" s="122">
        <f t="shared" si="31"/>
        <v>9119369.7896154784</v>
      </c>
      <c r="U137" s="122">
        <f t="shared" si="31"/>
        <v>9771671.3470912725</v>
      </c>
      <c r="V137" s="122">
        <f t="shared" si="31"/>
        <v>10433660.074640578</v>
      </c>
      <c r="W137" s="122">
        <f t="shared" si="31"/>
        <v>11105335.972263388</v>
      </c>
      <c r="X137" s="122">
        <f t="shared" si="31"/>
        <v>11786699.039959712</v>
      </c>
      <c r="Y137" s="122">
        <f t="shared" si="31"/>
        <v>12477749.277729541</v>
      </c>
      <c r="Z137" s="122">
        <f t="shared" si="31"/>
        <v>13178486.685572881</v>
      </c>
      <c r="AA137" s="122">
        <f t="shared" si="31"/>
        <v>13888911.263489729</v>
      </c>
      <c r="AB137" s="122">
        <f t="shared" si="31"/>
        <v>14609023.011480084</v>
      </c>
      <c r="AC137" s="122">
        <f t="shared" si="31"/>
        <v>16366901.893791823</v>
      </c>
      <c r="AD137" s="122">
        <f t="shared" si="31"/>
        <v>18392913.091466472</v>
      </c>
      <c r="AE137" s="122">
        <f t="shared" si="31"/>
        <v>20711904.102859743</v>
      </c>
      <c r="AF137" s="122">
        <f t="shared" si="31"/>
        <v>23348722.426327351</v>
      </c>
      <c r="AG137" s="122">
        <f t="shared" si="31"/>
        <v>25553856.27904192</v>
      </c>
      <c r="AH137" s="122">
        <f t="shared" si="31"/>
        <v>27710960.432795588</v>
      </c>
      <c r="AI137" s="122">
        <f t="shared" ref="AI137:BK137" si="32">AI37*AI51</f>
        <v>29955357.79005168</v>
      </c>
      <c r="AJ137" s="122">
        <f t="shared" si="32"/>
        <v>32287048.350810204</v>
      </c>
      <c r="AK137" s="122">
        <f t="shared" si="32"/>
        <v>34706032.11507114</v>
      </c>
      <c r="AL137" s="122">
        <f t="shared" si="32"/>
        <v>37212309.082834512</v>
      </c>
      <c r="AM137" s="122">
        <f t="shared" si="32"/>
        <v>39805879.254100315</v>
      </c>
      <c r="AN137" s="122">
        <f t="shared" si="32"/>
        <v>42486742.628868535</v>
      </c>
      <c r="AO137" s="122">
        <f t="shared" si="32"/>
        <v>45254899.207139187</v>
      </c>
      <c r="AP137" s="122">
        <f t="shared" si="32"/>
        <v>48110348.988912269</v>
      </c>
      <c r="AQ137" s="122">
        <f t="shared" si="32"/>
        <v>51053091.974187784</v>
      </c>
      <c r="AR137" s="122">
        <f t="shared" si="32"/>
        <v>52732891.949919216</v>
      </c>
      <c r="AS137" s="122">
        <f t="shared" si="32"/>
        <v>54425073.311606497</v>
      </c>
      <c r="AT137" s="122">
        <f t="shared" si="32"/>
        <v>56129636.059249617</v>
      </c>
      <c r="AU137" s="122">
        <f t="shared" si="32"/>
        <v>57846580.192848578</v>
      </c>
      <c r="AV137" s="122">
        <f t="shared" si="32"/>
        <v>59575905.712403372</v>
      </c>
      <c r="AW137" s="122">
        <f t="shared" si="32"/>
        <v>61317612.617914006</v>
      </c>
      <c r="AX137" s="122">
        <f t="shared" si="32"/>
        <v>63071700.909380466</v>
      </c>
      <c r="AY137" s="122">
        <f t="shared" si="32"/>
        <v>64838170.586802766</v>
      </c>
      <c r="AZ137" s="122">
        <f t="shared" si="32"/>
        <v>66617021.650180906</v>
      </c>
      <c r="BA137" s="122">
        <f t="shared" si="32"/>
        <v>68408254.099514887</v>
      </c>
      <c r="BB137" s="122">
        <f t="shared" si="32"/>
        <v>70211867.934804693</v>
      </c>
      <c r="BC137" s="122">
        <f t="shared" si="32"/>
        <v>72027863.156050354</v>
      </c>
      <c r="BD137" s="122">
        <f t="shared" si="32"/>
        <v>73856239.763251841</v>
      </c>
      <c r="BE137" s="122">
        <f t="shared" si="32"/>
        <v>75696997.756409168</v>
      </c>
      <c r="BF137" s="122">
        <f t="shared" si="32"/>
        <v>77550137.135522321</v>
      </c>
      <c r="BG137" s="122">
        <f t="shared" si="32"/>
        <v>79415657.900591329</v>
      </c>
      <c r="BH137" s="122">
        <f t="shared" si="32"/>
        <v>81293560.051616162</v>
      </c>
      <c r="BI137" s="122">
        <f t="shared" si="32"/>
        <v>83183843.588596836</v>
      </c>
      <c r="BJ137" s="122">
        <f t="shared" si="32"/>
        <v>85086508.51153335</v>
      </c>
      <c r="BK137" s="122">
        <f t="shared" si="32"/>
        <v>87001554.820425585</v>
      </c>
      <c r="BL137" s="89"/>
    </row>
    <row r="138" spans="1:64" x14ac:dyDescent="0.45">
      <c r="A138" s="17" t="s">
        <v>50</v>
      </c>
      <c r="B138" s="53"/>
      <c r="C138" s="122">
        <f t="shared" ref="C138:AH138" si="33">C38*C52</f>
        <v>746217414.15586591</v>
      </c>
      <c r="D138" s="122">
        <f t="shared" si="33"/>
        <v>780521223.66442144</v>
      </c>
      <c r="E138" s="122">
        <f t="shared" si="33"/>
        <v>814207358.76171315</v>
      </c>
      <c r="F138" s="122">
        <f t="shared" si="33"/>
        <v>847287746.48305857</v>
      </c>
      <c r="G138" s="122">
        <f t="shared" si="33"/>
        <v>879774168.83826506</v>
      </c>
      <c r="H138" s="122">
        <f t="shared" si="33"/>
        <v>911678262.81162977</v>
      </c>
      <c r="I138" s="122">
        <f t="shared" si="33"/>
        <v>943011520.3619405</v>
      </c>
      <c r="J138" s="122">
        <f t="shared" si="33"/>
        <v>973519926.94428468</v>
      </c>
      <c r="K138" s="122">
        <f t="shared" si="33"/>
        <v>1003185684.1374693</v>
      </c>
      <c r="L138" s="122">
        <f t="shared" si="33"/>
        <v>1031991248.1138653</v>
      </c>
      <c r="M138" s="122">
        <f t="shared" si="33"/>
        <v>1056601453.1312994</v>
      </c>
      <c r="N138" s="122">
        <f t="shared" si="33"/>
        <v>1084920336.8225043</v>
      </c>
      <c r="O138" s="122">
        <f t="shared" si="33"/>
        <v>1111963093.2847183</v>
      </c>
      <c r="P138" s="122">
        <f t="shared" si="33"/>
        <v>1136345533.6511328</v>
      </c>
      <c r="Q138" s="122">
        <f t="shared" si="33"/>
        <v>1159148326.9276538</v>
      </c>
      <c r="R138" s="122">
        <f t="shared" si="33"/>
        <v>1183762309.3649716</v>
      </c>
      <c r="S138" s="122">
        <f t="shared" si="33"/>
        <v>1183776131.9020529</v>
      </c>
      <c r="T138" s="122">
        <f t="shared" si="33"/>
        <v>1193170128.3926034</v>
      </c>
      <c r="U138" s="122">
        <f t="shared" si="33"/>
        <v>1199503877.9047041</v>
      </c>
      <c r="V138" s="122">
        <f t="shared" si="33"/>
        <v>1205538714.0295401</v>
      </c>
      <c r="W138" s="122">
        <f t="shared" si="33"/>
        <v>1211936163.9122641</v>
      </c>
      <c r="X138" s="122">
        <f t="shared" si="33"/>
        <v>1214420609.3128512</v>
      </c>
      <c r="Y138" s="122">
        <f t="shared" si="33"/>
        <v>1209686692.7625709</v>
      </c>
      <c r="Z138" s="122">
        <f t="shared" si="33"/>
        <v>1207462503.2901225</v>
      </c>
      <c r="AA138" s="122">
        <f t="shared" si="33"/>
        <v>1218041356.0026762</v>
      </c>
      <c r="AB138" s="122">
        <f t="shared" si="33"/>
        <v>1221141584.7653184</v>
      </c>
      <c r="AC138" s="122">
        <f t="shared" si="33"/>
        <v>1207142477.4021075</v>
      </c>
      <c r="AD138" s="122">
        <f t="shared" si="33"/>
        <v>1190475980.0355127</v>
      </c>
      <c r="AE138" s="122">
        <f t="shared" si="33"/>
        <v>1179667473.5593274</v>
      </c>
      <c r="AF138" s="122">
        <f t="shared" si="33"/>
        <v>1165639966.5481894</v>
      </c>
      <c r="AG138" s="122">
        <f t="shared" si="33"/>
        <v>1149279114.6748595</v>
      </c>
      <c r="AH138" s="122">
        <f t="shared" si="33"/>
        <v>1135384229.9551706</v>
      </c>
      <c r="AI138" s="122">
        <f t="shared" ref="AI138:BK138" si="34">AI38*AI52</f>
        <v>1120912126.285737</v>
      </c>
      <c r="AJ138" s="122">
        <f t="shared" si="34"/>
        <v>1105857037.2460022</v>
      </c>
      <c r="AK138" s="122">
        <f t="shared" si="34"/>
        <v>1090213196.41541</v>
      </c>
      <c r="AL138" s="122">
        <f t="shared" si="34"/>
        <v>1073974837.3734033</v>
      </c>
      <c r="AM138" s="122">
        <f t="shared" si="34"/>
        <v>1057136193.6994258</v>
      </c>
      <c r="AN138" s="122">
        <f t="shared" si="34"/>
        <v>1039691498.9729209</v>
      </c>
      <c r="AO138" s="122">
        <f t="shared" si="34"/>
        <v>1021634986.7733316</v>
      </c>
      <c r="AP138" s="122">
        <f t="shared" si="34"/>
        <v>1002960890.6801016</v>
      </c>
      <c r="AQ138" s="122">
        <f t="shared" si="34"/>
        <v>983663444.27267528</v>
      </c>
      <c r="AR138" s="122">
        <f t="shared" si="34"/>
        <v>961848905.84516454</v>
      </c>
      <c r="AS138" s="122">
        <f t="shared" si="34"/>
        <v>939502751.87655652</v>
      </c>
      <c r="AT138" s="122">
        <f t="shared" si="34"/>
        <v>916621043.05021691</v>
      </c>
      <c r="AU138" s="122">
        <f t="shared" si="34"/>
        <v>893199840.04951072</v>
      </c>
      <c r="AV138" s="122">
        <f t="shared" si="34"/>
        <v>869235203.55780339</v>
      </c>
      <c r="AW138" s="122">
        <f t="shared" si="34"/>
        <v>844723194.2584604</v>
      </c>
      <c r="AX138" s="122">
        <f t="shared" si="34"/>
        <v>819659872.83484709</v>
      </c>
      <c r="AY138" s="122">
        <f t="shared" si="34"/>
        <v>794041299.97032905</v>
      </c>
      <c r="AZ138" s="122">
        <f t="shared" si="34"/>
        <v>767863536.34827137</v>
      </c>
      <c r="BA138" s="122">
        <f t="shared" si="34"/>
        <v>741122642.65203965</v>
      </c>
      <c r="BB138" s="122">
        <f t="shared" si="34"/>
        <v>713814679.56499922</v>
      </c>
      <c r="BC138" s="122">
        <f t="shared" si="34"/>
        <v>685935707.77051568</v>
      </c>
      <c r="BD138" s="122">
        <f t="shared" si="34"/>
        <v>657481787.95195413</v>
      </c>
      <c r="BE138" s="122">
        <f t="shared" si="34"/>
        <v>628448980.79268014</v>
      </c>
      <c r="BF138" s="122">
        <f t="shared" si="34"/>
        <v>598833346.97605908</v>
      </c>
      <c r="BG138" s="122">
        <f t="shared" si="34"/>
        <v>568630947.18545628</v>
      </c>
      <c r="BH138" s="122">
        <f t="shared" si="34"/>
        <v>537837842.1042372</v>
      </c>
      <c r="BI138" s="122">
        <f t="shared" si="34"/>
        <v>506450092.41576725</v>
      </c>
      <c r="BJ138" s="122">
        <f t="shared" si="34"/>
        <v>474463758.80341178</v>
      </c>
      <c r="BK138" s="122">
        <f t="shared" si="34"/>
        <v>441874901.95053554</v>
      </c>
      <c r="BL138" s="89"/>
    </row>
    <row r="139" spans="1:64" x14ac:dyDescent="0.45">
      <c r="A139" s="17" t="s">
        <v>55</v>
      </c>
      <c r="B139" s="53"/>
      <c r="C139" s="122">
        <f t="shared" ref="C139:AH139" si="35">C39*C53</f>
        <v>0</v>
      </c>
      <c r="D139" s="122">
        <f t="shared" si="35"/>
        <v>2293954.1524662198</v>
      </c>
      <c r="E139" s="122">
        <f t="shared" si="35"/>
        <v>4824145.0357067576</v>
      </c>
      <c r="F139" s="122">
        <f t="shared" si="35"/>
        <v>7590377.3220855938</v>
      </c>
      <c r="G139" s="122">
        <f t="shared" si="35"/>
        <v>10592502.09212989</v>
      </c>
      <c r="H139" s="122">
        <f t="shared" si="35"/>
        <v>13830416.834529983</v>
      </c>
      <c r="I139" s="122">
        <f t="shared" si="35"/>
        <v>17304065.446139399</v>
      </c>
      <c r="J139" s="122">
        <f t="shared" si="35"/>
        <v>21013438.23197484</v>
      </c>
      <c r="K139" s="122">
        <f t="shared" si="35"/>
        <v>24957734.945191294</v>
      </c>
      <c r="L139" s="122">
        <f t="shared" si="35"/>
        <v>29136073.869003121</v>
      </c>
      <c r="M139" s="122">
        <f t="shared" si="35"/>
        <v>35123483.158036016</v>
      </c>
      <c r="N139" s="122">
        <f t="shared" si="35"/>
        <v>45491957.975404851</v>
      </c>
      <c r="O139" s="122">
        <f t="shared" si="35"/>
        <v>56386439.747831061</v>
      </c>
      <c r="P139" s="122">
        <f t="shared" si="35"/>
        <v>68332283.062155873</v>
      </c>
      <c r="Q139" s="122">
        <f t="shared" si="35"/>
        <v>80779079.162974089</v>
      </c>
      <c r="R139" s="122">
        <f t="shared" si="35"/>
        <v>92061689.307189181</v>
      </c>
      <c r="S139" s="122">
        <f t="shared" si="35"/>
        <v>114706232.39401789</v>
      </c>
      <c r="T139" s="122">
        <f t="shared" si="35"/>
        <v>132829640.48929867</v>
      </c>
      <c r="U139" s="122">
        <f t="shared" si="35"/>
        <v>151311757.82019129</v>
      </c>
      <c r="V139" s="122">
        <f t="shared" si="35"/>
        <v>169848260.86609888</v>
      </c>
      <c r="W139" s="122">
        <f t="shared" si="35"/>
        <v>187834453.36860126</v>
      </c>
      <c r="X139" s="122">
        <f t="shared" si="35"/>
        <v>207574903.02619871</v>
      </c>
      <c r="Y139" s="122">
        <f t="shared" si="35"/>
        <v>230680945.85886469</v>
      </c>
      <c r="Z139" s="122">
        <f t="shared" si="35"/>
        <v>252641976.69578326</v>
      </c>
      <c r="AA139" s="122">
        <f t="shared" si="35"/>
        <v>268390029.07485238</v>
      </c>
      <c r="AB139" s="122">
        <f t="shared" si="35"/>
        <v>286671507.89741421</v>
      </c>
      <c r="AC139" s="122">
        <f t="shared" si="35"/>
        <v>295947457.0595296</v>
      </c>
      <c r="AD139" s="122">
        <f t="shared" si="35"/>
        <v>305256836.85038757</v>
      </c>
      <c r="AE139" s="122">
        <f t="shared" si="35"/>
        <v>312587772.96808416</v>
      </c>
      <c r="AF139" s="122">
        <f t="shared" si="35"/>
        <v>320942958.42031848</v>
      </c>
      <c r="AG139" s="122">
        <f t="shared" si="35"/>
        <v>329698973.59840107</v>
      </c>
      <c r="AH139" s="122">
        <f t="shared" si="35"/>
        <v>337219221.81456113</v>
      </c>
      <c r="AI139" s="122">
        <f t="shared" ref="AI139:BK139" si="36">AI39*AI53</f>
        <v>345008643.76491457</v>
      </c>
      <c r="AJ139" s="122">
        <f t="shared" si="36"/>
        <v>353071145.71910304</v>
      </c>
      <c r="AK139" s="122">
        <f t="shared" si="36"/>
        <v>361410633.94676846</v>
      </c>
      <c r="AL139" s="122">
        <f t="shared" si="36"/>
        <v>370031014.71755248</v>
      </c>
      <c r="AM139" s="122">
        <f t="shared" si="36"/>
        <v>378936194.30109686</v>
      </c>
      <c r="AN139" s="122">
        <f t="shared" si="36"/>
        <v>388130078.96704328</v>
      </c>
      <c r="AO139" s="122">
        <f t="shared" si="36"/>
        <v>397616574.98503339</v>
      </c>
      <c r="AP139" s="122">
        <f t="shared" si="36"/>
        <v>407399588.62470913</v>
      </c>
      <c r="AQ139" s="122">
        <f t="shared" si="36"/>
        <v>417483026.15571254</v>
      </c>
      <c r="AR139" s="122">
        <f t="shared" si="36"/>
        <v>427032588.42054445</v>
      </c>
      <c r="AS139" s="122">
        <f t="shared" si="36"/>
        <v>436859038.47539318</v>
      </c>
      <c r="AT139" s="122">
        <f t="shared" si="36"/>
        <v>446965044.8791728</v>
      </c>
      <c r="AU139" s="122">
        <f t="shared" si="36"/>
        <v>457353276.19079739</v>
      </c>
      <c r="AV139" s="122">
        <f t="shared" si="36"/>
        <v>468026400.969181</v>
      </c>
      <c r="AW139" s="122">
        <f t="shared" si="36"/>
        <v>478987087.77323794</v>
      </c>
      <c r="AX139" s="122">
        <f t="shared" si="36"/>
        <v>490238005.16188216</v>
      </c>
      <c r="AY139" s="122">
        <f t="shared" si="36"/>
        <v>501781821.69402784</v>
      </c>
      <c r="AZ139" s="122">
        <f t="shared" si="36"/>
        <v>513621205.92858917</v>
      </c>
      <c r="BA139" s="122">
        <f t="shared" si="36"/>
        <v>525758826.42448008</v>
      </c>
      <c r="BB139" s="122">
        <f t="shared" si="36"/>
        <v>538197351.74061489</v>
      </c>
      <c r="BC139" s="122">
        <f t="shared" si="36"/>
        <v>550939450.43590772</v>
      </c>
      <c r="BD139" s="122">
        <f t="shared" si="36"/>
        <v>563987791.06927252</v>
      </c>
      <c r="BE139" s="122">
        <f t="shared" si="36"/>
        <v>577345042.19962347</v>
      </c>
      <c r="BF139" s="122">
        <f t="shared" si="36"/>
        <v>591013872.38587475</v>
      </c>
      <c r="BG139" s="122">
        <f t="shared" si="36"/>
        <v>604996950.18694031</v>
      </c>
      <c r="BH139" s="122">
        <f t="shared" si="36"/>
        <v>619296944.16173446</v>
      </c>
      <c r="BI139" s="122">
        <f t="shared" si="36"/>
        <v>633916522.86917138</v>
      </c>
      <c r="BJ139" s="122">
        <f t="shared" si="36"/>
        <v>648858354.8681649</v>
      </c>
      <c r="BK139" s="122">
        <f t="shared" si="36"/>
        <v>664125108.71762824</v>
      </c>
      <c r="BL139" s="89"/>
    </row>
    <row r="140" spans="1:64" x14ac:dyDescent="0.45">
      <c r="A140" s="17" t="s">
        <v>7</v>
      </c>
      <c r="B140" s="53"/>
      <c r="C140" s="122">
        <f t="shared" ref="C140:AH140" si="37">C40*C54</f>
        <v>489953728.676902</v>
      </c>
      <c r="D140" s="122">
        <f t="shared" si="37"/>
        <v>546231818.66925478</v>
      </c>
      <c r="E140" s="122">
        <f t="shared" si="37"/>
        <v>608735532.45546186</v>
      </c>
      <c r="F140" s="122">
        <f t="shared" si="37"/>
        <v>680947348.68621218</v>
      </c>
      <c r="G140" s="122">
        <f t="shared" si="37"/>
        <v>759323125.10871363</v>
      </c>
      <c r="H140" s="122">
        <f t="shared" si="37"/>
        <v>841688191.33100522</v>
      </c>
      <c r="I140" s="122">
        <f t="shared" si="37"/>
        <v>928521913.04107451</v>
      </c>
      <c r="J140" s="122">
        <f t="shared" si="37"/>
        <v>1001108007.5985975</v>
      </c>
      <c r="K140" s="122">
        <f t="shared" si="37"/>
        <v>1072788041.5146483</v>
      </c>
      <c r="L140" s="122">
        <f t="shared" si="37"/>
        <v>1151612098.1589322</v>
      </c>
      <c r="M140" s="122">
        <f t="shared" si="37"/>
        <v>1225767349.1480398</v>
      </c>
      <c r="N140" s="122">
        <f t="shared" si="37"/>
        <v>1227365553.0740628</v>
      </c>
      <c r="O140" s="122">
        <f t="shared" si="37"/>
        <v>1229091605.5930185</v>
      </c>
      <c r="P140" s="122">
        <f t="shared" si="37"/>
        <v>1230630564.8207412</v>
      </c>
      <c r="Q140" s="122">
        <f t="shared" si="37"/>
        <v>1231765672.0871766</v>
      </c>
      <c r="R140" s="122">
        <f t="shared" si="37"/>
        <v>1232671308.6024032</v>
      </c>
      <c r="S140" s="122">
        <f t="shared" si="37"/>
        <v>1233199159.8161807</v>
      </c>
      <c r="T140" s="122">
        <f t="shared" si="37"/>
        <v>1234238504.4968715</v>
      </c>
      <c r="U140" s="122">
        <f t="shared" si="37"/>
        <v>1232283017.1634166</v>
      </c>
      <c r="V140" s="122">
        <f t="shared" si="37"/>
        <v>1230456990.8769932</v>
      </c>
      <c r="W140" s="122">
        <f t="shared" si="37"/>
        <v>1228232570.7535977</v>
      </c>
      <c r="X140" s="122">
        <f t="shared" si="37"/>
        <v>1226218883.718281</v>
      </c>
      <c r="Y140" s="122">
        <f t="shared" si="37"/>
        <v>1224480274.1584907</v>
      </c>
      <c r="Z140" s="122">
        <f t="shared" si="37"/>
        <v>1223213340.5529418</v>
      </c>
      <c r="AA140" s="122">
        <f t="shared" si="37"/>
        <v>1222029848.3438416</v>
      </c>
      <c r="AB140" s="122">
        <f t="shared" si="37"/>
        <v>1219226164.3334942</v>
      </c>
      <c r="AC140" s="122">
        <f t="shared" si="37"/>
        <v>1208980697.4932339</v>
      </c>
      <c r="AD140" s="122">
        <f t="shared" si="37"/>
        <v>1196547331.6393735</v>
      </c>
      <c r="AE140" s="122">
        <f t="shared" si="37"/>
        <v>1185753740.4178667</v>
      </c>
      <c r="AF140" s="122">
        <f t="shared" si="37"/>
        <v>1174164089.4452991</v>
      </c>
      <c r="AG140" s="122">
        <f t="shared" si="37"/>
        <v>1161439373.0872252</v>
      </c>
      <c r="AH140" s="122">
        <f t="shared" si="37"/>
        <v>1148783322.0916474</v>
      </c>
      <c r="AI140" s="122">
        <f t="shared" ref="AI140:BK140" si="38">AI40*AI54</f>
        <v>1136316044.2066655</v>
      </c>
      <c r="AJ140" s="122">
        <f t="shared" si="38"/>
        <v>1124035746.0133159</v>
      </c>
      <c r="AK140" s="122">
        <f t="shared" si="38"/>
        <v>1111940634.0926349</v>
      </c>
      <c r="AL140" s="122">
        <f t="shared" si="38"/>
        <v>1100028915.0256584</v>
      </c>
      <c r="AM140" s="122">
        <f t="shared" si="38"/>
        <v>1088298795.3934228</v>
      </c>
      <c r="AN140" s="122">
        <f t="shared" si="38"/>
        <v>1076748481.7769642</v>
      </c>
      <c r="AO140" s="122">
        <f t="shared" si="38"/>
        <v>1065376180.7573189</v>
      </c>
      <c r="AP140" s="122">
        <f t="shared" si="38"/>
        <v>1054180098.9155228</v>
      </c>
      <c r="AQ140" s="122">
        <f t="shared" si="38"/>
        <v>1043158442.8326112</v>
      </c>
      <c r="AR140" s="122">
        <f t="shared" si="38"/>
        <v>1042098611.6862543</v>
      </c>
      <c r="AS140" s="122">
        <f t="shared" si="38"/>
        <v>1041108591.0429682</v>
      </c>
      <c r="AT140" s="122">
        <f t="shared" si="38"/>
        <v>1040189851.3002963</v>
      </c>
      <c r="AU140" s="122">
        <f t="shared" si="38"/>
        <v>1039343862.8557826</v>
      </c>
      <c r="AV140" s="122">
        <f t="shared" si="38"/>
        <v>1038572096.10697</v>
      </c>
      <c r="AW140" s="122">
        <f t="shared" si="38"/>
        <v>1037876021.4514023</v>
      </c>
      <c r="AX140" s="122">
        <f t="shared" si="38"/>
        <v>1037257109.2866231</v>
      </c>
      <c r="AY140" s="122">
        <f t="shared" si="38"/>
        <v>1036716830.0101758</v>
      </c>
      <c r="AZ140" s="122">
        <f t="shared" si="38"/>
        <v>1036256654.0196038</v>
      </c>
      <c r="BA140" s="122">
        <f t="shared" si="38"/>
        <v>1035878051.7124509</v>
      </c>
      <c r="BB140" s="122">
        <f t="shared" si="38"/>
        <v>1035582493.4862602</v>
      </c>
      <c r="BC140" s="122">
        <f t="shared" si="38"/>
        <v>1035371449.7385758</v>
      </c>
      <c r="BD140" s="122">
        <f t="shared" si="38"/>
        <v>1035246390.8669406</v>
      </c>
      <c r="BE140" s="122">
        <f t="shared" si="38"/>
        <v>1035208787.2688985</v>
      </c>
      <c r="BF140" s="122">
        <f t="shared" si="38"/>
        <v>1035260109.3419931</v>
      </c>
      <c r="BG140" s="122">
        <f t="shared" si="38"/>
        <v>1035401827.4837674</v>
      </c>
      <c r="BH140" s="122">
        <f t="shared" si="38"/>
        <v>1035635412.0917653</v>
      </c>
      <c r="BI140" s="122">
        <f t="shared" si="38"/>
        <v>1035962333.5635304</v>
      </c>
      <c r="BJ140" s="122">
        <f t="shared" si="38"/>
        <v>1036384062.2966058</v>
      </c>
      <c r="BK140" s="122">
        <f t="shared" si="38"/>
        <v>1036902068.6885338</v>
      </c>
      <c r="BL140" s="89"/>
    </row>
    <row r="141" spans="1:64" x14ac:dyDescent="0.45">
      <c r="A141" s="17" t="s">
        <v>102</v>
      </c>
      <c r="B141" s="53"/>
      <c r="C141" s="122">
        <f t="shared" ref="C141:AH141" si="39">C41*C55</f>
        <v>0</v>
      </c>
      <c r="D141" s="122">
        <f t="shared" si="39"/>
        <v>0</v>
      </c>
      <c r="E141" s="122">
        <f t="shared" si="39"/>
        <v>0</v>
      </c>
      <c r="F141" s="122">
        <f t="shared" si="39"/>
        <v>0</v>
      </c>
      <c r="G141" s="122">
        <f t="shared" si="39"/>
        <v>0</v>
      </c>
      <c r="H141" s="122">
        <f t="shared" si="39"/>
        <v>0</v>
      </c>
      <c r="I141" s="122">
        <f t="shared" si="39"/>
        <v>0</v>
      </c>
      <c r="J141" s="122">
        <f t="shared" si="39"/>
        <v>0</v>
      </c>
      <c r="K141" s="122">
        <f t="shared" si="39"/>
        <v>0</v>
      </c>
      <c r="L141" s="122">
        <f t="shared" si="39"/>
        <v>0</v>
      </c>
      <c r="M141" s="122">
        <f t="shared" si="39"/>
        <v>0</v>
      </c>
      <c r="N141" s="122">
        <f t="shared" si="39"/>
        <v>31310864.747239057</v>
      </c>
      <c r="O141" s="122">
        <f t="shared" si="39"/>
        <v>60146790.265229106</v>
      </c>
      <c r="P141" s="122">
        <f t="shared" si="39"/>
        <v>93278300.333614424</v>
      </c>
      <c r="Q141" s="122">
        <f t="shared" si="39"/>
        <v>126409810.40199971</v>
      </c>
      <c r="R141" s="122">
        <f t="shared" si="39"/>
        <v>161447927.17493045</v>
      </c>
      <c r="S141" s="122">
        <f t="shared" si="39"/>
        <v>198855209.37276244</v>
      </c>
      <c r="T141" s="122">
        <f t="shared" si="39"/>
        <v>231781851.26427025</v>
      </c>
      <c r="U141" s="122">
        <f t="shared" si="39"/>
        <v>272655371.3622998</v>
      </c>
      <c r="V141" s="122">
        <f t="shared" si="39"/>
        <v>311466979.8990646</v>
      </c>
      <c r="W141" s="122">
        <f t="shared" si="39"/>
        <v>344644761.97337878</v>
      </c>
      <c r="X141" s="122">
        <f t="shared" si="39"/>
        <v>379756223.42516327</v>
      </c>
      <c r="Y141" s="122">
        <f t="shared" si="39"/>
        <v>410447320.79592013</v>
      </c>
      <c r="Z141" s="122">
        <f t="shared" si="39"/>
        <v>447180561.20027387</v>
      </c>
      <c r="AA141" s="122">
        <f t="shared" si="39"/>
        <v>483464193.29670119</v>
      </c>
      <c r="AB141" s="122">
        <f t="shared" si="39"/>
        <v>523788720.30419582</v>
      </c>
      <c r="AC141" s="122">
        <f t="shared" si="39"/>
        <v>557235691.28402233</v>
      </c>
      <c r="AD141" s="122">
        <f t="shared" si="39"/>
        <v>594273937.83697152</v>
      </c>
      <c r="AE141" s="122">
        <f t="shared" si="39"/>
        <v>636239604.46897197</v>
      </c>
      <c r="AF141" s="122">
        <f t="shared" si="39"/>
        <v>679584783.51203978</v>
      </c>
      <c r="AG141" s="122">
        <f t="shared" si="39"/>
        <v>724394145.63811135</v>
      </c>
      <c r="AH141" s="122">
        <f t="shared" si="39"/>
        <v>724356131.92113614</v>
      </c>
      <c r="AI141" s="122">
        <f t="shared" ref="AI141:BK141" si="40">AI41*AI55</f>
        <v>724318861.55401719</v>
      </c>
      <c r="AJ141" s="122">
        <f t="shared" si="40"/>
        <v>724282334.53675425</v>
      </c>
      <c r="AK141" s="122">
        <f t="shared" si="40"/>
        <v>724246550.86934757</v>
      </c>
      <c r="AL141" s="122">
        <f t="shared" si="40"/>
        <v>724211510.55179691</v>
      </c>
      <c r="AM141" s="122">
        <f t="shared" si="40"/>
        <v>724177213.58410251</v>
      </c>
      <c r="AN141" s="122">
        <f t="shared" si="40"/>
        <v>724143659.96626437</v>
      </c>
      <c r="AO141" s="122">
        <f t="shared" si="40"/>
        <v>724110849.69828224</v>
      </c>
      <c r="AP141" s="122">
        <f t="shared" si="40"/>
        <v>724078782.78015649</v>
      </c>
      <c r="AQ141" s="122">
        <f t="shared" si="40"/>
        <v>724047459.21188664</v>
      </c>
      <c r="AR141" s="122">
        <f t="shared" si="40"/>
        <v>724016878.99347329</v>
      </c>
      <c r="AS141" s="122">
        <f t="shared" si="40"/>
        <v>723987042.12491584</v>
      </c>
      <c r="AT141" s="122">
        <f t="shared" si="40"/>
        <v>723957948.60621476</v>
      </c>
      <c r="AU141" s="122">
        <f t="shared" si="40"/>
        <v>723929598.43736959</v>
      </c>
      <c r="AV141" s="122">
        <f t="shared" si="40"/>
        <v>723901991.6183809</v>
      </c>
      <c r="AW141" s="122">
        <f t="shared" si="40"/>
        <v>723875128.14924812</v>
      </c>
      <c r="AX141" s="122">
        <f t="shared" si="40"/>
        <v>723849008.0299716</v>
      </c>
      <c r="AY141" s="122">
        <f t="shared" si="40"/>
        <v>723823631.26055145</v>
      </c>
      <c r="AZ141" s="122">
        <f t="shared" si="40"/>
        <v>723798997.84098721</v>
      </c>
      <c r="BA141" s="122">
        <f t="shared" si="40"/>
        <v>723775107.77127934</v>
      </c>
      <c r="BB141" s="122">
        <f t="shared" si="40"/>
        <v>723751961.05142748</v>
      </c>
      <c r="BC141" s="122">
        <f t="shared" si="40"/>
        <v>723729557.68143189</v>
      </c>
      <c r="BD141" s="122">
        <f t="shared" si="40"/>
        <v>723707897.66129243</v>
      </c>
      <c r="BE141" s="122">
        <f t="shared" si="40"/>
        <v>723686980.99100912</v>
      </c>
      <c r="BF141" s="122">
        <f t="shared" si="40"/>
        <v>723666807.67058194</v>
      </c>
      <c r="BG141" s="122">
        <f t="shared" si="40"/>
        <v>723647377.70001113</v>
      </c>
      <c r="BH141" s="122">
        <f t="shared" si="40"/>
        <v>723628691.07929635</v>
      </c>
      <c r="BI141" s="122">
        <f t="shared" si="40"/>
        <v>723610747.80843782</v>
      </c>
      <c r="BJ141" s="122">
        <f t="shared" si="40"/>
        <v>723593547.88743532</v>
      </c>
      <c r="BK141" s="122">
        <f t="shared" si="40"/>
        <v>723577091.31628907</v>
      </c>
      <c r="BL141" s="89"/>
    </row>
    <row r="142" spans="1:64" x14ac:dyDescent="0.45">
      <c r="A142" s="17" t="s">
        <v>101</v>
      </c>
      <c r="B142" s="53"/>
      <c r="C142" s="122">
        <f t="shared" ref="C142:AH142" si="41">C42*C56</f>
        <v>0</v>
      </c>
      <c r="D142" s="122">
        <f t="shared" si="41"/>
        <v>0</v>
      </c>
      <c r="E142" s="122">
        <f t="shared" si="41"/>
        <v>0</v>
      </c>
      <c r="F142" s="122">
        <f t="shared" si="41"/>
        <v>0</v>
      </c>
      <c r="G142" s="122">
        <f t="shared" si="41"/>
        <v>0</v>
      </c>
      <c r="H142" s="122">
        <f t="shared" si="41"/>
        <v>0</v>
      </c>
      <c r="I142" s="122">
        <f t="shared" si="41"/>
        <v>0</v>
      </c>
      <c r="J142" s="122">
        <f t="shared" si="41"/>
        <v>0</v>
      </c>
      <c r="K142" s="122">
        <f t="shared" si="41"/>
        <v>0</v>
      </c>
      <c r="L142" s="122">
        <f t="shared" si="41"/>
        <v>0</v>
      </c>
      <c r="M142" s="122">
        <f t="shared" si="41"/>
        <v>0</v>
      </c>
      <c r="N142" s="122">
        <f t="shared" si="41"/>
        <v>0</v>
      </c>
      <c r="O142" s="122">
        <f t="shared" si="41"/>
        <v>0</v>
      </c>
      <c r="P142" s="122">
        <f t="shared" si="41"/>
        <v>0</v>
      </c>
      <c r="Q142" s="122">
        <f t="shared" si="41"/>
        <v>0</v>
      </c>
      <c r="R142" s="122">
        <f t="shared" si="41"/>
        <v>0</v>
      </c>
      <c r="S142" s="122">
        <f t="shared" si="41"/>
        <v>0</v>
      </c>
      <c r="T142" s="122">
        <f t="shared" si="41"/>
        <v>0</v>
      </c>
      <c r="U142" s="122">
        <f t="shared" si="41"/>
        <v>0</v>
      </c>
      <c r="V142" s="122">
        <f t="shared" si="41"/>
        <v>0</v>
      </c>
      <c r="W142" s="122">
        <f t="shared" si="41"/>
        <v>0</v>
      </c>
      <c r="X142" s="122">
        <f t="shared" si="41"/>
        <v>0</v>
      </c>
      <c r="Y142" s="122">
        <f t="shared" si="41"/>
        <v>0</v>
      </c>
      <c r="Z142" s="122">
        <f t="shared" si="41"/>
        <v>0</v>
      </c>
      <c r="AA142" s="122">
        <f t="shared" si="41"/>
        <v>0</v>
      </c>
      <c r="AB142" s="122">
        <f t="shared" si="41"/>
        <v>0</v>
      </c>
      <c r="AC142" s="122">
        <f t="shared" si="41"/>
        <v>0</v>
      </c>
      <c r="AD142" s="122">
        <f t="shared" si="41"/>
        <v>0</v>
      </c>
      <c r="AE142" s="122">
        <f t="shared" si="41"/>
        <v>0</v>
      </c>
      <c r="AF142" s="122">
        <f t="shared" si="41"/>
        <v>0</v>
      </c>
      <c r="AG142" s="122">
        <f t="shared" si="41"/>
        <v>0</v>
      </c>
      <c r="AH142" s="122">
        <f t="shared" si="41"/>
        <v>18248530.210615017</v>
      </c>
      <c r="AI142" s="122">
        <f t="shared" ref="AI142:BK142" si="42">AI42*AI56</f>
        <v>36424812.886119008</v>
      </c>
      <c r="AJ142" s="122">
        <f t="shared" si="42"/>
        <v>54528848.026511997</v>
      </c>
      <c r="AK142" s="122">
        <f t="shared" si="42"/>
        <v>72560635.631793961</v>
      </c>
      <c r="AL142" s="122">
        <f t="shared" si="42"/>
        <v>90520175.701964885</v>
      </c>
      <c r="AM142" s="122">
        <f t="shared" si="42"/>
        <v>108407468.23702481</v>
      </c>
      <c r="AN142" s="122">
        <f t="shared" si="42"/>
        <v>126222513.23697373</v>
      </c>
      <c r="AO142" s="122">
        <f t="shared" si="42"/>
        <v>143965310.70181161</v>
      </c>
      <c r="AP142" s="122">
        <f t="shared" si="42"/>
        <v>161635860.63153851</v>
      </c>
      <c r="AQ142" s="122">
        <f t="shared" si="42"/>
        <v>179234163.02615434</v>
      </c>
      <c r="AR142" s="122">
        <f t="shared" si="42"/>
        <v>188889809.17023283</v>
      </c>
      <c r="AS142" s="122">
        <f t="shared" si="42"/>
        <v>205645464.20165086</v>
      </c>
      <c r="AT142" s="122">
        <f t="shared" si="42"/>
        <v>222331761.59936234</v>
      </c>
      <c r="AU142" s="122">
        <f t="shared" si="42"/>
        <v>238948701.36336723</v>
      </c>
      <c r="AV142" s="122">
        <f t="shared" si="42"/>
        <v>255496283.49366561</v>
      </c>
      <c r="AW142" s="122">
        <f t="shared" si="42"/>
        <v>271974507.99025732</v>
      </c>
      <c r="AX142" s="122">
        <f t="shared" si="42"/>
        <v>288383374.8531425</v>
      </c>
      <c r="AY142" s="122">
        <f t="shared" si="42"/>
        <v>304722884.08232105</v>
      </c>
      <c r="AZ142" s="122">
        <f t="shared" si="42"/>
        <v>320993035.67779309</v>
      </c>
      <c r="BA142" s="122">
        <f t="shared" si="42"/>
        <v>337193829.63955861</v>
      </c>
      <c r="BB142" s="122">
        <f t="shared" si="42"/>
        <v>353325265.96761745</v>
      </c>
      <c r="BC142" s="122">
        <f t="shared" si="42"/>
        <v>369387344.66196972</v>
      </c>
      <c r="BD142" s="122">
        <f t="shared" si="42"/>
        <v>385380065.72261542</v>
      </c>
      <c r="BE142" s="122">
        <f t="shared" si="42"/>
        <v>401303429.14955461</v>
      </c>
      <c r="BF142" s="122">
        <f t="shared" si="42"/>
        <v>417157434.94278711</v>
      </c>
      <c r="BG142" s="122">
        <f t="shared" si="42"/>
        <v>432942083.10231304</v>
      </c>
      <c r="BH142" s="122">
        <f t="shared" si="42"/>
        <v>448657373.62813246</v>
      </c>
      <c r="BI142" s="122">
        <f t="shared" si="42"/>
        <v>464303306.52024531</v>
      </c>
      <c r="BJ142" s="122">
        <f t="shared" si="42"/>
        <v>479879881.7786516</v>
      </c>
      <c r="BK142" s="122">
        <f t="shared" si="42"/>
        <v>495387099.40335119</v>
      </c>
      <c r="BL142" s="89"/>
    </row>
    <row r="143" spans="1:64" x14ac:dyDescent="0.45">
      <c r="A143" s="16" t="s">
        <v>58</v>
      </c>
      <c r="B143" s="19"/>
      <c r="C143" s="124">
        <f>SUM(C144:C154)</f>
        <v>1094371049.5355585</v>
      </c>
      <c r="D143" s="124">
        <f t="shared" ref="D143" si="43">SUM(D144:D154)</f>
        <v>998915320.9470464</v>
      </c>
      <c r="E143" s="124">
        <f t="shared" ref="E143" si="44">SUM(E144:E154)</f>
        <v>904927806.65856719</v>
      </c>
      <c r="F143" s="124">
        <f t="shared" ref="F143" si="45">SUM(F144:F154)</f>
        <v>812454390.15769637</v>
      </c>
      <c r="G143" s="124">
        <f t="shared" ref="G143" si="46">SUM(G144:G154)</f>
        <v>721349566.04690075</v>
      </c>
      <c r="H143" s="124">
        <f t="shared" ref="H143" si="47">SUM(H144:H154)</f>
        <v>631528041.31534445</v>
      </c>
      <c r="I143" s="124">
        <f t="shared" ref="I143" si="48">SUM(I144:I154)</f>
        <v>542975027.75358427</v>
      </c>
      <c r="J143" s="124">
        <f t="shared" ref="J143" si="49">SUM(J144:J154)</f>
        <v>455198845.20166725</v>
      </c>
      <c r="K143" s="124">
        <f t="shared" ref="K143" si="50">SUM(K144:K154)</f>
        <v>368558048.38914061</v>
      </c>
      <c r="L143" s="124">
        <f t="shared" ref="L143" si="51">SUM(L144:L154)</f>
        <v>283240470.25912946</v>
      </c>
      <c r="M143" s="124">
        <f t="shared" ref="M143" si="52">SUM(M144:M154)</f>
        <v>199180437.76846701</v>
      </c>
      <c r="N143" s="124">
        <f t="shared" ref="N143" si="53">SUM(N144:N154)</f>
        <v>197070544.5066362</v>
      </c>
      <c r="O143" s="124">
        <f t="shared" ref="O143" si="54">SUM(O144:O154)</f>
        <v>195098410.4253462</v>
      </c>
      <c r="P143" s="124">
        <f t="shared" ref="P143" si="55">SUM(P144:P154)</f>
        <v>193004729.60555249</v>
      </c>
      <c r="Q143" s="124">
        <f t="shared" ref="Q143" si="56">SUM(Q144:Q154)</f>
        <v>190954914.93383896</v>
      </c>
      <c r="R143" s="124">
        <f t="shared" ref="R143" si="57">SUM(R144:R154)</f>
        <v>188924121.81088638</v>
      </c>
      <c r="S143" s="124">
        <f t="shared" ref="S143" si="58">SUM(S144:S154)</f>
        <v>186674339.76314777</v>
      </c>
      <c r="T143" s="124">
        <f t="shared" ref="T143" si="59">SUM(T144:T154)</f>
        <v>184271237.16072601</v>
      </c>
      <c r="U143" s="124">
        <f t="shared" ref="U143" si="60">SUM(U144:U154)</f>
        <v>181866398.20553282</v>
      </c>
      <c r="V143" s="124">
        <f t="shared" ref="V143" si="61">SUM(V144:V154)</f>
        <v>179798687.35254219</v>
      </c>
      <c r="W143" s="124">
        <f t="shared" ref="W143" si="62">SUM(W144:W154)</f>
        <v>177580813.01045626</v>
      </c>
      <c r="X143" s="124">
        <f t="shared" ref="X143" si="63">SUM(X144:X154)</f>
        <v>175539999.4915649</v>
      </c>
      <c r="Y143" s="124">
        <f t="shared" ref="Y143" si="64">SUM(Y144:Y154)</f>
        <v>173504972.35030872</v>
      </c>
      <c r="Z143" s="124">
        <f t="shared" ref="Z143" si="65">SUM(Z144:Z154)</f>
        <v>171618506.71762651</v>
      </c>
      <c r="AA143" s="124">
        <f t="shared" ref="AA143" si="66">SUM(AA144:AA154)</f>
        <v>170058801.75318116</v>
      </c>
      <c r="AB143" s="124">
        <f t="shared" ref="AB143" si="67">SUM(AB144:AB154)</f>
        <v>168328608.85595554</v>
      </c>
      <c r="AC143" s="124">
        <f t="shared" ref="AC143" si="68">SUM(AC144:AC154)</f>
        <v>170160549.56152287</v>
      </c>
      <c r="AD143" s="124">
        <f t="shared" ref="AD143" si="69">SUM(AD144:AD154)</f>
        <v>171815364.5304912</v>
      </c>
      <c r="AE143" s="124">
        <f t="shared" ref="AE143" si="70">SUM(AE144:AE154)</f>
        <v>173882577.40258187</v>
      </c>
      <c r="AF143" s="124">
        <f t="shared" ref="AF143" si="71">SUM(AF144:AF154)</f>
        <v>175795557.26153871</v>
      </c>
      <c r="AG143" s="124">
        <f t="shared" ref="AG143" si="72">SUM(AG144:AG154)</f>
        <v>177285228.32808286</v>
      </c>
      <c r="AH143" s="124">
        <f t="shared" ref="AH143" si="73">SUM(AH144:AH154)</f>
        <v>178719155.26292735</v>
      </c>
      <c r="AI143" s="124">
        <f t="shared" ref="AI143" si="74">SUM(AI144:AI154)</f>
        <v>180104776.86945331</v>
      </c>
      <c r="AJ143" s="124">
        <f t="shared" ref="AJ143" si="75">SUM(AJ144:AJ154)</f>
        <v>181442262.68739611</v>
      </c>
      <c r="AK143" s="124">
        <f t="shared" ref="AK143" si="76">SUM(AK144:AK154)</f>
        <v>182731782.25649101</v>
      </c>
      <c r="AL143" s="124">
        <f t="shared" ref="AL143" si="77">SUM(AL144:AL154)</f>
        <v>183973505.11647329</v>
      </c>
      <c r="AM143" s="124">
        <f t="shared" ref="AM143" si="78">SUM(AM144:AM154)</f>
        <v>185167600.80707827</v>
      </c>
      <c r="AN143" s="124">
        <f t="shared" ref="AN143" si="79">SUM(AN144:AN154)</f>
        <v>186314238.86804128</v>
      </c>
      <c r="AO143" s="124">
        <f t="shared" ref="AO143" si="80">SUM(AO144:AO154)</f>
        <v>187413588.83909762</v>
      </c>
      <c r="AP143" s="124">
        <f t="shared" ref="AP143" si="81">SUM(AP144:AP154)</f>
        <v>188465820.25998256</v>
      </c>
      <c r="AQ143" s="124">
        <f t="shared" ref="AQ143" si="82">SUM(AQ144:AQ154)</f>
        <v>189471102.67043144</v>
      </c>
      <c r="AR143" s="124">
        <f t="shared" ref="AR143" si="83">SUM(AR144:AR154)</f>
        <v>188150179.84875032</v>
      </c>
      <c r="AS143" s="124">
        <f t="shared" ref="AS143" si="84">SUM(AS144:AS154)</f>
        <v>186823979.20306483</v>
      </c>
      <c r="AT143" s="124">
        <f t="shared" ref="AT143" si="85">SUM(AT144:AT154)</f>
        <v>185492500.73337501</v>
      </c>
      <c r="AU143" s="124">
        <f t="shared" ref="AU143" si="86">SUM(AU144:AU154)</f>
        <v>184155744.43968078</v>
      </c>
      <c r="AV143" s="124">
        <f t="shared" ref="AV143" si="87">SUM(AV144:AV154)</f>
        <v>182813710.32198218</v>
      </c>
      <c r="AW143" s="124">
        <f t="shared" ref="AW143" si="88">SUM(AW144:AW154)</f>
        <v>181466398.38027924</v>
      </c>
      <c r="AX143" s="124">
        <f t="shared" ref="AX143" si="89">SUM(AX144:AX154)</f>
        <v>180113808.6145719</v>
      </c>
      <c r="AY143" s="124">
        <f t="shared" ref="AY143" si="90">SUM(AY144:AY154)</f>
        <v>178755941.02486014</v>
      </c>
      <c r="AZ143" s="124">
        <f t="shared" ref="AZ143" si="91">SUM(AZ144:AZ154)</f>
        <v>177392795.61114413</v>
      </c>
      <c r="BA143" s="124">
        <f t="shared" ref="BA143" si="92">SUM(BA144:BA154)</f>
        <v>176024372.37342364</v>
      </c>
      <c r="BB143" s="124">
        <f t="shared" ref="BB143" si="93">SUM(BB144:BB154)</f>
        <v>174650671.31169876</v>
      </c>
      <c r="BC143" s="124">
        <f t="shared" ref="BC143" si="94">SUM(BC144:BC154)</f>
        <v>173271692.4259696</v>
      </c>
      <c r="BD143" s="124">
        <f t="shared" ref="BD143" si="95">SUM(BD144:BD154)</f>
        <v>171887435.71623605</v>
      </c>
      <c r="BE143" s="124">
        <f t="shared" ref="BE143" si="96">SUM(BE144:BE154)</f>
        <v>170497901.1824981</v>
      </c>
      <c r="BF143" s="124">
        <f t="shared" ref="BF143" si="97">SUM(BF144:BF154)</f>
        <v>169103088.82475576</v>
      </c>
      <c r="BG143" s="124">
        <f t="shared" ref="BG143" si="98">SUM(BG144:BG154)</f>
        <v>167702998.6430091</v>
      </c>
      <c r="BH143" s="124">
        <f t="shared" ref="BH143" si="99">SUM(BH144:BH154)</f>
        <v>166297630.63725802</v>
      </c>
      <c r="BI143" s="124">
        <f t="shared" ref="BI143" si="100">SUM(BI144:BI154)</f>
        <v>164886984.80750263</v>
      </c>
      <c r="BJ143" s="124">
        <f t="shared" ref="BJ143" si="101">SUM(BJ144:BJ154)</f>
        <v>163471061.15374282</v>
      </c>
      <c r="BK143" s="124">
        <f t="shared" ref="BK143" si="102">SUM(BK144:BK154)</f>
        <v>162049859.67597869</v>
      </c>
      <c r="BL143" s="89"/>
    </row>
    <row r="144" spans="1:64" x14ac:dyDescent="0.45">
      <c r="A144" s="17" t="s">
        <v>48</v>
      </c>
      <c r="B144" s="53"/>
      <c r="C144" s="122">
        <f t="shared" ref="C144:AH144" si="103">C32*C58</f>
        <v>802119959.32986939</v>
      </c>
      <c r="D144" s="122">
        <f t="shared" si="103"/>
        <v>725400535.60882151</v>
      </c>
      <c r="E144" s="122">
        <f t="shared" si="103"/>
        <v>650577231.06042314</v>
      </c>
      <c r="F144" s="122">
        <f t="shared" si="103"/>
        <v>577637704.00611186</v>
      </c>
      <c r="G144" s="122">
        <f t="shared" si="103"/>
        <v>506569641.55473423</v>
      </c>
      <c r="H144" s="122">
        <f t="shared" si="103"/>
        <v>437360759.60254633</v>
      </c>
      <c r="I144" s="122">
        <f t="shared" si="103"/>
        <v>369998802.83321309</v>
      </c>
      <c r="J144" s="122">
        <f t="shared" si="103"/>
        <v>304390183.27810729</v>
      </c>
      <c r="K144" s="122">
        <f t="shared" si="103"/>
        <v>240571045.5084064</v>
      </c>
      <c r="L144" s="122">
        <f t="shared" si="103"/>
        <v>178577360.44339794</v>
      </c>
      <c r="M144" s="122">
        <f t="shared" si="103"/>
        <v>118740180.76074673</v>
      </c>
      <c r="N144" s="122">
        <f t="shared" si="103"/>
        <v>116052094.40121461</v>
      </c>
      <c r="O144" s="122">
        <f t="shared" si="103"/>
        <v>113526801.86419186</v>
      </c>
      <c r="P144" s="122">
        <f t="shared" si="103"/>
        <v>111023470.40488975</v>
      </c>
      <c r="Q144" s="122">
        <f t="shared" si="103"/>
        <v>108574808.41258432</v>
      </c>
      <c r="R144" s="122">
        <f t="shared" si="103"/>
        <v>106087947.64104842</v>
      </c>
      <c r="S144" s="122">
        <f t="shared" si="103"/>
        <v>103518304.00391597</v>
      </c>
      <c r="T144" s="122">
        <f t="shared" si="103"/>
        <v>100847089.41037901</v>
      </c>
      <c r="U144" s="122">
        <f t="shared" si="103"/>
        <v>98392263.415191963</v>
      </c>
      <c r="V144" s="122">
        <f t="shared" si="103"/>
        <v>95999548.667303666</v>
      </c>
      <c r="W144" s="122">
        <f t="shared" si="103"/>
        <v>93612354.497250125</v>
      </c>
      <c r="X144" s="122">
        <f t="shared" si="103"/>
        <v>91324408.571695372</v>
      </c>
      <c r="Y144" s="122">
        <f t="shared" si="103"/>
        <v>89132266.133210659</v>
      </c>
      <c r="Z144" s="122">
        <f t="shared" si="103"/>
        <v>87094442.710424498</v>
      </c>
      <c r="AA144" s="122">
        <f t="shared" si="103"/>
        <v>85124462.93936795</v>
      </c>
      <c r="AB144" s="122">
        <f t="shared" si="103"/>
        <v>83046869.383231416</v>
      </c>
      <c r="AC144" s="122">
        <f t="shared" si="103"/>
        <v>81788899.455577031</v>
      </c>
      <c r="AD144" s="122">
        <f t="shared" si="103"/>
        <v>80394326.360686183</v>
      </c>
      <c r="AE144" s="122">
        <f t="shared" si="103"/>
        <v>79188991.13071461</v>
      </c>
      <c r="AF144" s="122">
        <f t="shared" si="103"/>
        <v>77877398.419202447</v>
      </c>
      <c r="AG144" s="122">
        <f t="shared" si="103"/>
        <v>76611438.779580146</v>
      </c>
      <c r="AH144" s="122">
        <f t="shared" si="103"/>
        <v>75290538.824414507</v>
      </c>
      <c r="AI144" s="122">
        <f t="shared" ref="AI144:BK144" si="104">AI32*AI58</f>
        <v>73967059.815329656</v>
      </c>
      <c r="AJ144" s="122">
        <f t="shared" si="104"/>
        <v>72641044.129112095</v>
      </c>
      <c r="AK144" s="122">
        <f t="shared" si="104"/>
        <v>71312534.142548248</v>
      </c>
      <c r="AL144" s="122">
        <f t="shared" si="104"/>
        <v>69981572.232424617</v>
      </c>
      <c r="AM144" s="122">
        <f t="shared" si="104"/>
        <v>68648200.775527626</v>
      </c>
      <c r="AN144" s="122">
        <f t="shared" si="104"/>
        <v>67312462.148643777</v>
      </c>
      <c r="AO144" s="122">
        <f t="shared" si="104"/>
        <v>65974398.728559524</v>
      </c>
      <c r="AP144" s="122">
        <f t="shared" si="104"/>
        <v>64634052.892061338</v>
      </c>
      <c r="AQ144" s="122">
        <f t="shared" si="104"/>
        <v>63291467.015935659</v>
      </c>
      <c r="AR144" s="122">
        <f t="shared" si="104"/>
        <v>62070789.20003435</v>
      </c>
      <c r="AS144" s="122">
        <f t="shared" si="104"/>
        <v>60843046.545878619</v>
      </c>
      <c r="AT144" s="122">
        <f t="shared" si="104"/>
        <v>59608239.053468496</v>
      </c>
      <c r="AU144" s="122">
        <f t="shared" si="104"/>
        <v>58366366.722803958</v>
      </c>
      <c r="AV144" s="122">
        <f t="shared" si="104"/>
        <v>57117429.55388502</v>
      </c>
      <c r="AW144" s="122">
        <f t="shared" si="104"/>
        <v>55861427.546711668</v>
      </c>
      <c r="AX144" s="122">
        <f t="shared" si="104"/>
        <v>54598360.701283917</v>
      </c>
      <c r="AY144" s="122">
        <f t="shared" si="104"/>
        <v>53328229.017601758</v>
      </c>
      <c r="AZ144" s="122">
        <f t="shared" si="104"/>
        <v>52051032.495665193</v>
      </c>
      <c r="BA144" s="122">
        <f t="shared" si="104"/>
        <v>50766771.135474227</v>
      </c>
      <c r="BB144" s="122">
        <f t="shared" si="104"/>
        <v>49475444.937028848</v>
      </c>
      <c r="BC144" s="122">
        <f t="shared" si="104"/>
        <v>48177053.900329076</v>
      </c>
      <c r="BD144" s="122">
        <f t="shared" si="104"/>
        <v>46871598.025374889</v>
      </c>
      <c r="BE144" s="122">
        <f t="shared" si="104"/>
        <v>45559077.312166303</v>
      </c>
      <c r="BF144" s="122">
        <f t="shared" si="104"/>
        <v>44239491.760703318</v>
      </c>
      <c r="BG144" s="122">
        <f t="shared" si="104"/>
        <v>42912841.370985918</v>
      </c>
      <c r="BH144" s="122">
        <f t="shared" si="104"/>
        <v>41579126.143014118</v>
      </c>
      <c r="BI144" s="122">
        <f t="shared" si="104"/>
        <v>40238346.076787911</v>
      </c>
      <c r="BJ144" s="122">
        <f t="shared" si="104"/>
        <v>38890501.172307298</v>
      </c>
      <c r="BK144" s="122">
        <f t="shared" si="104"/>
        <v>37535591.429572277</v>
      </c>
      <c r="BL144" s="89"/>
    </row>
    <row r="145" spans="1:64" x14ac:dyDescent="0.45">
      <c r="A145" s="17" t="s">
        <v>53</v>
      </c>
      <c r="B145" s="53"/>
      <c r="C145" s="122">
        <f t="shared" ref="C145:AH145" si="105">C33*C59</f>
        <v>0</v>
      </c>
      <c r="D145" s="122">
        <f t="shared" si="105"/>
        <v>3108947.8067696295</v>
      </c>
      <c r="E145" s="122">
        <f t="shared" si="105"/>
        <v>5654839.5932353707</v>
      </c>
      <c r="F145" s="122">
        <f t="shared" si="105"/>
        <v>7638113.9756730217</v>
      </c>
      <c r="G145" s="122">
        <f t="shared" si="105"/>
        <v>9059200.3583874404</v>
      </c>
      <c r="H145" s="122">
        <f t="shared" si="105"/>
        <v>9918518.9337125402</v>
      </c>
      <c r="I145" s="122">
        <f t="shared" si="105"/>
        <v>10216480.682011297</v>
      </c>
      <c r="J145" s="122">
        <f t="shared" si="105"/>
        <v>9953487.3716757428</v>
      </c>
      <c r="K145" s="122">
        <f t="shared" si="105"/>
        <v>9129865.6336878017</v>
      </c>
      <c r="L145" s="122">
        <f t="shared" si="105"/>
        <v>7745997.6676340075</v>
      </c>
      <c r="M145" s="122">
        <f t="shared" si="105"/>
        <v>5690124.1858043196</v>
      </c>
      <c r="N145" s="122">
        <f t="shared" si="105"/>
        <v>6090599.7670170171</v>
      </c>
      <c r="O145" s="122">
        <f t="shared" si="105"/>
        <v>6434343.5351087907</v>
      </c>
      <c r="P145" s="122">
        <f t="shared" si="105"/>
        <v>6755192.1073580291</v>
      </c>
      <c r="Q145" s="122">
        <f t="shared" si="105"/>
        <v>7068383.6623108741</v>
      </c>
      <c r="R145" s="122">
        <f t="shared" si="105"/>
        <v>7367998.3060246026</v>
      </c>
      <c r="S145" s="122">
        <f t="shared" si="105"/>
        <v>7684726.4004113339</v>
      </c>
      <c r="T145" s="122">
        <f t="shared" si="105"/>
        <v>8035988.0883181887</v>
      </c>
      <c r="U145" s="122">
        <f t="shared" si="105"/>
        <v>8304415.0264039496</v>
      </c>
      <c r="V145" s="122">
        <f t="shared" si="105"/>
        <v>8570686.2961509954</v>
      </c>
      <c r="W145" s="122">
        <f t="shared" si="105"/>
        <v>8827755.7756129596</v>
      </c>
      <c r="X145" s="122">
        <f t="shared" si="105"/>
        <v>9058731.2558372244</v>
      </c>
      <c r="Y145" s="122">
        <f t="shared" si="105"/>
        <v>9266543.117107613</v>
      </c>
      <c r="Z145" s="122">
        <f t="shared" si="105"/>
        <v>9434353.4914147481</v>
      </c>
      <c r="AA145" s="122">
        <f t="shared" si="105"/>
        <v>9583223.6267067939</v>
      </c>
      <c r="AB145" s="122">
        <f t="shared" si="105"/>
        <v>9731103.5972556192</v>
      </c>
      <c r="AC145" s="122">
        <f t="shared" si="105"/>
        <v>9968425.4857556019</v>
      </c>
      <c r="AD145" s="122">
        <f t="shared" si="105"/>
        <v>10194364.972215189</v>
      </c>
      <c r="AE145" s="122">
        <f t="shared" si="105"/>
        <v>10394710.363064416</v>
      </c>
      <c r="AF145" s="122">
        <f t="shared" si="105"/>
        <v>10611831.885645611</v>
      </c>
      <c r="AG145" s="122">
        <f t="shared" si="105"/>
        <v>10814502.970690666</v>
      </c>
      <c r="AH145" s="122">
        <f t="shared" si="105"/>
        <v>11011326.213274406</v>
      </c>
      <c r="AI145" s="122">
        <f t="shared" ref="AI145:BK145" si="106">AI33*AI59</f>
        <v>11212171.521362724</v>
      </c>
      <c r="AJ145" s="122">
        <f t="shared" si="106"/>
        <v>11417010.093159482</v>
      </c>
      <c r="AK145" s="122">
        <f t="shared" si="106"/>
        <v>11625813.126868527</v>
      </c>
      <c r="AL145" s="122">
        <f t="shared" si="106"/>
        <v>11838551.820693726</v>
      </c>
      <c r="AM145" s="122">
        <f t="shared" si="106"/>
        <v>12055197.372838924</v>
      </c>
      <c r="AN145" s="122">
        <f t="shared" si="106"/>
        <v>12275720.981507981</v>
      </c>
      <c r="AO145" s="122">
        <f t="shared" si="106"/>
        <v>12500093.844904754</v>
      </c>
      <c r="AP145" s="122">
        <f t="shared" si="106"/>
        <v>12728287.161233094</v>
      </c>
      <c r="AQ145" s="122">
        <f t="shared" si="106"/>
        <v>12960272.128696857</v>
      </c>
      <c r="AR145" s="122">
        <f t="shared" si="106"/>
        <v>13222457.221960878</v>
      </c>
      <c r="AS145" s="122">
        <f t="shared" si="106"/>
        <v>13489444.00143487</v>
      </c>
      <c r="AT145" s="122">
        <f t="shared" si="106"/>
        <v>13761232.467118839</v>
      </c>
      <c r="AU145" s="122">
        <f t="shared" si="106"/>
        <v>14037822.619012775</v>
      </c>
      <c r="AV145" s="122">
        <f t="shared" si="106"/>
        <v>14319214.45711669</v>
      </c>
      <c r="AW145" s="122">
        <f t="shared" si="106"/>
        <v>14605407.981430573</v>
      </c>
      <c r="AX145" s="122">
        <f t="shared" si="106"/>
        <v>14896403.191954432</v>
      </c>
      <c r="AY145" s="122">
        <f t="shared" si="106"/>
        <v>15192200.088688262</v>
      </c>
      <c r="AZ145" s="122">
        <f t="shared" si="106"/>
        <v>15492798.671632066</v>
      </c>
      <c r="BA145" s="122">
        <f t="shared" si="106"/>
        <v>15798198.940785842</v>
      </c>
      <c r="BB145" s="122">
        <f t="shared" si="106"/>
        <v>16108400.896149591</v>
      </c>
      <c r="BC145" s="122">
        <f t="shared" si="106"/>
        <v>16423404.537723312</v>
      </c>
      <c r="BD145" s="122">
        <f t="shared" si="106"/>
        <v>16743209.865507007</v>
      </c>
      <c r="BE145" s="122">
        <f t="shared" si="106"/>
        <v>17067816.879500676</v>
      </c>
      <c r="BF145" s="122">
        <f t="shared" si="106"/>
        <v>17397225.579704314</v>
      </c>
      <c r="BG145" s="122">
        <f t="shared" si="106"/>
        <v>17731435.96611793</v>
      </c>
      <c r="BH145" s="122">
        <f t="shared" si="106"/>
        <v>18070448.038741514</v>
      </c>
      <c r="BI145" s="122">
        <f t="shared" si="106"/>
        <v>18414261.797575075</v>
      </c>
      <c r="BJ145" s="122">
        <f t="shared" si="106"/>
        <v>18762877.242618605</v>
      </c>
      <c r="BK145" s="122">
        <f t="shared" si="106"/>
        <v>19116294.373872112</v>
      </c>
      <c r="BL145" s="89"/>
    </row>
    <row r="146" spans="1:64" x14ac:dyDescent="0.45">
      <c r="A146" s="17" t="s">
        <v>51</v>
      </c>
      <c r="B146" s="53"/>
      <c r="C146" s="122">
        <f t="shared" ref="C146:AH146" si="107">C34*C60</f>
        <v>0</v>
      </c>
      <c r="D146" s="122">
        <f t="shared" si="107"/>
        <v>898687.5945326034</v>
      </c>
      <c r="E146" s="122">
        <f t="shared" si="107"/>
        <v>1635020.8191560544</v>
      </c>
      <c r="F146" s="122">
        <f t="shared" si="107"/>
        <v>2208999.6738703526</v>
      </c>
      <c r="G146" s="122">
        <f t="shared" si="107"/>
        <v>2620624.1586754988</v>
      </c>
      <c r="H146" s="122">
        <f t="shared" si="107"/>
        <v>2869894.2735714922</v>
      </c>
      <c r="I146" s="122">
        <f t="shared" si="107"/>
        <v>2956810.0185583332</v>
      </c>
      <c r="J146" s="122">
        <f t="shared" si="107"/>
        <v>2881371.3936360218</v>
      </c>
      <c r="K146" s="122">
        <f t="shared" si="107"/>
        <v>2643578.398804558</v>
      </c>
      <c r="L146" s="122">
        <f t="shared" si="107"/>
        <v>2243431.0340639418</v>
      </c>
      <c r="M146" s="122">
        <f t="shared" si="107"/>
        <v>1680929.2994141723</v>
      </c>
      <c r="N146" s="122">
        <f t="shared" si="107"/>
        <v>1851074.0991925742</v>
      </c>
      <c r="O146" s="122">
        <f t="shared" si="107"/>
        <v>2017893.8744952301</v>
      </c>
      <c r="P146" s="122">
        <f t="shared" si="107"/>
        <v>2181388.6253221403</v>
      </c>
      <c r="Q146" s="122">
        <f t="shared" si="107"/>
        <v>2341558.351673305</v>
      </c>
      <c r="R146" s="122">
        <f t="shared" si="107"/>
        <v>2498403.0535487239</v>
      </c>
      <c r="S146" s="122">
        <f t="shared" si="107"/>
        <v>2651922.730948397</v>
      </c>
      <c r="T146" s="122">
        <f t="shared" si="107"/>
        <v>2802117.3838723246</v>
      </c>
      <c r="U146" s="122">
        <f t="shared" si="107"/>
        <v>2948987.0123205064</v>
      </c>
      <c r="V146" s="122">
        <f t="shared" si="107"/>
        <v>3092531.6162929423</v>
      </c>
      <c r="W146" s="122">
        <f t="shared" si="107"/>
        <v>3232751.1957896329</v>
      </c>
      <c r="X146" s="122">
        <f t="shared" si="107"/>
        <v>3369645.7508105775</v>
      </c>
      <c r="Y146" s="122">
        <f t="shared" si="107"/>
        <v>3503215.2813557764</v>
      </c>
      <c r="Z146" s="122">
        <f t="shared" si="107"/>
        <v>3633459.7874252293</v>
      </c>
      <c r="AA146" s="122">
        <f t="shared" si="107"/>
        <v>3760379.2690189369</v>
      </c>
      <c r="AB146" s="122">
        <f t="shared" si="107"/>
        <v>3883973.7261369033</v>
      </c>
      <c r="AC146" s="122">
        <f t="shared" si="107"/>
        <v>4118711.278419096</v>
      </c>
      <c r="AD146" s="122">
        <f t="shared" si="107"/>
        <v>4392807.3680111058</v>
      </c>
      <c r="AE146" s="122">
        <f t="shared" si="107"/>
        <v>4706026.3829834806</v>
      </c>
      <c r="AF146" s="122">
        <f t="shared" si="107"/>
        <v>5058132.7114067702</v>
      </c>
      <c r="AG146" s="122">
        <f t="shared" si="107"/>
        <v>5288629.2489588289</v>
      </c>
      <c r="AH146" s="122">
        <f t="shared" si="107"/>
        <v>5405161.3947016429</v>
      </c>
      <c r="AI146" s="122">
        <f t="shared" ref="AI146:BK146" si="108">AI34*AI60</f>
        <v>5521195.0608108584</v>
      </c>
      <c r="AJ146" s="122">
        <f t="shared" si="108"/>
        <v>5636730.2472864762</v>
      </c>
      <c r="AK146" s="122">
        <f t="shared" si="108"/>
        <v>5751766.9541284936</v>
      </c>
      <c r="AL146" s="122">
        <f t="shared" si="108"/>
        <v>5866305.1813369133</v>
      </c>
      <c r="AM146" s="122">
        <f t="shared" si="108"/>
        <v>5980344.9289117334</v>
      </c>
      <c r="AN146" s="122">
        <f t="shared" si="108"/>
        <v>6093886.196852956</v>
      </c>
      <c r="AO146" s="122">
        <f t="shared" si="108"/>
        <v>6206928.985160578</v>
      </c>
      <c r="AP146" s="122">
        <f t="shared" si="108"/>
        <v>6319473.2938346015</v>
      </c>
      <c r="AQ146" s="122">
        <f t="shared" si="108"/>
        <v>6431519.1228750255</v>
      </c>
      <c r="AR146" s="122">
        <f t="shared" si="108"/>
        <v>6556175.035162528</v>
      </c>
      <c r="AS146" s="122">
        <f t="shared" si="108"/>
        <v>6680830.9474500315</v>
      </c>
      <c r="AT146" s="122">
        <f t="shared" si="108"/>
        <v>6805486.8597375331</v>
      </c>
      <c r="AU146" s="122">
        <f t="shared" si="108"/>
        <v>6930142.7720250357</v>
      </c>
      <c r="AV146" s="122">
        <f t="shared" si="108"/>
        <v>7054798.6843125382</v>
      </c>
      <c r="AW146" s="122">
        <f t="shared" si="108"/>
        <v>7179454.5966000417</v>
      </c>
      <c r="AX146" s="122">
        <f t="shared" si="108"/>
        <v>7304110.5088875443</v>
      </c>
      <c r="AY146" s="122">
        <f t="shared" si="108"/>
        <v>7428766.4211750459</v>
      </c>
      <c r="AZ146" s="122">
        <f t="shared" si="108"/>
        <v>7553422.3334625484</v>
      </c>
      <c r="BA146" s="122">
        <f t="shared" si="108"/>
        <v>7678078.245750051</v>
      </c>
      <c r="BB146" s="122">
        <f t="shared" si="108"/>
        <v>7802734.1580375545</v>
      </c>
      <c r="BC146" s="122">
        <f t="shared" si="108"/>
        <v>7927390.0703250561</v>
      </c>
      <c r="BD146" s="122">
        <f t="shared" si="108"/>
        <v>8052045.9826125586</v>
      </c>
      <c r="BE146" s="122">
        <f t="shared" si="108"/>
        <v>8176701.8949000612</v>
      </c>
      <c r="BF146" s="122">
        <f t="shared" si="108"/>
        <v>8301357.8071875637</v>
      </c>
      <c r="BG146" s="122">
        <f t="shared" si="108"/>
        <v>8426013.7194750663</v>
      </c>
      <c r="BH146" s="122">
        <f t="shared" si="108"/>
        <v>8550669.6317625698</v>
      </c>
      <c r="BI146" s="122">
        <f t="shared" si="108"/>
        <v>8675325.5440500733</v>
      </c>
      <c r="BJ146" s="122">
        <f t="shared" si="108"/>
        <v>8799981.4563375767</v>
      </c>
      <c r="BK146" s="122">
        <f t="shared" si="108"/>
        <v>8924637.3686250802</v>
      </c>
      <c r="BL146" s="89"/>
    </row>
    <row r="147" spans="1:64" x14ac:dyDescent="0.45">
      <c r="A147" s="17" t="s">
        <v>49</v>
      </c>
      <c r="B147" s="53"/>
      <c r="C147" s="122">
        <f t="shared" ref="C147:AH147" si="109">C35*C61</f>
        <v>102952942.76180804</v>
      </c>
      <c r="D147" s="122">
        <f t="shared" si="109"/>
        <v>93328967.183525398</v>
      </c>
      <c r="E147" s="122">
        <f t="shared" si="109"/>
        <v>83951742.223819911</v>
      </c>
      <c r="F147" s="122">
        <f t="shared" si="109"/>
        <v>74818303.247547805</v>
      </c>
      <c r="G147" s="122">
        <f t="shared" si="109"/>
        <v>65925696.057270594</v>
      </c>
      <c r="H147" s="122">
        <f t="shared" si="109"/>
        <v>57270976.89325504</v>
      </c>
      <c r="I147" s="122">
        <f t="shared" si="109"/>
        <v>48851212.433473155</v>
      </c>
      <c r="J147" s="122">
        <f t="shared" si="109"/>
        <v>40644357.185195066</v>
      </c>
      <c r="K147" s="122">
        <f t="shared" si="109"/>
        <v>32658076.361305464</v>
      </c>
      <c r="L147" s="122">
        <f t="shared" si="109"/>
        <v>24900001.381044373</v>
      </c>
      <c r="M147" s="122">
        <f t="shared" si="109"/>
        <v>17283818.431740701</v>
      </c>
      <c r="N147" s="122">
        <f t="shared" si="109"/>
        <v>16949909.989637926</v>
      </c>
      <c r="O147" s="122">
        <f t="shared" si="109"/>
        <v>16709610.866973639</v>
      </c>
      <c r="P147" s="122">
        <f t="shared" si="109"/>
        <v>16213445.396385483</v>
      </c>
      <c r="Q147" s="122">
        <f t="shared" si="109"/>
        <v>15722172.853921188</v>
      </c>
      <c r="R147" s="122">
        <f t="shared" si="109"/>
        <v>15253178.19778185</v>
      </c>
      <c r="S147" s="122">
        <f t="shared" si="109"/>
        <v>15070837.96946468</v>
      </c>
      <c r="T147" s="122">
        <f t="shared" si="109"/>
        <v>14531535.272357304</v>
      </c>
      <c r="U147" s="122">
        <f t="shared" si="109"/>
        <v>13729494.693533802</v>
      </c>
      <c r="V147" s="122">
        <f t="shared" si="109"/>
        <v>13398149.838540129</v>
      </c>
      <c r="W147" s="122">
        <f t="shared" si="109"/>
        <v>12914137.550415177</v>
      </c>
      <c r="X147" s="122">
        <f t="shared" si="109"/>
        <v>12601116.206878366</v>
      </c>
      <c r="Y147" s="122">
        <f t="shared" si="109"/>
        <v>12365901.021940295</v>
      </c>
      <c r="Z147" s="122">
        <f t="shared" si="109"/>
        <v>11935461.11965237</v>
      </c>
      <c r="AA147" s="122">
        <f t="shared" si="109"/>
        <v>11706788.897393238</v>
      </c>
      <c r="AB147" s="122">
        <f t="shared" si="109"/>
        <v>11503654.736242091</v>
      </c>
      <c r="AC147" s="122">
        <f t="shared" si="109"/>
        <v>11029025.622348132</v>
      </c>
      <c r="AD147" s="122">
        <f t="shared" si="109"/>
        <v>10607887.05856164</v>
      </c>
      <c r="AE147" s="122">
        <f t="shared" si="109"/>
        <v>10266916.200699436</v>
      </c>
      <c r="AF147" s="122">
        <f t="shared" si="109"/>
        <v>9894259.6298819799</v>
      </c>
      <c r="AG147" s="122">
        <f t="shared" si="109"/>
        <v>9180960.34508311</v>
      </c>
      <c r="AH147" s="122">
        <f t="shared" si="109"/>
        <v>8864366.134013731</v>
      </c>
      <c r="AI147" s="122">
        <f t="shared" ref="AI147:BK147" si="110">AI35*AI61</f>
        <v>8547156.4766530711</v>
      </c>
      <c r="AJ147" s="122">
        <f t="shared" si="110"/>
        <v>8229432.2487538671</v>
      </c>
      <c r="AK147" s="122">
        <f t="shared" si="110"/>
        <v>7911294.326068854</v>
      </c>
      <c r="AL147" s="122">
        <f t="shared" si="110"/>
        <v>7592843.5843507703</v>
      </c>
      <c r="AM147" s="122">
        <f t="shared" si="110"/>
        <v>7274180.8993523484</v>
      </c>
      <c r="AN147" s="122">
        <f t="shared" si="110"/>
        <v>6955407.1468263287</v>
      </c>
      <c r="AO147" s="122">
        <f t="shared" si="110"/>
        <v>6636623.2025254453</v>
      </c>
      <c r="AP147" s="122">
        <f t="shared" si="110"/>
        <v>6317929.942202433</v>
      </c>
      <c r="AQ147" s="122">
        <f t="shared" si="110"/>
        <v>5999428.2416100362</v>
      </c>
      <c r="AR147" s="122">
        <f t="shared" si="110"/>
        <v>5728058.7271608971</v>
      </c>
      <c r="AS147" s="122">
        <f t="shared" si="110"/>
        <v>5452577.162386422</v>
      </c>
      <c r="AT147" s="122">
        <f t="shared" si="110"/>
        <v>5172983.5472866138</v>
      </c>
      <c r="AU147" s="122">
        <f t="shared" si="110"/>
        <v>4889277.8818614706</v>
      </c>
      <c r="AV147" s="122">
        <f t="shared" si="110"/>
        <v>4601460.1661109924</v>
      </c>
      <c r="AW147" s="122">
        <f t="shared" si="110"/>
        <v>4309530.4000351802</v>
      </c>
      <c r="AX147" s="122">
        <f t="shared" si="110"/>
        <v>4013488.5836340329</v>
      </c>
      <c r="AY147" s="122">
        <f t="shared" si="110"/>
        <v>3713334.7169075501</v>
      </c>
      <c r="AZ147" s="122">
        <f t="shared" si="110"/>
        <v>3409068.7998557342</v>
      </c>
      <c r="BA147" s="122">
        <f t="shared" si="110"/>
        <v>3100690.8324785829</v>
      </c>
      <c r="BB147" s="122">
        <f t="shared" si="110"/>
        <v>2788200.814776097</v>
      </c>
      <c r="BC147" s="122">
        <f t="shared" si="110"/>
        <v>2471598.7467482765</v>
      </c>
      <c r="BD147" s="122">
        <f t="shared" si="110"/>
        <v>2150884.6283951211</v>
      </c>
      <c r="BE147" s="122">
        <f t="shared" si="110"/>
        <v>1826058.4597166311</v>
      </c>
      <c r="BF147" s="122">
        <f t="shared" si="110"/>
        <v>1497120.2407128066</v>
      </c>
      <c r="BG147" s="122">
        <f t="shared" si="110"/>
        <v>1164069.9713836478</v>
      </c>
      <c r="BH147" s="122">
        <f t="shared" si="110"/>
        <v>826907.65172915382</v>
      </c>
      <c r="BI147" s="122">
        <f t="shared" si="110"/>
        <v>485633.28174932534</v>
      </c>
      <c r="BJ147" s="122">
        <f t="shared" si="110"/>
        <v>140246.86144416229</v>
      </c>
      <c r="BK147" s="122">
        <f t="shared" si="110"/>
        <v>-209251.60918633535</v>
      </c>
      <c r="BL147" s="89"/>
    </row>
    <row r="148" spans="1:64" x14ac:dyDescent="0.45">
      <c r="A148" s="17" t="s">
        <v>54</v>
      </c>
      <c r="B148" s="53"/>
      <c r="C148" s="122">
        <f t="shared" ref="C148:AH148" si="111">C36*C62</f>
        <v>0</v>
      </c>
      <c r="D148" s="122">
        <f t="shared" si="111"/>
        <v>408395.84297523607</v>
      </c>
      <c r="E148" s="122">
        <f t="shared" si="111"/>
        <v>745193.81888610194</v>
      </c>
      <c r="F148" s="122">
        <f t="shared" si="111"/>
        <v>1010475.0499428285</v>
      </c>
      <c r="G148" s="122">
        <f t="shared" si="111"/>
        <v>1204317.3182899603</v>
      </c>
      <c r="H148" s="122">
        <f t="shared" si="111"/>
        <v>1326795.0660063564</v>
      </c>
      <c r="I148" s="122">
        <f t="shared" si="111"/>
        <v>1377979.3951051887</v>
      </c>
      <c r="J148" s="122">
        <f t="shared" si="111"/>
        <v>1357938.067533944</v>
      </c>
      <c r="K148" s="122">
        <f t="shared" si="111"/>
        <v>1266719.7629508893</v>
      </c>
      <c r="L148" s="122">
        <f t="shared" si="111"/>
        <v>1104383.9749805767</v>
      </c>
      <c r="M148" s="122">
        <f t="shared" si="111"/>
        <v>910652.50737079768</v>
      </c>
      <c r="N148" s="122">
        <f t="shared" si="111"/>
        <v>1039166.3338936906</v>
      </c>
      <c r="O148" s="122">
        <f t="shared" si="111"/>
        <v>1128325.8219219714</v>
      </c>
      <c r="P148" s="122">
        <f t="shared" si="111"/>
        <v>1320226.0186901682</v>
      </c>
      <c r="Q148" s="122">
        <f t="shared" si="111"/>
        <v>1512672.8822922856</v>
      </c>
      <c r="R148" s="122">
        <f t="shared" si="111"/>
        <v>1686826.3533663452</v>
      </c>
      <c r="S148" s="122">
        <f t="shared" si="111"/>
        <v>1734374.5357620451</v>
      </c>
      <c r="T148" s="122">
        <f t="shared" si="111"/>
        <v>1931049.9519738639</v>
      </c>
      <c r="U148" s="122">
        <f t="shared" si="111"/>
        <v>2233861.2226704122</v>
      </c>
      <c r="V148" s="122">
        <f t="shared" si="111"/>
        <v>2342585.7508908566</v>
      </c>
      <c r="W148" s="122">
        <f t="shared" si="111"/>
        <v>2511909.6448855246</v>
      </c>
      <c r="X148" s="122">
        <f t="shared" si="111"/>
        <v>2611009.1623758627</v>
      </c>
      <c r="Y148" s="122">
        <f t="shared" si="111"/>
        <v>2679847.0840896117</v>
      </c>
      <c r="Z148" s="122">
        <f t="shared" si="111"/>
        <v>2835589.3779477435</v>
      </c>
      <c r="AA148" s="122">
        <f t="shared" si="111"/>
        <v>2906897.026187845</v>
      </c>
      <c r="AB148" s="122">
        <f t="shared" si="111"/>
        <v>2951835.9935555081</v>
      </c>
      <c r="AC148" s="122">
        <f t="shared" si="111"/>
        <v>3047368.1725470284</v>
      </c>
      <c r="AD148" s="122">
        <f t="shared" si="111"/>
        <v>3099764.0685795383</v>
      </c>
      <c r="AE148" s="122">
        <f t="shared" si="111"/>
        <v>3134380.7431902429</v>
      </c>
      <c r="AF148" s="122">
        <f t="shared" si="111"/>
        <v>3175185.2870751466</v>
      </c>
      <c r="AG148" s="122">
        <f t="shared" si="111"/>
        <v>3349483.5444546933</v>
      </c>
      <c r="AH148" s="122">
        <f t="shared" si="111"/>
        <v>3357368.2198683629</v>
      </c>
      <c r="AI148" s="122">
        <f t="shared" ref="AI148:BK148" si="112">AI36*AI62</f>
        <v>3367402.6261965614</v>
      </c>
      <c r="AJ148" s="122">
        <f t="shared" si="112"/>
        <v>3379525.6184591721</v>
      </c>
      <c r="AK148" s="122">
        <f t="shared" si="112"/>
        <v>3393676.0516760731</v>
      </c>
      <c r="AL148" s="122">
        <f t="shared" si="112"/>
        <v>3409792.7808671477</v>
      </c>
      <c r="AM148" s="122">
        <f t="shared" si="112"/>
        <v>3427814.6610522754</v>
      </c>
      <c r="AN148" s="122">
        <f t="shared" si="112"/>
        <v>3447680.5472513372</v>
      </c>
      <c r="AO148" s="122">
        <f t="shared" si="112"/>
        <v>3469329.2944842149</v>
      </c>
      <c r="AP148" s="122">
        <f t="shared" si="112"/>
        <v>3492699.7577707884</v>
      </c>
      <c r="AQ148" s="122">
        <f t="shared" si="112"/>
        <v>3517730.7921309425</v>
      </c>
      <c r="AR148" s="122">
        <f t="shared" si="112"/>
        <v>3573583.3258766429</v>
      </c>
      <c r="AS148" s="122">
        <f t="shared" si="112"/>
        <v>3631928.3439763309</v>
      </c>
      <c r="AT148" s="122">
        <f t="shared" si="112"/>
        <v>3692765.8464300041</v>
      </c>
      <c r="AU148" s="122">
        <f t="shared" si="112"/>
        <v>3756095.8332376643</v>
      </c>
      <c r="AV148" s="122">
        <f t="shared" si="112"/>
        <v>3821918.3043993106</v>
      </c>
      <c r="AW148" s="122">
        <f t="shared" si="112"/>
        <v>3890233.2599149426</v>
      </c>
      <c r="AX148" s="122">
        <f t="shared" si="112"/>
        <v>3961040.6997845611</v>
      </c>
      <c r="AY148" s="122">
        <f t="shared" si="112"/>
        <v>4034340.6240081652</v>
      </c>
      <c r="AZ148" s="122">
        <f t="shared" si="112"/>
        <v>4110133.0325857555</v>
      </c>
      <c r="BA148" s="122">
        <f t="shared" si="112"/>
        <v>4188417.9255173332</v>
      </c>
      <c r="BB148" s="122">
        <f t="shared" si="112"/>
        <v>4269195.3028028961</v>
      </c>
      <c r="BC148" s="122">
        <f t="shared" si="112"/>
        <v>4352465.1644424452</v>
      </c>
      <c r="BD148" s="122">
        <f t="shared" si="112"/>
        <v>4438227.5104359817</v>
      </c>
      <c r="BE148" s="122">
        <f t="shared" si="112"/>
        <v>4526482.3407835029</v>
      </c>
      <c r="BF148" s="122">
        <f t="shared" si="112"/>
        <v>4617229.6554850107</v>
      </c>
      <c r="BG148" s="122">
        <f t="shared" si="112"/>
        <v>4710469.4545405051</v>
      </c>
      <c r="BH148" s="122">
        <f t="shared" si="112"/>
        <v>4806201.7379499851</v>
      </c>
      <c r="BI148" s="122">
        <f t="shared" si="112"/>
        <v>4904426.5057134526</v>
      </c>
      <c r="BJ148" s="122">
        <f t="shared" si="112"/>
        <v>5005143.7578309057</v>
      </c>
      <c r="BK148" s="122">
        <f t="shared" si="112"/>
        <v>5108353.4943023436</v>
      </c>
      <c r="BL148" s="89"/>
    </row>
    <row r="149" spans="1:64" x14ac:dyDescent="0.45">
      <c r="A149" s="17" t="s">
        <v>52</v>
      </c>
      <c r="B149" s="53"/>
      <c r="C149" s="122">
        <f t="shared" ref="C149:AH149" si="113">C37*C63</f>
        <v>0</v>
      </c>
      <c r="D149" s="122">
        <f t="shared" si="113"/>
        <v>165539.91794775455</v>
      </c>
      <c r="E149" s="122">
        <f t="shared" si="113"/>
        <v>302161.61357759486</v>
      </c>
      <c r="F149" s="122">
        <f t="shared" si="113"/>
        <v>409865.08688952087</v>
      </c>
      <c r="G149" s="122">
        <f t="shared" si="113"/>
        <v>488650.33788353269</v>
      </c>
      <c r="H149" s="122">
        <f t="shared" si="113"/>
        <v>538517.36655963026</v>
      </c>
      <c r="I149" s="122">
        <f t="shared" si="113"/>
        <v>559466.17291781341</v>
      </c>
      <c r="J149" s="122">
        <f t="shared" si="113"/>
        <v>551496.75695808232</v>
      </c>
      <c r="K149" s="122">
        <f t="shared" si="113"/>
        <v>514609.11868043698</v>
      </c>
      <c r="L149" s="122">
        <f t="shared" si="113"/>
        <v>448803.25808487728</v>
      </c>
      <c r="M149" s="122">
        <f t="shared" si="113"/>
        <v>354079.17517140316</v>
      </c>
      <c r="N149" s="122">
        <f t="shared" si="113"/>
        <v>394777.17405323754</v>
      </c>
      <c r="O149" s="122">
        <f t="shared" si="113"/>
        <v>435746.34659651871</v>
      </c>
      <c r="P149" s="122">
        <f t="shared" si="113"/>
        <v>476986.69280124671</v>
      </c>
      <c r="Q149" s="122">
        <f t="shared" si="113"/>
        <v>518498.2126674215</v>
      </c>
      <c r="R149" s="122">
        <f t="shared" si="113"/>
        <v>560280.90619504312</v>
      </c>
      <c r="S149" s="122">
        <f t="shared" si="113"/>
        <v>602334.77338411147</v>
      </c>
      <c r="T149" s="122">
        <f t="shared" si="113"/>
        <v>644659.81423462671</v>
      </c>
      <c r="U149" s="122">
        <f t="shared" si="113"/>
        <v>687256.02874658874</v>
      </c>
      <c r="V149" s="122">
        <f t="shared" si="113"/>
        <v>730123.41691999766</v>
      </c>
      <c r="W149" s="122">
        <f t="shared" si="113"/>
        <v>773261.97875485325</v>
      </c>
      <c r="X149" s="122">
        <f t="shared" si="113"/>
        <v>816671.71425115573</v>
      </c>
      <c r="Y149" s="122">
        <f t="shared" si="113"/>
        <v>860352.62340890488</v>
      </c>
      <c r="Z149" s="122">
        <f t="shared" si="113"/>
        <v>904304.70622810104</v>
      </c>
      <c r="AA149" s="122">
        <f t="shared" si="113"/>
        <v>948527.96270874387</v>
      </c>
      <c r="AB149" s="122">
        <f t="shared" si="113"/>
        <v>993022.39285083348</v>
      </c>
      <c r="AC149" s="122">
        <f t="shared" si="113"/>
        <v>1047401.2309351012</v>
      </c>
      <c r="AD149" s="122">
        <f t="shared" si="113"/>
        <v>1111069.2399197537</v>
      </c>
      <c r="AE149" s="122">
        <f t="shared" si="113"/>
        <v>1183800.3885851179</v>
      </c>
      <c r="AF149" s="122">
        <f t="shared" si="113"/>
        <v>1265368.6457115195</v>
      </c>
      <c r="AG149" s="122">
        <f t="shared" si="113"/>
        <v>1315678.9218416587</v>
      </c>
      <c r="AH149" s="122">
        <f t="shared" si="113"/>
        <v>1357861.3787990059</v>
      </c>
      <c r="AI149" s="122">
        <f t="shared" ref="AI149:BK149" si="114">AI37*AI63</f>
        <v>1399249.752224304</v>
      </c>
      <c r="AJ149" s="122">
        <f t="shared" si="114"/>
        <v>1439844.0421175533</v>
      </c>
      <c r="AK149" s="122">
        <f t="shared" si="114"/>
        <v>1479644.2484787533</v>
      </c>
      <c r="AL149" s="122">
        <f t="shared" si="114"/>
        <v>1518650.3713079044</v>
      </c>
      <c r="AM149" s="122">
        <f t="shared" si="114"/>
        <v>1556862.4106050064</v>
      </c>
      <c r="AN149" s="122">
        <f t="shared" si="114"/>
        <v>1594280.3663700593</v>
      </c>
      <c r="AO149" s="122">
        <f t="shared" si="114"/>
        <v>1630904.2386030634</v>
      </c>
      <c r="AP149" s="122">
        <f t="shared" si="114"/>
        <v>1666734.0273040184</v>
      </c>
      <c r="AQ149" s="122">
        <f t="shared" si="114"/>
        <v>1701769.7324729261</v>
      </c>
      <c r="AR149" s="122">
        <f t="shared" si="114"/>
        <v>1750324.1872016999</v>
      </c>
      <c r="AS149" s="122">
        <f t="shared" si="114"/>
        <v>1798878.641930474</v>
      </c>
      <c r="AT149" s="122">
        <f t="shared" si="114"/>
        <v>1847433.0966592482</v>
      </c>
      <c r="AU149" s="122">
        <f t="shared" si="114"/>
        <v>1895987.5513880223</v>
      </c>
      <c r="AV149" s="122">
        <f t="shared" si="114"/>
        <v>1944542.0061167965</v>
      </c>
      <c r="AW149" s="122">
        <f t="shared" si="114"/>
        <v>1993096.4608455705</v>
      </c>
      <c r="AX149" s="122">
        <f t="shared" si="114"/>
        <v>2041650.9155743443</v>
      </c>
      <c r="AY149" s="122">
        <f t="shared" si="114"/>
        <v>2090205.3703031184</v>
      </c>
      <c r="AZ149" s="122">
        <f t="shared" si="114"/>
        <v>2138759.8250318919</v>
      </c>
      <c r="BA149" s="122">
        <f t="shared" si="114"/>
        <v>2187314.2797606657</v>
      </c>
      <c r="BB149" s="122">
        <f t="shared" si="114"/>
        <v>2235868.73448944</v>
      </c>
      <c r="BC149" s="122">
        <f t="shared" si="114"/>
        <v>2284423.1892182138</v>
      </c>
      <c r="BD149" s="122">
        <f t="shared" si="114"/>
        <v>2332977.6439469876</v>
      </c>
      <c r="BE149" s="122">
        <f t="shared" si="114"/>
        <v>2381532.0986757614</v>
      </c>
      <c r="BF149" s="122">
        <f t="shared" si="114"/>
        <v>2430086.5534045356</v>
      </c>
      <c r="BG149" s="122">
        <f t="shared" si="114"/>
        <v>2478641.0081333094</v>
      </c>
      <c r="BH149" s="122">
        <f t="shared" si="114"/>
        <v>2527195.4628620832</v>
      </c>
      <c r="BI149" s="122">
        <f t="shared" si="114"/>
        <v>2575749.917590857</v>
      </c>
      <c r="BJ149" s="122">
        <f t="shared" si="114"/>
        <v>2624304.3723196308</v>
      </c>
      <c r="BK149" s="122">
        <f t="shared" si="114"/>
        <v>2672858.8270484051</v>
      </c>
      <c r="BL149" s="89"/>
    </row>
    <row r="150" spans="1:64" x14ac:dyDescent="0.45">
      <c r="A150" s="17" t="s">
        <v>50</v>
      </c>
      <c r="B150" s="53"/>
      <c r="C150" s="122">
        <f t="shared" ref="C150:AH150" si="115">C38*C64</f>
        <v>173569729.35623434</v>
      </c>
      <c r="D150" s="122">
        <f t="shared" si="115"/>
        <v>158833570.80710536</v>
      </c>
      <c r="E150" s="122">
        <f t="shared" si="115"/>
        <v>144341460.66404277</v>
      </c>
      <c r="F150" s="122">
        <f t="shared" si="115"/>
        <v>130089147.72140045</v>
      </c>
      <c r="G150" s="122">
        <f t="shared" si="115"/>
        <v>116072427.9919052</v>
      </c>
      <c r="H150" s="122">
        <f t="shared" si="115"/>
        <v>102287144.70665659</v>
      </c>
      <c r="I150" s="122">
        <f t="shared" si="115"/>
        <v>88729188.315127313</v>
      </c>
      <c r="J150" s="122">
        <f t="shared" si="115"/>
        <v>75373951.098749086</v>
      </c>
      <c r="K150" s="122">
        <f t="shared" si="115"/>
        <v>62227873.876415245</v>
      </c>
      <c r="L150" s="122">
        <f t="shared" si="115"/>
        <v>49297314.574748151</v>
      </c>
      <c r="M150" s="122">
        <f t="shared" si="115"/>
        <v>36474014.714805149</v>
      </c>
      <c r="N150" s="122">
        <f t="shared" si="115"/>
        <v>35846455.649655953</v>
      </c>
      <c r="O150" s="122">
        <f t="shared" si="115"/>
        <v>35236621.887344837</v>
      </c>
      <c r="P150" s="122">
        <f t="shared" si="115"/>
        <v>34599906.117505811</v>
      </c>
      <c r="Q150" s="122">
        <f t="shared" si="115"/>
        <v>33970650.201108962</v>
      </c>
      <c r="R150" s="122">
        <f t="shared" si="115"/>
        <v>33443495.696017597</v>
      </c>
      <c r="S150" s="122">
        <f t="shared" si="115"/>
        <v>32287154.581794851</v>
      </c>
      <c r="T150" s="122">
        <f t="shared" si="115"/>
        <v>31460138.396088347</v>
      </c>
      <c r="U150" s="122">
        <f t="shared" si="115"/>
        <v>30612731.65259181</v>
      </c>
      <c r="V150" s="122">
        <f t="shared" si="115"/>
        <v>29814744.117257774</v>
      </c>
      <c r="W150" s="122">
        <f t="shared" si="115"/>
        <v>29077248.242558341</v>
      </c>
      <c r="X150" s="122">
        <f t="shared" si="115"/>
        <v>28295046.737298045</v>
      </c>
      <c r="Y150" s="122">
        <f t="shared" si="115"/>
        <v>27396729.608300772</v>
      </c>
      <c r="Z150" s="122">
        <f t="shared" si="115"/>
        <v>26605777.565049447</v>
      </c>
      <c r="AA150" s="122">
        <f t="shared" si="115"/>
        <v>26134251.253194593</v>
      </c>
      <c r="AB150" s="122">
        <f t="shared" si="115"/>
        <v>25533374.727970071</v>
      </c>
      <c r="AC150" s="122">
        <f t="shared" si="115"/>
        <v>26335879.485308837</v>
      </c>
      <c r="AD150" s="122">
        <f t="shared" si="115"/>
        <v>27037746.69682233</v>
      </c>
      <c r="AE150" s="122">
        <f t="shared" si="115"/>
        <v>27833872.242749978</v>
      </c>
      <c r="AF150" s="122">
        <f t="shared" si="115"/>
        <v>28518370.483231932</v>
      </c>
      <c r="AG150" s="122">
        <f t="shared" si="115"/>
        <v>29106023.974334396</v>
      </c>
      <c r="AH150" s="122">
        <f t="shared" si="115"/>
        <v>29717257.04488036</v>
      </c>
      <c r="AI150" s="122">
        <f t="shared" ref="AI150:BK150" si="116">AI38*AI64</f>
        <v>30276868.360649299</v>
      </c>
      <c r="AJ150" s="122">
        <f t="shared" si="116"/>
        <v>30783969.636315607</v>
      </c>
      <c r="AK150" s="122">
        <f t="shared" si="116"/>
        <v>31237672.586553693</v>
      </c>
      <c r="AL150" s="122">
        <f t="shared" si="116"/>
        <v>31637088.926037952</v>
      </c>
      <c r="AM150" s="122">
        <f t="shared" si="116"/>
        <v>31981330.369442783</v>
      </c>
      <c r="AN150" s="122">
        <f t="shared" si="116"/>
        <v>32269508.631442595</v>
      </c>
      <c r="AO150" s="122">
        <f t="shared" si="116"/>
        <v>32500735.426711772</v>
      </c>
      <c r="AP150" s="122">
        <f t="shared" si="116"/>
        <v>32674122.469924722</v>
      </c>
      <c r="AQ150" s="122">
        <f t="shared" si="116"/>
        <v>32788781.475755844</v>
      </c>
      <c r="AR150" s="122">
        <f t="shared" si="116"/>
        <v>31925944.928891029</v>
      </c>
      <c r="AS150" s="122">
        <f t="shared" si="116"/>
        <v>31052809.515007649</v>
      </c>
      <c r="AT150" s="122">
        <f t="shared" si="116"/>
        <v>30169375.23410571</v>
      </c>
      <c r="AU150" s="122">
        <f t="shared" si="116"/>
        <v>29275642.086185198</v>
      </c>
      <c r="AV150" s="122">
        <f t="shared" si="116"/>
        <v>28371610.071246125</v>
      </c>
      <c r="AW150" s="122">
        <f t="shared" si="116"/>
        <v>27457279.189288478</v>
      </c>
      <c r="AX150" s="122">
        <f t="shared" si="116"/>
        <v>26532649.440312266</v>
      </c>
      <c r="AY150" s="122">
        <f t="shared" si="116"/>
        <v>25597720.824317489</v>
      </c>
      <c r="AZ150" s="122">
        <f t="shared" si="116"/>
        <v>24652493.341304146</v>
      </c>
      <c r="BA150" s="122">
        <f t="shared" si="116"/>
        <v>23696966.99127223</v>
      </c>
      <c r="BB150" s="122">
        <f t="shared" si="116"/>
        <v>22731141.774221756</v>
      </c>
      <c r="BC150" s="122">
        <f t="shared" si="116"/>
        <v>21755017.690152712</v>
      </c>
      <c r="BD150" s="122">
        <f t="shared" si="116"/>
        <v>20768594.739065103</v>
      </c>
      <c r="BE150" s="122">
        <f t="shared" si="116"/>
        <v>19771872.920958929</v>
      </c>
      <c r="BF150" s="122">
        <f t="shared" si="116"/>
        <v>18764852.235834185</v>
      </c>
      <c r="BG150" s="122">
        <f t="shared" si="116"/>
        <v>17747532.683690872</v>
      </c>
      <c r="BH150" s="122">
        <f t="shared" si="116"/>
        <v>16719914.264528997</v>
      </c>
      <c r="BI150" s="122">
        <f t="shared" si="116"/>
        <v>15681996.978348553</v>
      </c>
      <c r="BJ150" s="122">
        <f t="shared" si="116"/>
        <v>14633780.825149544</v>
      </c>
      <c r="BK150" s="122">
        <f t="shared" si="116"/>
        <v>13575265.804931968</v>
      </c>
      <c r="BL150" s="89"/>
    </row>
    <row r="151" spans="1:64" x14ac:dyDescent="0.45">
      <c r="A151" s="17" t="s">
        <v>55</v>
      </c>
      <c r="B151" s="53"/>
      <c r="C151" s="122">
        <f t="shared" ref="C151:AH151" si="117">C39*C65</f>
        <v>0</v>
      </c>
      <c r="D151" s="122">
        <f t="shared" si="117"/>
        <v>466812.32778450224</v>
      </c>
      <c r="E151" s="122">
        <f t="shared" si="117"/>
        <v>855217.20408927323</v>
      </c>
      <c r="F151" s="122">
        <f t="shared" si="117"/>
        <v>1165395.9600060193</v>
      </c>
      <c r="G151" s="122">
        <f t="shared" si="117"/>
        <v>1397514.8167471129</v>
      </c>
      <c r="H151" s="122">
        <f t="shared" si="117"/>
        <v>1551724.8856455917</v>
      </c>
      <c r="I151" s="122">
        <f t="shared" si="117"/>
        <v>1628162.1681551593</v>
      </c>
      <c r="J151" s="122">
        <f t="shared" si="117"/>
        <v>1626947.5558501864</v>
      </c>
      <c r="K151" s="122">
        <f t="shared" si="117"/>
        <v>1548134.9135735317</v>
      </c>
      <c r="L151" s="122">
        <f t="shared" si="117"/>
        <v>1391804.631694772</v>
      </c>
      <c r="M151" s="122">
        <f t="shared" si="117"/>
        <v>1212467.0449248571</v>
      </c>
      <c r="N151" s="122">
        <f t="shared" si="117"/>
        <v>1503083.1284418565</v>
      </c>
      <c r="O151" s="122">
        <f t="shared" si="117"/>
        <v>1786810.7934218436</v>
      </c>
      <c r="P151" s="122">
        <f t="shared" si="117"/>
        <v>2080608.8542002237</v>
      </c>
      <c r="Q151" s="122">
        <f t="shared" si="117"/>
        <v>2367356.9448065567</v>
      </c>
      <c r="R151" s="122">
        <f t="shared" si="117"/>
        <v>2600914.6310501685</v>
      </c>
      <c r="S151" s="122">
        <f t="shared" si="117"/>
        <v>3128579.5996327582</v>
      </c>
      <c r="T151" s="122">
        <f t="shared" si="117"/>
        <v>3502299.2727161045</v>
      </c>
      <c r="U151" s="122">
        <f t="shared" si="117"/>
        <v>3861651.7406536266</v>
      </c>
      <c r="V151" s="122">
        <f t="shared" si="117"/>
        <v>4200597.1086216811</v>
      </c>
      <c r="W151" s="122">
        <f t="shared" si="117"/>
        <v>4506597.9477607682</v>
      </c>
      <c r="X151" s="122">
        <f t="shared" si="117"/>
        <v>4836332.2703652745</v>
      </c>
      <c r="Y151" s="122">
        <f t="shared" si="117"/>
        <v>5224413.5091290232</v>
      </c>
      <c r="Z151" s="122">
        <f t="shared" si="117"/>
        <v>5566828.1352397026</v>
      </c>
      <c r="AA151" s="122">
        <f t="shared" si="117"/>
        <v>5758566.7507327087</v>
      </c>
      <c r="AB151" s="122">
        <f t="shared" si="117"/>
        <v>5994137.8840059917</v>
      </c>
      <c r="AC151" s="122">
        <f t="shared" si="117"/>
        <v>6456600.3674039673</v>
      </c>
      <c r="AD151" s="122">
        <f t="shared" si="117"/>
        <v>6932905.1326073743</v>
      </c>
      <c r="AE151" s="122">
        <f t="shared" si="117"/>
        <v>7375407.335075452</v>
      </c>
      <c r="AF151" s="122">
        <f t="shared" si="117"/>
        <v>7852141.7031703619</v>
      </c>
      <c r="AG151" s="122">
        <f t="shared" si="117"/>
        <v>8349778.6632826403</v>
      </c>
      <c r="AH151" s="122">
        <f t="shared" si="117"/>
        <v>8826289.8415750563</v>
      </c>
      <c r="AI151" s="122">
        <f t="shared" ref="AI151:BK151" si="118">AI39*AI65</f>
        <v>9319001.0577989612</v>
      </c>
      <c r="AJ151" s="122">
        <f t="shared" si="118"/>
        <v>9828514.0512771308</v>
      </c>
      <c r="AK151" s="122">
        <f t="shared" si="118"/>
        <v>10355430.561332347</v>
      </c>
      <c r="AL151" s="122">
        <f t="shared" si="118"/>
        <v>10900352.327287383</v>
      </c>
      <c r="AM151" s="122">
        <f t="shared" si="118"/>
        <v>11463881.088465018</v>
      </c>
      <c r="AN151" s="122">
        <f t="shared" si="118"/>
        <v>12046618.584188029</v>
      </c>
      <c r="AO151" s="122">
        <f t="shared" si="118"/>
        <v>12649166.553779192</v>
      </c>
      <c r="AP151" s="122">
        <f t="shared" si="118"/>
        <v>13272126.736561285</v>
      </c>
      <c r="AQ151" s="122">
        <f t="shared" si="118"/>
        <v>13916100.871857086</v>
      </c>
      <c r="AR151" s="122">
        <f t="shared" si="118"/>
        <v>14174179.351773113</v>
      </c>
      <c r="AS151" s="122">
        <f t="shared" si="118"/>
        <v>14439234.45630121</v>
      </c>
      <c r="AT151" s="122">
        <f t="shared" si="118"/>
        <v>14711266.18544138</v>
      </c>
      <c r="AU151" s="122">
        <f t="shared" si="118"/>
        <v>14990274.539193615</v>
      </c>
      <c r="AV151" s="122">
        <f t="shared" si="118"/>
        <v>15276259.517557921</v>
      </c>
      <c r="AW151" s="122">
        <f t="shared" si="118"/>
        <v>15569221.120534299</v>
      </c>
      <c r="AX151" s="122">
        <f t="shared" si="118"/>
        <v>15869159.348122746</v>
      </c>
      <c r="AY151" s="122">
        <f t="shared" si="118"/>
        <v>16176074.200323259</v>
      </c>
      <c r="AZ151" s="122">
        <f t="shared" si="118"/>
        <v>16489965.677135848</v>
      </c>
      <c r="BA151" s="122">
        <f t="shared" si="118"/>
        <v>16810833.778560501</v>
      </c>
      <c r="BB151" s="122">
        <f t="shared" si="118"/>
        <v>17138678.504597228</v>
      </c>
      <c r="BC151" s="122">
        <f t="shared" si="118"/>
        <v>17473499.855246026</v>
      </c>
      <c r="BD151" s="122">
        <f t="shared" si="118"/>
        <v>17815297.830506891</v>
      </c>
      <c r="BE151" s="122">
        <f t="shared" si="118"/>
        <v>18164072.43037983</v>
      </c>
      <c r="BF151" s="122">
        <f t="shared" si="118"/>
        <v>18519823.654864836</v>
      </c>
      <c r="BG151" s="122">
        <f t="shared" si="118"/>
        <v>18882551.50396191</v>
      </c>
      <c r="BH151" s="122">
        <f t="shared" si="118"/>
        <v>19252255.977671057</v>
      </c>
      <c r="BI151" s="122">
        <f t="shared" si="118"/>
        <v>19628937.075992271</v>
      </c>
      <c r="BJ151" s="122">
        <f t="shared" si="118"/>
        <v>20012594.798925556</v>
      </c>
      <c r="BK151" s="122">
        <f t="shared" si="118"/>
        <v>20403229.146470912</v>
      </c>
      <c r="BL151" s="89"/>
    </row>
    <row r="152" spans="1:64" x14ac:dyDescent="0.45">
      <c r="A152" s="17" t="s">
        <v>7</v>
      </c>
      <c r="B152" s="53"/>
      <c r="C152" s="122">
        <f t="shared" ref="C152:AH152" si="119">C40*C66</f>
        <v>15728418.087646721</v>
      </c>
      <c r="D152" s="122">
        <f t="shared" si="119"/>
        <v>16303863.857584352</v>
      </c>
      <c r="E152" s="122">
        <f t="shared" si="119"/>
        <v>16864939.661336787</v>
      </c>
      <c r="F152" s="122">
        <f t="shared" si="119"/>
        <v>17476385.436254494</v>
      </c>
      <c r="G152" s="122">
        <f t="shared" si="119"/>
        <v>18011493.45300708</v>
      </c>
      <c r="H152" s="122">
        <f t="shared" si="119"/>
        <v>18403709.58739078</v>
      </c>
      <c r="I152" s="122">
        <f t="shared" si="119"/>
        <v>18656925.735022899</v>
      </c>
      <c r="J152" s="122">
        <f t="shared" si="119"/>
        <v>18419112.493961733</v>
      </c>
      <c r="K152" s="122">
        <f t="shared" si="119"/>
        <v>17998144.815316331</v>
      </c>
      <c r="L152" s="122">
        <f t="shared" si="119"/>
        <v>17531373.293480821</v>
      </c>
      <c r="M152" s="122">
        <f t="shared" si="119"/>
        <v>16834171.648488853</v>
      </c>
      <c r="N152" s="122">
        <f t="shared" si="119"/>
        <v>16940671.8767481</v>
      </c>
      <c r="O152" s="122">
        <f t="shared" si="119"/>
        <v>17048663.277539376</v>
      </c>
      <c r="P152" s="122">
        <f t="shared" si="119"/>
        <v>17153784.483787257</v>
      </c>
      <c r="Q152" s="122">
        <f t="shared" si="119"/>
        <v>17252963.761001419</v>
      </c>
      <c r="R152" s="122">
        <f t="shared" si="119"/>
        <v>17348576.354793422</v>
      </c>
      <c r="S152" s="122">
        <f t="shared" si="119"/>
        <v>17438481.896158226</v>
      </c>
      <c r="T152" s="122">
        <f t="shared" si="119"/>
        <v>17535242.512724865</v>
      </c>
      <c r="U152" s="122">
        <f t="shared" si="119"/>
        <v>17588915.916798949</v>
      </c>
      <c r="V152" s="122">
        <f t="shared" si="119"/>
        <v>17643714.368228942</v>
      </c>
      <c r="W152" s="122">
        <f t="shared" si="119"/>
        <v>17692066.119893491</v>
      </c>
      <c r="X152" s="122">
        <f t="shared" si="119"/>
        <v>17742713.405009136</v>
      </c>
      <c r="Y152" s="122">
        <f t="shared" si="119"/>
        <v>17796638.752525952</v>
      </c>
      <c r="Z152" s="122">
        <f t="shared" si="119"/>
        <v>17856771.352215432</v>
      </c>
      <c r="AA152" s="122">
        <f t="shared" si="119"/>
        <v>17917515.046562292</v>
      </c>
      <c r="AB152" s="122">
        <f t="shared" si="119"/>
        <v>17953803.999219067</v>
      </c>
      <c r="AC152" s="122">
        <f t="shared" si="119"/>
        <v>19201219.925813023</v>
      </c>
      <c r="AD152" s="122">
        <f t="shared" si="119"/>
        <v>20401098.934220318</v>
      </c>
      <c r="AE152" s="122">
        <f t="shared" si="119"/>
        <v>21615326.577333011</v>
      </c>
      <c r="AF152" s="122">
        <f t="shared" si="119"/>
        <v>22802228.193807278</v>
      </c>
      <c r="AG152" s="122">
        <f t="shared" si="119"/>
        <v>23951765.376472645</v>
      </c>
      <c r="AH152" s="122">
        <f t="shared" si="119"/>
        <v>25085881.158137988</v>
      </c>
      <c r="AI152" s="122">
        <f t="shared" ref="AI152:BK152" si="120">AI40*AI66</f>
        <v>26207345.635453802</v>
      </c>
      <c r="AJ152" s="122">
        <f t="shared" si="120"/>
        <v>27316561.588395283</v>
      </c>
      <c r="AK152" s="122">
        <f t="shared" si="120"/>
        <v>28413931.796937622</v>
      </c>
      <c r="AL152" s="122">
        <f t="shared" si="120"/>
        <v>29499859.041056011</v>
      </c>
      <c r="AM152" s="122">
        <f t="shared" si="120"/>
        <v>30574746.10072564</v>
      </c>
      <c r="AN152" s="122">
        <f t="shared" si="120"/>
        <v>31638995.755921703</v>
      </c>
      <c r="AO152" s="122">
        <f t="shared" si="120"/>
        <v>32693010.786619384</v>
      </c>
      <c r="AP152" s="122">
        <f t="shared" si="120"/>
        <v>33737193.972793885</v>
      </c>
      <c r="AQ152" s="122">
        <f t="shared" si="120"/>
        <v>34771948.094420373</v>
      </c>
      <c r="AR152" s="122">
        <f t="shared" si="120"/>
        <v>34589614.52779866</v>
      </c>
      <c r="AS152" s="122">
        <f t="shared" si="120"/>
        <v>34411125.137761295</v>
      </c>
      <c r="AT152" s="122">
        <f t="shared" si="120"/>
        <v>34236479.92430827</v>
      </c>
      <c r="AU152" s="122">
        <f t="shared" si="120"/>
        <v>34065678.887439601</v>
      </c>
      <c r="AV152" s="122">
        <f t="shared" si="120"/>
        <v>33898722.027155273</v>
      </c>
      <c r="AW152" s="122">
        <f t="shared" si="120"/>
        <v>33735609.343455285</v>
      </c>
      <c r="AX152" s="122">
        <f t="shared" si="120"/>
        <v>33576340.836339645</v>
      </c>
      <c r="AY152" s="122">
        <f t="shared" si="120"/>
        <v>33420916.505808353</v>
      </c>
      <c r="AZ152" s="122">
        <f t="shared" si="120"/>
        <v>33269336.351861406</v>
      </c>
      <c r="BA152" s="122">
        <f t="shared" si="120"/>
        <v>33121600.374498803</v>
      </c>
      <c r="BB152" s="122">
        <f t="shared" si="120"/>
        <v>32977708.573720541</v>
      </c>
      <c r="BC152" s="122">
        <f t="shared" si="120"/>
        <v>32837660.949526634</v>
      </c>
      <c r="BD152" s="122">
        <f t="shared" si="120"/>
        <v>32701457.501917068</v>
      </c>
      <c r="BE152" s="122">
        <f t="shared" si="120"/>
        <v>32569098.23089185</v>
      </c>
      <c r="BF152" s="122">
        <f t="shared" si="120"/>
        <v>32440583.13645098</v>
      </c>
      <c r="BG152" s="122">
        <f t="shared" si="120"/>
        <v>32315912.218594447</v>
      </c>
      <c r="BH152" s="122">
        <f t="shared" si="120"/>
        <v>32195085.477322266</v>
      </c>
      <c r="BI152" s="122">
        <f t="shared" si="120"/>
        <v>32078102.912634432</v>
      </c>
      <c r="BJ152" s="122">
        <f t="shared" si="120"/>
        <v>31964964.524530936</v>
      </c>
      <c r="BK152" s="122">
        <f t="shared" si="120"/>
        <v>31855670.313011792</v>
      </c>
      <c r="BL152" s="89"/>
    </row>
    <row r="153" spans="1:64" x14ac:dyDescent="0.45">
      <c r="A153" s="17" t="s">
        <v>102</v>
      </c>
      <c r="B153" s="53"/>
      <c r="C153" s="122">
        <f t="shared" ref="C153:AH153" si="121">C41*C67</f>
        <v>0</v>
      </c>
      <c r="D153" s="122">
        <f t="shared" si="121"/>
        <v>0</v>
      </c>
      <c r="E153" s="122">
        <f t="shared" si="121"/>
        <v>0</v>
      </c>
      <c r="F153" s="122">
        <f t="shared" si="121"/>
        <v>0</v>
      </c>
      <c r="G153" s="122">
        <f t="shared" si="121"/>
        <v>0</v>
      </c>
      <c r="H153" s="122">
        <f t="shared" si="121"/>
        <v>0</v>
      </c>
      <c r="I153" s="122">
        <f t="shared" si="121"/>
        <v>0</v>
      </c>
      <c r="J153" s="122">
        <f t="shared" si="121"/>
        <v>0</v>
      </c>
      <c r="K153" s="122">
        <f t="shared" si="121"/>
        <v>0</v>
      </c>
      <c r="L153" s="122">
        <f t="shared" si="121"/>
        <v>0</v>
      </c>
      <c r="M153" s="122">
        <f t="shared" si="121"/>
        <v>0</v>
      </c>
      <c r="N153" s="122">
        <f t="shared" si="121"/>
        <v>402712.08678120974</v>
      </c>
      <c r="O153" s="122">
        <f t="shared" si="121"/>
        <v>773592.15775214287</v>
      </c>
      <c r="P153" s="122">
        <f t="shared" si="121"/>
        <v>1199720.9046124041</v>
      </c>
      <c r="Q153" s="122">
        <f t="shared" si="121"/>
        <v>1625849.6514726651</v>
      </c>
      <c r="R153" s="122">
        <f t="shared" si="121"/>
        <v>2076500.6710601987</v>
      </c>
      <c r="S153" s="122">
        <f t="shared" si="121"/>
        <v>2557623.2716754009</v>
      </c>
      <c r="T153" s="122">
        <f t="shared" si="121"/>
        <v>2981117.0580613534</v>
      </c>
      <c r="U153" s="122">
        <f t="shared" si="121"/>
        <v>3506821.4966212194</v>
      </c>
      <c r="V153" s="122">
        <f t="shared" si="121"/>
        <v>4006006.1723352354</v>
      </c>
      <c r="W153" s="122">
        <f t="shared" si="121"/>
        <v>4432730.0575354183</v>
      </c>
      <c r="X153" s="122">
        <f t="shared" si="121"/>
        <v>4884324.4170439001</v>
      </c>
      <c r="Y153" s="122">
        <f t="shared" si="121"/>
        <v>5279065.2192401299</v>
      </c>
      <c r="Z153" s="122">
        <f t="shared" si="121"/>
        <v>5751518.4720292455</v>
      </c>
      <c r="AA153" s="122">
        <f t="shared" si="121"/>
        <v>6218188.9813080532</v>
      </c>
      <c r="AB153" s="122">
        <f t="shared" si="121"/>
        <v>6736832.4154880494</v>
      </c>
      <c r="AC153" s="122">
        <f t="shared" si="121"/>
        <v>7167018.5374150788</v>
      </c>
      <c r="AD153" s="122">
        <f t="shared" si="121"/>
        <v>7643394.6988678016</v>
      </c>
      <c r="AE153" s="122">
        <f t="shared" si="121"/>
        <v>8183146.0381861348</v>
      </c>
      <c r="AF153" s="122">
        <f t="shared" si="121"/>
        <v>8740640.3024056572</v>
      </c>
      <c r="AG153" s="122">
        <f t="shared" si="121"/>
        <v>9316966.5033840686</v>
      </c>
      <c r="AH153" s="122">
        <f t="shared" si="121"/>
        <v>9316477.5809792429</v>
      </c>
      <c r="AI153" s="122">
        <f t="shared" ref="AI153:BK153" si="122">AI41*AI67</f>
        <v>9315998.2193442713</v>
      </c>
      <c r="AJ153" s="122">
        <f t="shared" si="122"/>
        <v>9315528.4184791539</v>
      </c>
      <c r="AK153" s="122">
        <f t="shared" si="122"/>
        <v>9315068.1783838905</v>
      </c>
      <c r="AL153" s="122">
        <f t="shared" si="122"/>
        <v>9314617.4990584813</v>
      </c>
      <c r="AM153" s="122">
        <f t="shared" si="122"/>
        <v>9314176.3805029262</v>
      </c>
      <c r="AN153" s="122">
        <f t="shared" si="122"/>
        <v>9313744.822717227</v>
      </c>
      <c r="AO153" s="122">
        <f t="shared" si="122"/>
        <v>9313322.8257013801</v>
      </c>
      <c r="AP153" s="122">
        <f t="shared" si="122"/>
        <v>9312910.3894553892</v>
      </c>
      <c r="AQ153" s="122">
        <f t="shared" si="122"/>
        <v>9312507.5139792506</v>
      </c>
      <c r="AR153" s="122">
        <f t="shared" si="122"/>
        <v>9312114.1992729679</v>
      </c>
      <c r="AS153" s="122">
        <f t="shared" si="122"/>
        <v>9311730.4453365374</v>
      </c>
      <c r="AT153" s="122">
        <f t="shared" si="122"/>
        <v>9311356.2521699648</v>
      </c>
      <c r="AU153" s="122">
        <f t="shared" si="122"/>
        <v>9310991.6197732426</v>
      </c>
      <c r="AV153" s="122">
        <f t="shared" si="122"/>
        <v>9310636.5481463782</v>
      </c>
      <c r="AW153" s="122">
        <f t="shared" si="122"/>
        <v>9310291.0372893661</v>
      </c>
      <c r="AX153" s="122">
        <f t="shared" si="122"/>
        <v>9309955.0872022081</v>
      </c>
      <c r="AY153" s="122">
        <f t="shared" si="122"/>
        <v>9309628.6978849061</v>
      </c>
      <c r="AZ153" s="122">
        <f t="shared" si="122"/>
        <v>9309311.8693374563</v>
      </c>
      <c r="BA153" s="122">
        <f t="shared" si="122"/>
        <v>9309004.6015598625</v>
      </c>
      <c r="BB153" s="122">
        <f t="shared" si="122"/>
        <v>9308706.8945521228</v>
      </c>
      <c r="BC153" s="122">
        <f t="shared" si="122"/>
        <v>9308418.7483142354</v>
      </c>
      <c r="BD153" s="122">
        <f t="shared" si="122"/>
        <v>9308140.1628462039</v>
      </c>
      <c r="BE153" s="122">
        <f t="shared" si="122"/>
        <v>9307871.1381480265</v>
      </c>
      <c r="BF153" s="122">
        <f t="shared" si="122"/>
        <v>9307611.6742197033</v>
      </c>
      <c r="BG153" s="122">
        <f t="shared" si="122"/>
        <v>9307361.771061236</v>
      </c>
      <c r="BH153" s="122">
        <f t="shared" si="122"/>
        <v>9307121.428672621</v>
      </c>
      <c r="BI153" s="122">
        <f t="shared" si="122"/>
        <v>9306890.647053862</v>
      </c>
      <c r="BJ153" s="122">
        <f t="shared" si="122"/>
        <v>9306669.4262049552</v>
      </c>
      <c r="BK153" s="122">
        <f t="shared" si="122"/>
        <v>9306457.7661259044</v>
      </c>
      <c r="BL153" s="89"/>
    </row>
    <row r="154" spans="1:64" x14ac:dyDescent="0.45">
      <c r="A154" s="17" t="s">
        <v>101</v>
      </c>
      <c r="B154" s="53"/>
      <c r="C154" s="122">
        <f t="shared" ref="C154:AH154" si="123">C42*C68</f>
        <v>0</v>
      </c>
      <c r="D154" s="122">
        <f t="shared" si="123"/>
        <v>0</v>
      </c>
      <c r="E154" s="122">
        <f t="shared" si="123"/>
        <v>0</v>
      </c>
      <c r="F154" s="122">
        <f t="shared" si="123"/>
        <v>0</v>
      </c>
      <c r="G154" s="122">
        <f t="shared" si="123"/>
        <v>0</v>
      </c>
      <c r="H154" s="122">
        <f t="shared" si="123"/>
        <v>0</v>
      </c>
      <c r="I154" s="122">
        <f t="shared" si="123"/>
        <v>0</v>
      </c>
      <c r="J154" s="122">
        <f t="shared" si="123"/>
        <v>0</v>
      </c>
      <c r="K154" s="122">
        <f t="shared" si="123"/>
        <v>0</v>
      </c>
      <c r="L154" s="122">
        <f t="shared" si="123"/>
        <v>0</v>
      </c>
      <c r="M154" s="122">
        <f t="shared" si="123"/>
        <v>0</v>
      </c>
      <c r="N154" s="122">
        <f t="shared" si="123"/>
        <v>0</v>
      </c>
      <c r="O154" s="122">
        <f t="shared" si="123"/>
        <v>0</v>
      </c>
      <c r="P154" s="122">
        <f t="shared" si="123"/>
        <v>0</v>
      </c>
      <c r="Q154" s="122">
        <f t="shared" si="123"/>
        <v>0</v>
      </c>
      <c r="R154" s="122">
        <f t="shared" si="123"/>
        <v>0</v>
      </c>
      <c r="S154" s="122">
        <f t="shared" si="123"/>
        <v>0</v>
      </c>
      <c r="T154" s="122">
        <f t="shared" si="123"/>
        <v>0</v>
      </c>
      <c r="U154" s="122">
        <f t="shared" si="123"/>
        <v>0</v>
      </c>
      <c r="V154" s="122">
        <f t="shared" si="123"/>
        <v>0</v>
      </c>
      <c r="W154" s="122">
        <f t="shared" si="123"/>
        <v>0</v>
      </c>
      <c r="X154" s="122">
        <f t="shared" si="123"/>
        <v>0</v>
      </c>
      <c r="Y154" s="122">
        <f t="shared" si="123"/>
        <v>0</v>
      </c>
      <c r="Z154" s="122">
        <f t="shared" si="123"/>
        <v>0</v>
      </c>
      <c r="AA154" s="122">
        <f t="shared" si="123"/>
        <v>0</v>
      </c>
      <c r="AB154" s="122">
        <f t="shared" si="123"/>
        <v>0</v>
      </c>
      <c r="AC154" s="122">
        <f t="shared" si="123"/>
        <v>0</v>
      </c>
      <c r="AD154" s="122">
        <f t="shared" si="123"/>
        <v>0</v>
      </c>
      <c r="AE154" s="122">
        <f t="shared" si="123"/>
        <v>0</v>
      </c>
      <c r="AF154" s="122">
        <f t="shared" si="123"/>
        <v>0</v>
      </c>
      <c r="AG154" s="122">
        <f t="shared" si="123"/>
        <v>0</v>
      </c>
      <c r="AH154" s="122">
        <f t="shared" si="123"/>
        <v>486627.47228306712</v>
      </c>
      <c r="AI154" s="122">
        <f t="shared" ref="AI154:BK154" si="124">AI42*AI68</f>
        <v>971328.3436298403</v>
      </c>
      <c r="AJ154" s="122">
        <f t="shared" si="124"/>
        <v>1454102.61404032</v>
      </c>
      <c r="AK154" s="122">
        <f t="shared" si="124"/>
        <v>1934950.2835145057</v>
      </c>
      <c r="AL154" s="122">
        <f t="shared" si="124"/>
        <v>2413871.3520523971</v>
      </c>
      <c r="AM154" s="122">
        <f t="shared" si="124"/>
        <v>2890865.8196539949</v>
      </c>
      <c r="AN154" s="122">
        <f t="shared" si="124"/>
        <v>3365933.6863192995</v>
      </c>
      <c r="AO154" s="122">
        <f t="shared" si="124"/>
        <v>3839074.9520483101</v>
      </c>
      <c r="AP154" s="122">
        <f t="shared" si="124"/>
        <v>4310289.6168410266</v>
      </c>
      <c r="AQ154" s="122">
        <f t="shared" si="124"/>
        <v>4779577.6806974495</v>
      </c>
      <c r="AR154" s="122">
        <f t="shared" si="124"/>
        <v>5246939.1436175788</v>
      </c>
      <c r="AS154" s="122">
        <f t="shared" si="124"/>
        <v>5712374.0056014135</v>
      </c>
      <c r="AT154" s="122">
        <f t="shared" si="124"/>
        <v>6175882.2666489547</v>
      </c>
      <c r="AU154" s="122">
        <f t="shared" si="124"/>
        <v>6637463.9267602013</v>
      </c>
      <c r="AV154" s="122">
        <f t="shared" si="124"/>
        <v>7097118.9859351562</v>
      </c>
      <c r="AW154" s="122">
        <f t="shared" si="124"/>
        <v>7554847.4441738157</v>
      </c>
      <c r="AX154" s="122">
        <f t="shared" si="124"/>
        <v>8010649.3014761806</v>
      </c>
      <c r="AY154" s="122">
        <f t="shared" si="124"/>
        <v>8464524.5578422528</v>
      </c>
      <c r="AZ154" s="122">
        <f t="shared" si="124"/>
        <v>8916473.2132720314</v>
      </c>
      <c r="BA154" s="122">
        <f t="shared" si="124"/>
        <v>9366495.2677655183</v>
      </c>
      <c r="BB154" s="122">
        <f t="shared" si="124"/>
        <v>9814590.7213227078</v>
      </c>
      <c r="BC154" s="122">
        <f t="shared" si="124"/>
        <v>10260759.573943604</v>
      </c>
      <c r="BD154" s="122">
        <f t="shared" si="124"/>
        <v>10705001.825628206</v>
      </c>
      <c r="BE154" s="122">
        <f t="shared" si="124"/>
        <v>11147317.476376517</v>
      </c>
      <c r="BF154" s="122">
        <f t="shared" si="124"/>
        <v>11587706.526188532</v>
      </c>
      <c r="BG154" s="122">
        <f t="shared" si="124"/>
        <v>12026168.975064252</v>
      </c>
      <c r="BH154" s="122">
        <f t="shared" si="124"/>
        <v>12462704.823003681</v>
      </c>
      <c r="BI154" s="122">
        <f t="shared" si="124"/>
        <v>12897314.070006814</v>
      </c>
      <c r="BJ154" s="122">
        <f t="shared" si="124"/>
        <v>13329996.716073656</v>
      </c>
      <c r="BK154" s="122">
        <f t="shared" si="124"/>
        <v>13760752.7612042</v>
      </c>
      <c r="BL154" s="89"/>
    </row>
    <row r="155" spans="1:64" x14ac:dyDescent="0.45">
      <c r="A155" s="16" t="s">
        <v>59</v>
      </c>
      <c r="B155" s="19"/>
      <c r="C155" s="124">
        <f>SUM(C156:C166)</f>
        <v>0</v>
      </c>
      <c r="D155" s="124">
        <f t="shared" ref="D155" si="125">SUM(D156:D166)</f>
        <v>11149755.094307309</v>
      </c>
      <c r="E155" s="124">
        <f t="shared" ref="E155" si="126">SUM(E156:E166)</f>
        <v>22337405.939759217</v>
      </c>
      <c r="F155" s="124">
        <f t="shared" ref="F155" si="127">SUM(F156:F166)</f>
        <v>33607675.393085711</v>
      </c>
      <c r="G155" s="124">
        <f t="shared" ref="G155" si="128">SUM(G156:G166)</f>
        <v>44974496.202523954</v>
      </c>
      <c r="H155" s="124">
        <f t="shared" ref="H155" si="129">SUM(H156:H166)</f>
        <v>56437185.430103749</v>
      </c>
      <c r="I155" s="124">
        <f t="shared" ref="I155" si="130">SUM(I156:I166)</f>
        <v>68008360.944208592</v>
      </c>
      <c r="J155" s="124">
        <f t="shared" ref="J155" si="131">SUM(J156:J166)</f>
        <v>79447180.380279928</v>
      </c>
      <c r="K155" s="124">
        <f t="shared" ref="K155" si="132">SUM(K156:K166)</f>
        <v>90856588.617987365</v>
      </c>
      <c r="L155" s="124">
        <f t="shared" ref="L155" si="133">SUM(L156:L166)</f>
        <v>102340149.40305154</v>
      </c>
      <c r="M155" s="124">
        <f t="shared" ref="M155" si="134">SUM(M156:M166)</f>
        <v>113738878.25082901</v>
      </c>
      <c r="N155" s="124">
        <f t="shared" ref="N155" si="135">SUM(N156:N166)</f>
        <v>114528285.50644195</v>
      </c>
      <c r="O155" s="124">
        <f t="shared" ref="O155" si="136">SUM(O156:O166)</f>
        <v>115222351.22738528</v>
      </c>
      <c r="P155" s="124">
        <f t="shared" ref="P155" si="137">SUM(P156:P166)</f>
        <v>116153033.6396898</v>
      </c>
      <c r="Q155" s="124">
        <f t="shared" ref="Q155" si="138">SUM(Q156:Q166)</f>
        <v>117106715.91703922</v>
      </c>
      <c r="R155" s="124">
        <f t="shared" ref="R155" si="139">SUM(R156:R166)</f>
        <v>118210657.91823578</v>
      </c>
      <c r="S155" s="124">
        <f t="shared" ref="S155" si="140">SUM(S156:S166)</f>
        <v>119320946.09033552</v>
      </c>
      <c r="T155" s="124">
        <f t="shared" ref="T155" si="141">SUM(T156:T166)</f>
        <v>120093948.70300791</v>
      </c>
      <c r="U155" s="124">
        <f t="shared" ref="U155" si="142">SUM(U156:U166)</f>
        <v>121387594.98986672</v>
      </c>
      <c r="V155" s="124">
        <f t="shared" ref="V155" si="143">SUM(V156:V166)</f>
        <v>122705966.41531649</v>
      </c>
      <c r="W155" s="124">
        <f t="shared" ref="W155" si="144">SUM(W156:W166)</f>
        <v>123577808.91912028</v>
      </c>
      <c r="X155" s="124">
        <f t="shared" ref="X155" si="145">SUM(X156:X166)</f>
        <v>124668054.53243202</v>
      </c>
      <c r="Y155" s="124">
        <f t="shared" ref="Y155" si="146">SUM(Y156:Y166)</f>
        <v>125458510.5557467</v>
      </c>
      <c r="Z155" s="124">
        <f t="shared" ref="Z155" si="147">SUM(Z156:Z166)</f>
        <v>126755965.10450336</v>
      </c>
      <c r="AA155" s="124">
        <f t="shared" ref="AA155" si="148">SUM(AA156:AA166)</f>
        <v>128199343.18736821</v>
      </c>
      <c r="AB155" s="124">
        <f t="shared" ref="AB155" si="149">SUM(AB156:AB166)</f>
        <v>129817083.19647197</v>
      </c>
      <c r="AC155" s="124">
        <f t="shared" ref="AC155" si="150">SUM(AC156:AC166)</f>
        <v>142796110.99761274</v>
      </c>
      <c r="AD155" s="124">
        <f t="shared" ref="AD155" si="151">SUM(AD156:AD166)</f>
        <v>155715948.29602516</v>
      </c>
      <c r="AE155" s="124">
        <f t="shared" ref="AE155" si="152">SUM(AE156:AE166)</f>
        <v>169067998.18748295</v>
      </c>
      <c r="AF155" s="124">
        <f t="shared" ref="AF155" si="153">SUM(AF156:AF166)</f>
        <v>182247501.62589854</v>
      </c>
      <c r="AG155" s="124">
        <f t="shared" ref="AG155" si="154">SUM(AG156:AG166)</f>
        <v>195043434.62679961</v>
      </c>
      <c r="AH155" s="124">
        <f t="shared" ref="AH155" si="155">SUM(AH156:AH166)</f>
        <v>204762178.86035922</v>
      </c>
      <c r="AI155" s="124">
        <f t="shared" ref="AI155" si="156">SUM(AI156:AI166)</f>
        <v>214262032.48736501</v>
      </c>
      <c r="AJ155" s="124">
        <f t="shared" ref="AJ155" si="157">SUM(AJ156:AJ166)</f>
        <v>223541948.41734177</v>
      </c>
      <c r="AK155" s="124">
        <f t="shared" ref="AK155" si="158">SUM(AK156:AK166)</f>
        <v>232600879.55981451</v>
      </c>
      <c r="AL155" s="124">
        <f t="shared" ref="AL155" si="159">SUM(AL156:AL166)</f>
        <v>241437778.82430804</v>
      </c>
      <c r="AM155" s="124">
        <f t="shared" ref="AM155" si="160">SUM(AM156:AM166)</f>
        <v>250051599.12034726</v>
      </c>
      <c r="AN155" s="124">
        <f t="shared" ref="AN155" si="161">SUM(AN156:AN166)</f>
        <v>258441293.35745707</v>
      </c>
      <c r="AO155" s="124">
        <f t="shared" ref="AO155" si="162">SUM(AO156:AO166)</f>
        <v>266605814.44516233</v>
      </c>
      <c r="AP155" s="124">
        <f t="shared" ref="AP155" si="163">SUM(AP156:AP166)</f>
        <v>274544115.29298794</v>
      </c>
      <c r="AQ155" s="124">
        <f t="shared" ref="AQ155" si="164">SUM(AQ156:AQ166)</f>
        <v>282255148.81045884</v>
      </c>
      <c r="AR155" s="124">
        <f t="shared" ref="AR155" si="165">SUM(AR156:AR166)</f>
        <v>304993855.45810008</v>
      </c>
      <c r="AS155" s="124">
        <f t="shared" ref="AS155" si="166">SUM(AS156:AS166)</f>
        <v>308822243.49836373</v>
      </c>
      <c r="AT155" s="124">
        <f t="shared" ref="AT155" si="167">SUM(AT156:AT166)</f>
        <v>312620666.52923846</v>
      </c>
      <c r="AU155" s="124">
        <f t="shared" ref="AU155" si="168">SUM(AU156:AU166)</f>
        <v>316390146.30995721</v>
      </c>
      <c r="AV155" s="124">
        <f t="shared" ref="AV155" si="169">SUM(AV156:AV166)</f>
        <v>320131704.59975362</v>
      </c>
      <c r="AW155" s="124">
        <f t="shared" ref="AW155" si="170">SUM(AW156:AW166)</f>
        <v>323846363.15786099</v>
      </c>
      <c r="AX155" s="124">
        <f t="shared" ref="AX155" si="171">SUM(AX156:AX166)</f>
        <v>327535143.74351263</v>
      </c>
      <c r="AY155" s="124">
        <f t="shared" ref="AY155" si="172">SUM(AY156:AY166)</f>
        <v>331199068.11594194</v>
      </c>
      <c r="AZ155" s="124">
        <f t="shared" ref="AZ155" si="173">SUM(AZ156:AZ166)</f>
        <v>334839158.0343824</v>
      </c>
      <c r="BA155" s="124">
        <f t="shared" ref="BA155" si="174">SUM(BA156:BA166)</f>
        <v>338456435.25806713</v>
      </c>
      <c r="BB155" s="124">
        <f t="shared" ref="BB155" si="175">SUM(BB156:BB166)</f>
        <v>342051921.54622972</v>
      </c>
      <c r="BC155" s="124">
        <f t="shared" ref="BC155" si="176">SUM(BC156:BC166)</f>
        <v>345626638.65810341</v>
      </c>
      <c r="BD155" s="124">
        <f t="shared" ref="BD155" si="177">SUM(BD156:BD166)</f>
        <v>349181608.35292161</v>
      </c>
      <c r="BE155" s="124">
        <f t="shared" ref="BE155" si="178">SUM(BE156:BE166)</f>
        <v>352717852.38991773</v>
      </c>
      <c r="BF155" s="124">
        <f t="shared" ref="BF155" si="179">SUM(BF156:BF166)</f>
        <v>356236392.52832496</v>
      </c>
      <c r="BG155" s="124">
        <f t="shared" ref="BG155" si="180">SUM(BG156:BG166)</f>
        <v>359738250.52737689</v>
      </c>
      <c r="BH155" s="124">
        <f t="shared" ref="BH155" si="181">SUM(BH156:BH166)</f>
        <v>363224448.14630669</v>
      </c>
      <c r="BI155" s="124">
        <f t="shared" ref="BI155" si="182">SUM(BI156:BI166)</f>
        <v>366696007.14434791</v>
      </c>
      <c r="BJ155" s="124">
        <f t="shared" ref="BJ155" si="183">SUM(BJ156:BJ166)</f>
        <v>370153949.28073388</v>
      </c>
      <c r="BK155" s="124">
        <f t="shared" ref="BK155" si="184">SUM(BK156:BK166)</f>
        <v>373599296.31469774</v>
      </c>
      <c r="BL155" s="89"/>
    </row>
    <row r="156" spans="1:64" x14ac:dyDescent="0.45">
      <c r="A156" s="17" t="s">
        <v>48</v>
      </c>
      <c r="B156" s="53"/>
      <c r="C156" s="122">
        <f t="shared" ref="C156:AH156" si="185">C32*C70</f>
        <v>0</v>
      </c>
      <c r="D156" s="122">
        <f t="shared" si="185"/>
        <v>6466881.6062782612</v>
      </c>
      <c r="E156" s="122">
        <f t="shared" si="185"/>
        <v>12751502.16507674</v>
      </c>
      <c r="F156" s="122">
        <f t="shared" si="185"/>
        <v>18855071.155290384</v>
      </c>
      <c r="G156" s="122">
        <f t="shared" si="185"/>
        <v>24778795.214662716</v>
      </c>
      <c r="H156" s="122">
        <f t="shared" si="185"/>
        <v>30523878.139785863</v>
      </c>
      <c r="I156" s="122">
        <f t="shared" si="185"/>
        <v>36091520.886100531</v>
      </c>
      <c r="J156" s="122">
        <f t="shared" si="185"/>
        <v>41471836.426179677</v>
      </c>
      <c r="K156" s="122">
        <f t="shared" si="185"/>
        <v>46661309.217324518</v>
      </c>
      <c r="L156" s="122">
        <f t="shared" si="185"/>
        <v>51656440.855277136</v>
      </c>
      <c r="M156" s="122">
        <f t="shared" si="185"/>
        <v>56594476.028413288</v>
      </c>
      <c r="N156" s="122">
        <f t="shared" si="185"/>
        <v>55340138.522074252</v>
      </c>
      <c r="O156" s="122">
        <f t="shared" si="185"/>
        <v>54162699.58100199</v>
      </c>
      <c r="P156" s="122">
        <f t="shared" si="185"/>
        <v>52995031.393359102</v>
      </c>
      <c r="Q156" s="122">
        <f t="shared" si="185"/>
        <v>51852751.101836577</v>
      </c>
      <c r="R156" s="122">
        <f t="shared" si="185"/>
        <v>50691504.603704296</v>
      </c>
      <c r="S156" s="122">
        <f t="shared" si="185"/>
        <v>49489927.969766796</v>
      </c>
      <c r="T156" s="122">
        <f t="shared" si="185"/>
        <v>48238948.489582546</v>
      </c>
      <c r="U156" s="122">
        <f t="shared" si="185"/>
        <v>47090638.135557704</v>
      </c>
      <c r="V156" s="122">
        <f t="shared" si="185"/>
        <v>45971266.557152197</v>
      </c>
      <c r="W156" s="122">
        <f t="shared" si="185"/>
        <v>44853746.150514126</v>
      </c>
      <c r="X156" s="122">
        <f t="shared" si="185"/>
        <v>43782993.206093289</v>
      </c>
      <c r="Y156" s="122">
        <f t="shared" si="185"/>
        <v>42757415.698448673</v>
      </c>
      <c r="Z156" s="122">
        <f t="shared" si="185"/>
        <v>41805160.848024733</v>
      </c>
      <c r="AA156" s="122">
        <f t="shared" si="185"/>
        <v>40884809.373183623</v>
      </c>
      <c r="AB156" s="122">
        <f t="shared" si="185"/>
        <v>39912077.524478383</v>
      </c>
      <c r="AC156" s="122">
        <f t="shared" si="185"/>
        <v>44184125.437831931</v>
      </c>
      <c r="AD156" s="122">
        <f t="shared" si="185"/>
        <v>48242903.498336926</v>
      </c>
      <c r="AE156" s="122">
        <f t="shared" si="185"/>
        <v>52278127.066481151</v>
      </c>
      <c r="AF156" s="122">
        <f t="shared" si="185"/>
        <v>56110269.541532971</v>
      </c>
      <c r="AG156" s="122">
        <f t="shared" si="185"/>
        <v>59837916.501882315</v>
      </c>
      <c r="AH156" s="122">
        <f t="shared" si="185"/>
        <v>63383897.271889329</v>
      </c>
      <c r="AI156" s="122">
        <f t="shared" ref="AI156:BK156" si="186">AI32*AI70</f>
        <v>66784628.621510386</v>
      </c>
      <c r="AJ156" s="122">
        <f t="shared" si="186"/>
        <v>70038831.830226526</v>
      </c>
      <c r="AK156" s="122">
        <f t="shared" si="186"/>
        <v>73145228.177518815</v>
      </c>
      <c r="AL156" s="122">
        <f t="shared" si="186"/>
        <v>76102538.942868263</v>
      </c>
      <c r="AM156" s="122">
        <f t="shared" si="186"/>
        <v>78909485.405755922</v>
      </c>
      <c r="AN156" s="122">
        <f t="shared" si="186"/>
        <v>81564788.845662847</v>
      </c>
      <c r="AO156" s="122">
        <f t="shared" si="186"/>
        <v>84067170.542070076</v>
      </c>
      <c r="AP156" s="122">
        <f t="shared" si="186"/>
        <v>86415351.774458662</v>
      </c>
      <c r="AQ156" s="122">
        <f t="shared" si="186"/>
        <v>88608053.822309658</v>
      </c>
      <c r="AR156" s="122">
        <f t="shared" si="186"/>
        <v>86743927.907047734</v>
      </c>
      <c r="AS156" s="122">
        <f t="shared" si="186"/>
        <v>84876049.931500405</v>
      </c>
      <c r="AT156" s="122">
        <f t="shared" si="186"/>
        <v>83004472.88195461</v>
      </c>
      <c r="AU156" s="122">
        <f t="shared" si="186"/>
        <v>81129249.744697228</v>
      </c>
      <c r="AV156" s="122">
        <f t="shared" si="186"/>
        <v>79250433.506015196</v>
      </c>
      <c r="AW156" s="122">
        <f t="shared" si="186"/>
        <v>77368077.152195394</v>
      </c>
      <c r="AX156" s="122">
        <f t="shared" si="186"/>
        <v>75482233.669524744</v>
      </c>
      <c r="AY156" s="122">
        <f t="shared" si="186"/>
        <v>73592956.04429017</v>
      </c>
      <c r="AZ156" s="122">
        <f t="shared" si="186"/>
        <v>71700297.262778535</v>
      </c>
      <c r="BA156" s="122">
        <f t="shared" si="186"/>
        <v>69804310.311276808</v>
      </c>
      <c r="BB156" s="122">
        <f t="shared" si="186"/>
        <v>67905048.176071838</v>
      </c>
      <c r="BC156" s="122">
        <f t="shared" si="186"/>
        <v>66002563.843450584</v>
      </c>
      <c r="BD156" s="122">
        <f t="shared" si="186"/>
        <v>64096910.299699917</v>
      </c>
      <c r="BE156" s="122">
        <f t="shared" si="186"/>
        <v>62188140.531106755</v>
      </c>
      <c r="BF156" s="122">
        <f t="shared" si="186"/>
        <v>60276307.523958027</v>
      </c>
      <c r="BG156" s="122">
        <f t="shared" si="186"/>
        <v>58361464.264540605</v>
      </c>
      <c r="BH156" s="122">
        <f t="shared" si="186"/>
        <v>56443663.739141434</v>
      </c>
      <c r="BI156" s="122">
        <f t="shared" si="186"/>
        <v>54522958.934047394</v>
      </c>
      <c r="BJ156" s="122">
        <f t="shared" si="186"/>
        <v>52599402.835545398</v>
      </c>
      <c r="BK156" s="122">
        <f t="shared" si="186"/>
        <v>50673048.429922409</v>
      </c>
      <c r="BL156" s="89"/>
    </row>
    <row r="157" spans="1:64" x14ac:dyDescent="0.45">
      <c r="A157" s="17" t="s">
        <v>53</v>
      </c>
      <c r="B157" s="53"/>
      <c r="C157" s="122">
        <f t="shared" ref="C157:AH157" si="187">C33*C71</f>
        <v>0</v>
      </c>
      <c r="D157" s="122">
        <f t="shared" si="187"/>
        <v>27715.994680929707</v>
      </c>
      <c r="E157" s="122">
        <f t="shared" si="187"/>
        <v>110836.49392212654</v>
      </c>
      <c r="F157" s="122">
        <f t="shared" si="187"/>
        <v>249320.95239754108</v>
      </c>
      <c r="G157" s="122">
        <f t="shared" si="187"/>
        <v>443129.73394957598</v>
      </c>
      <c r="H157" s="122">
        <f t="shared" si="187"/>
        <v>692224.11158908589</v>
      </c>
      <c r="I157" s="122">
        <f t="shared" si="187"/>
        <v>996566.26749537757</v>
      </c>
      <c r="J157" s="122">
        <f t="shared" si="187"/>
        <v>1356119.29301621</v>
      </c>
      <c r="K157" s="122">
        <f t="shared" si="187"/>
        <v>1770834.4017287176</v>
      </c>
      <c r="L157" s="122">
        <f t="shared" si="187"/>
        <v>2240657.3229089505</v>
      </c>
      <c r="M157" s="122">
        <f t="shared" si="187"/>
        <v>2712052.4389386326</v>
      </c>
      <c r="N157" s="122">
        <f t="shared" si="187"/>
        <v>2904339.0946825282</v>
      </c>
      <c r="O157" s="122">
        <f t="shared" si="187"/>
        <v>3069772.1610264312</v>
      </c>
      <c r="P157" s="122">
        <f t="shared" si="187"/>
        <v>3224467.911983443</v>
      </c>
      <c r="Q157" s="122">
        <f t="shared" si="187"/>
        <v>3375692.2447547517</v>
      </c>
      <c r="R157" s="122">
        <f t="shared" si="187"/>
        <v>3520615.9451181232</v>
      </c>
      <c r="S157" s="122">
        <f t="shared" si="187"/>
        <v>3673906.3654804011</v>
      </c>
      <c r="T157" s="122">
        <f t="shared" si="187"/>
        <v>3843914.7596795596</v>
      </c>
      <c r="U157" s="122">
        <f t="shared" si="187"/>
        <v>3974501.5447575911</v>
      </c>
      <c r="V157" s="122">
        <f t="shared" si="187"/>
        <v>4104241.2153785732</v>
      </c>
      <c r="W157" s="122">
        <f t="shared" si="187"/>
        <v>4229761.3254638305</v>
      </c>
      <c r="X157" s="122">
        <f t="shared" si="187"/>
        <v>4342961.2655939171</v>
      </c>
      <c r="Y157" s="122">
        <f t="shared" si="187"/>
        <v>4445230.1431853706</v>
      </c>
      <c r="Z157" s="122">
        <f t="shared" si="187"/>
        <v>4528471.0818697307</v>
      </c>
      <c r="AA157" s="122">
        <f t="shared" si="187"/>
        <v>4602769.3759145597</v>
      </c>
      <c r="AB157" s="122">
        <f t="shared" si="187"/>
        <v>4676739.3407706115</v>
      </c>
      <c r="AC157" s="122">
        <f t="shared" si="187"/>
        <v>5255865.0175064364</v>
      </c>
      <c r="AD157" s="122">
        <f t="shared" si="187"/>
        <v>5852456.1336629717</v>
      </c>
      <c r="AE157" s="122">
        <f t="shared" si="187"/>
        <v>6456220.733556672</v>
      </c>
      <c r="AF157" s="122">
        <f t="shared" si="187"/>
        <v>7091986.2863369491</v>
      </c>
      <c r="AG157" s="122">
        <f t="shared" si="187"/>
        <v>7739911.2376183495</v>
      </c>
      <c r="AH157" s="122">
        <f t="shared" si="187"/>
        <v>8404631.8847956918</v>
      </c>
      <c r="AI157" s="122">
        <f t="shared" ref="AI157:BK157" si="188">AI33*AI71</f>
        <v>9093440.6554060616</v>
      </c>
      <c r="AJ157" s="122">
        <f t="shared" si="188"/>
        <v>9807014.5768707823</v>
      </c>
      <c r="AK157" s="122">
        <f t="shared" si="188"/>
        <v>10546030.676611166</v>
      </c>
      <c r="AL157" s="122">
        <f t="shared" si="188"/>
        <v>11311165.982048538</v>
      </c>
      <c r="AM157" s="122">
        <f t="shared" si="188"/>
        <v>12103097.520604206</v>
      </c>
      <c r="AN157" s="122">
        <f t="shared" si="188"/>
        <v>12922502.319699494</v>
      </c>
      <c r="AO157" s="122">
        <f t="shared" si="188"/>
        <v>13770057.406755721</v>
      </c>
      <c r="AP157" s="122">
        <f t="shared" si="188"/>
        <v>14646439.809194198</v>
      </c>
      <c r="AQ157" s="122">
        <f t="shared" si="188"/>
        <v>15552326.554436242</v>
      </c>
      <c r="AR157" s="122">
        <f t="shared" si="188"/>
        <v>16395846.955231505</v>
      </c>
      <c r="AS157" s="122">
        <f t="shared" si="188"/>
        <v>17266488.32183665</v>
      </c>
      <c r="AT157" s="122">
        <f t="shared" si="188"/>
        <v>18164826.856596883</v>
      </c>
      <c r="AU157" s="122">
        <f t="shared" si="188"/>
        <v>19091438.761857394</v>
      </c>
      <c r="AV157" s="122">
        <f t="shared" si="188"/>
        <v>20046900.23996339</v>
      </c>
      <c r="AW157" s="122">
        <f t="shared" si="188"/>
        <v>21031787.493260052</v>
      </c>
      <c r="AX157" s="122">
        <f t="shared" si="188"/>
        <v>22046676.724092584</v>
      </c>
      <c r="AY157" s="122">
        <f t="shared" si="188"/>
        <v>23092144.134806186</v>
      </c>
      <c r="AZ157" s="122">
        <f t="shared" si="188"/>
        <v>24168765.927746054</v>
      </c>
      <c r="BA157" s="122">
        <f t="shared" si="188"/>
        <v>25277118.30525738</v>
      </c>
      <c r="BB157" s="122">
        <f t="shared" si="188"/>
        <v>26417777.469685365</v>
      </c>
      <c r="BC157" s="122">
        <f t="shared" si="188"/>
        <v>27591319.623375203</v>
      </c>
      <c r="BD157" s="122">
        <f t="shared" si="188"/>
        <v>28798320.968672093</v>
      </c>
      <c r="BE157" s="122">
        <f t="shared" si="188"/>
        <v>30039357.707921233</v>
      </c>
      <c r="BF157" s="122">
        <f t="shared" si="188"/>
        <v>31315006.043467816</v>
      </c>
      <c r="BG157" s="122">
        <f t="shared" si="188"/>
        <v>32625842.177657038</v>
      </c>
      <c r="BH157" s="122">
        <f t="shared" si="188"/>
        <v>33972442.312834099</v>
      </c>
      <c r="BI157" s="122">
        <f t="shared" si="188"/>
        <v>35355382.651344195</v>
      </c>
      <c r="BJ157" s="122">
        <f t="shared" si="188"/>
        <v>36775239.395532526</v>
      </c>
      <c r="BK157" s="122">
        <f t="shared" si="188"/>
        <v>38232588.747744262</v>
      </c>
      <c r="BL157" s="89"/>
    </row>
    <row r="158" spans="1:64" x14ac:dyDescent="0.45">
      <c r="A158" s="17" t="s">
        <v>51</v>
      </c>
      <c r="B158" s="53"/>
      <c r="C158" s="122">
        <f t="shared" ref="C158:AH158" si="189">C34*C72</f>
        <v>0</v>
      </c>
      <c r="D158" s="122">
        <f t="shared" si="189"/>
        <v>8011.7204076719363</v>
      </c>
      <c r="E158" s="122">
        <f t="shared" si="189"/>
        <v>32046.881630687745</v>
      </c>
      <c r="F158" s="122">
        <f t="shared" si="189"/>
        <v>72105.483669047433</v>
      </c>
      <c r="G158" s="122">
        <f t="shared" si="189"/>
        <v>128187.52652275098</v>
      </c>
      <c r="H158" s="122">
        <f t="shared" si="189"/>
        <v>200293.01019179841</v>
      </c>
      <c r="I158" s="122">
        <f t="shared" si="189"/>
        <v>288421.93467618973</v>
      </c>
      <c r="J158" s="122">
        <f t="shared" si="189"/>
        <v>392574.29997592495</v>
      </c>
      <c r="K158" s="122">
        <f t="shared" si="189"/>
        <v>512750.10609100392</v>
      </c>
      <c r="L158" s="122">
        <f t="shared" si="189"/>
        <v>648949.35302142682</v>
      </c>
      <c r="M158" s="122">
        <f t="shared" si="189"/>
        <v>801172.04076719366</v>
      </c>
      <c r="N158" s="122">
        <f t="shared" si="189"/>
        <v>882695.80650384829</v>
      </c>
      <c r="O158" s="122">
        <f t="shared" si="189"/>
        <v>962720.5022596739</v>
      </c>
      <c r="P158" s="122">
        <f t="shared" si="189"/>
        <v>1041246.1280346706</v>
      </c>
      <c r="Q158" s="122">
        <f t="shared" si="189"/>
        <v>1118272.6838288384</v>
      </c>
      <c r="R158" s="122">
        <f t="shared" si="189"/>
        <v>1193800.1696421772</v>
      </c>
      <c r="S158" s="122">
        <f t="shared" si="189"/>
        <v>1267828.5854746872</v>
      </c>
      <c r="T158" s="122">
        <f t="shared" si="189"/>
        <v>1340357.9313263679</v>
      </c>
      <c r="U158" s="122">
        <f t="shared" si="189"/>
        <v>1411388.2071972201</v>
      </c>
      <c r="V158" s="122">
        <f t="shared" si="189"/>
        <v>1480919.413087243</v>
      </c>
      <c r="W158" s="122">
        <f t="shared" si="189"/>
        <v>1548951.5489964371</v>
      </c>
      <c r="X158" s="122">
        <f t="shared" si="189"/>
        <v>1615484.6149248022</v>
      </c>
      <c r="Y158" s="122">
        <f t="shared" si="189"/>
        <v>1680518.6108723385</v>
      </c>
      <c r="Z158" s="122">
        <f t="shared" si="189"/>
        <v>1744053.5368390458</v>
      </c>
      <c r="AA158" s="122">
        <f t="shared" si="189"/>
        <v>1806089.3928249241</v>
      </c>
      <c r="AB158" s="122">
        <f t="shared" si="189"/>
        <v>1866626.1788299745</v>
      </c>
      <c r="AC158" s="122">
        <f t="shared" si="189"/>
        <v>2171595.7606730587</v>
      </c>
      <c r="AD158" s="122">
        <f t="shared" si="189"/>
        <v>2521855.2106958856</v>
      </c>
      <c r="AE158" s="122">
        <f t="shared" si="189"/>
        <v>2922942.9243592266</v>
      </c>
      <c r="AF158" s="122">
        <f t="shared" si="189"/>
        <v>3380397.2971238527</v>
      </c>
      <c r="AG158" s="122">
        <f t="shared" si="189"/>
        <v>3785057.9972608131</v>
      </c>
      <c r="AH158" s="122">
        <f t="shared" si="189"/>
        <v>4125605.8462432264</v>
      </c>
      <c r="AI158" s="122">
        <f t="shared" ref="AI158:BK158" si="190">AI34*AI72</f>
        <v>4477871.1721226415</v>
      </c>
      <c r="AJ158" s="122">
        <f t="shared" si="190"/>
        <v>4841853.9748990601</v>
      </c>
      <c r="AK158" s="122">
        <f t="shared" si="190"/>
        <v>5217554.25457248</v>
      </c>
      <c r="AL158" s="122">
        <f t="shared" si="190"/>
        <v>5604972.0111429011</v>
      </c>
      <c r="AM158" s="122">
        <f t="shared" si="190"/>
        <v>6004107.2446103245</v>
      </c>
      <c r="AN158" s="122">
        <f t="shared" si="190"/>
        <v>6414959.9549747519</v>
      </c>
      <c r="AO158" s="122">
        <f t="shared" si="190"/>
        <v>6837530.1422361797</v>
      </c>
      <c r="AP158" s="122">
        <f t="shared" si="190"/>
        <v>7271817.8063946087</v>
      </c>
      <c r="AQ158" s="122">
        <f t="shared" si="190"/>
        <v>7717822.9474500371</v>
      </c>
      <c r="AR158" s="122">
        <f t="shared" si="190"/>
        <v>8129657.0436015418</v>
      </c>
      <c r="AS158" s="122">
        <f t="shared" si="190"/>
        <v>8551463.6127360482</v>
      </c>
      <c r="AT158" s="122">
        <f t="shared" si="190"/>
        <v>8983242.6548535526</v>
      </c>
      <c r="AU158" s="122">
        <f t="shared" si="190"/>
        <v>9424994.1699540596</v>
      </c>
      <c r="AV158" s="122">
        <f t="shared" si="190"/>
        <v>9876718.1580375638</v>
      </c>
      <c r="AW158" s="122">
        <f t="shared" si="190"/>
        <v>10338414.619104072</v>
      </c>
      <c r="AX158" s="122">
        <f t="shared" si="190"/>
        <v>10810083.553153578</v>
      </c>
      <c r="AY158" s="122">
        <f t="shared" si="190"/>
        <v>11291724.960186085</v>
      </c>
      <c r="AZ158" s="122">
        <f t="shared" si="190"/>
        <v>11783338.84020159</v>
      </c>
      <c r="BA158" s="122">
        <f t="shared" si="190"/>
        <v>12284925.193200096</v>
      </c>
      <c r="BB158" s="122">
        <f t="shared" si="190"/>
        <v>12796484.019181605</v>
      </c>
      <c r="BC158" s="122">
        <f t="shared" si="190"/>
        <v>13318015.318146113</v>
      </c>
      <c r="BD158" s="122">
        <f t="shared" si="190"/>
        <v>13849519.09009362</v>
      </c>
      <c r="BE158" s="122">
        <f t="shared" si="190"/>
        <v>14390995.335024128</v>
      </c>
      <c r="BF158" s="122">
        <f t="shared" si="190"/>
        <v>14942444.052937636</v>
      </c>
      <c r="BG158" s="122">
        <f t="shared" si="190"/>
        <v>15503865.243834145</v>
      </c>
      <c r="BH158" s="122">
        <f t="shared" si="190"/>
        <v>16075258.907713655</v>
      </c>
      <c r="BI158" s="122">
        <f t="shared" si="190"/>
        <v>16656625.044576166</v>
      </c>
      <c r="BJ158" s="122">
        <f t="shared" si="190"/>
        <v>17247963.65442168</v>
      </c>
      <c r="BK158" s="122">
        <f t="shared" si="190"/>
        <v>17849274.737250175</v>
      </c>
      <c r="BL158" s="89"/>
    </row>
    <row r="159" spans="1:64" x14ac:dyDescent="0.45">
      <c r="A159" s="17" t="s">
        <v>49</v>
      </c>
      <c r="B159" s="53"/>
      <c r="C159" s="122">
        <f t="shared" ref="C159:AH159" si="191">C35*C73</f>
        <v>0</v>
      </c>
      <c r="D159" s="122">
        <f t="shared" si="191"/>
        <v>962338.2269450418</v>
      </c>
      <c r="E159" s="122">
        <f t="shared" si="191"/>
        <v>1896987.3162639085</v>
      </c>
      <c r="F159" s="122">
        <f t="shared" si="191"/>
        <v>2804293.4134841794</v>
      </c>
      <c r="G159" s="122">
        <f t="shared" si="191"/>
        <v>3684601.4319440969</v>
      </c>
      <c r="H159" s="122">
        <f t="shared" si="191"/>
        <v>4538255.0527925659</v>
      </c>
      <c r="I159" s="122">
        <f t="shared" si="191"/>
        <v>5365596.7249891525</v>
      </c>
      <c r="J159" s="122">
        <f t="shared" si="191"/>
        <v>6164067.5566974934</v>
      </c>
      <c r="K159" s="122">
        <f t="shared" si="191"/>
        <v>6932775.0719861686</v>
      </c>
      <c r="L159" s="122">
        <f t="shared" si="191"/>
        <v>7670830.7843225226</v>
      </c>
      <c r="M159" s="122">
        <f t="shared" si="191"/>
        <v>8332077.9422732322</v>
      </c>
      <c r="N159" s="122">
        <f t="shared" si="191"/>
        <v>8095179.8832980618</v>
      </c>
      <c r="O159" s="122">
        <f t="shared" si="191"/>
        <v>7906073.750673892</v>
      </c>
      <c r="P159" s="122">
        <f t="shared" si="191"/>
        <v>7599674.2775066281</v>
      </c>
      <c r="Q159" s="122">
        <f t="shared" si="191"/>
        <v>7300403.6947968518</v>
      </c>
      <c r="R159" s="122">
        <f t="shared" si="191"/>
        <v>7016145.3746370971</v>
      </c>
      <c r="S159" s="122">
        <f t="shared" si="191"/>
        <v>6867024.8276788527</v>
      </c>
      <c r="T159" s="122">
        <f t="shared" si="191"/>
        <v>6558802.1040145895</v>
      </c>
      <c r="U159" s="122">
        <f t="shared" si="191"/>
        <v>6138156.9217505818</v>
      </c>
      <c r="V159" s="122">
        <f t="shared" si="191"/>
        <v>5933173.2758010551</v>
      </c>
      <c r="W159" s="122">
        <f t="shared" si="191"/>
        <v>5664407.6500440501</v>
      </c>
      <c r="X159" s="122">
        <f t="shared" si="191"/>
        <v>5474354.0558532877</v>
      </c>
      <c r="Y159" s="122">
        <f t="shared" si="191"/>
        <v>5320740.0316271707</v>
      </c>
      <c r="Z159" s="122">
        <f t="shared" si="191"/>
        <v>5086221.5246275235</v>
      </c>
      <c r="AA159" s="122">
        <f t="shared" si="191"/>
        <v>4940726.1687431969</v>
      </c>
      <c r="AB159" s="122">
        <f t="shared" si="191"/>
        <v>4808090.5806055032</v>
      </c>
      <c r="AC159" s="122">
        <f t="shared" si="191"/>
        <v>5257603.726483658</v>
      </c>
      <c r="AD159" s="122">
        <f t="shared" si="191"/>
        <v>5689207.1216695141</v>
      </c>
      <c r="AE159" s="122">
        <f t="shared" si="191"/>
        <v>6127489.8077384401</v>
      </c>
      <c r="AF159" s="122">
        <f t="shared" si="191"/>
        <v>6512669.1444494054</v>
      </c>
      <c r="AG159" s="122">
        <f t="shared" si="191"/>
        <v>6615465.180220725</v>
      </c>
      <c r="AH159" s="122">
        <f t="shared" si="191"/>
        <v>6948330.0385667989</v>
      </c>
      <c r="AI159" s="122">
        <f t="shared" ref="AI159:BK159" si="192">AI35*AI73</f>
        <v>7248904.7382169487</v>
      </c>
      <c r="AJ159" s="122">
        <f t="shared" si="192"/>
        <v>7516423.8034702502</v>
      </c>
      <c r="AK159" s="122">
        <f t="shared" si="192"/>
        <v>7750121.7586257802</v>
      </c>
      <c r="AL159" s="122">
        <f t="shared" si="192"/>
        <v>7949233.1279826155</v>
      </c>
      <c r="AM159" s="122">
        <f t="shared" si="192"/>
        <v>8112992.43583983</v>
      </c>
      <c r="AN159" s="122">
        <f t="shared" si="192"/>
        <v>8240634.2064965032</v>
      </c>
      <c r="AO159" s="122">
        <f t="shared" si="192"/>
        <v>8331392.9642517082</v>
      </c>
      <c r="AP159" s="122">
        <f t="shared" si="192"/>
        <v>8384503.2334045218</v>
      </c>
      <c r="AQ159" s="122">
        <f t="shared" si="192"/>
        <v>8399199.5382540245</v>
      </c>
      <c r="AR159" s="122">
        <f t="shared" si="192"/>
        <v>8004962.0712073287</v>
      </c>
      <c r="AS159" s="122">
        <f t="shared" si="192"/>
        <v>7606345.1415290348</v>
      </c>
      <c r="AT159" s="122">
        <f t="shared" si="192"/>
        <v>7203379.5895965872</v>
      </c>
      <c r="AU159" s="122">
        <f t="shared" si="192"/>
        <v>6796096.2557874219</v>
      </c>
      <c r="AV159" s="122">
        <f t="shared" si="192"/>
        <v>6384525.9804789806</v>
      </c>
      <c r="AW159" s="122">
        <f t="shared" si="192"/>
        <v>5968699.6040487038</v>
      </c>
      <c r="AX159" s="122">
        <f t="shared" si="192"/>
        <v>5548647.9668740304</v>
      </c>
      <c r="AY159" s="122">
        <f t="shared" si="192"/>
        <v>5124401.9093324011</v>
      </c>
      <c r="AZ159" s="122">
        <f t="shared" si="192"/>
        <v>4695992.2718012566</v>
      </c>
      <c r="BA159" s="122">
        <f t="shared" si="192"/>
        <v>4263449.8946580356</v>
      </c>
      <c r="BB159" s="122">
        <f t="shared" si="192"/>
        <v>3826805.6182801789</v>
      </c>
      <c r="BC159" s="122">
        <f t="shared" si="192"/>
        <v>3386090.2830451257</v>
      </c>
      <c r="BD159" s="122">
        <f t="shared" si="192"/>
        <v>2941334.7293303167</v>
      </c>
      <c r="BE159" s="122">
        <f t="shared" si="192"/>
        <v>2492569.7975131921</v>
      </c>
      <c r="BF159" s="122">
        <f t="shared" si="192"/>
        <v>2039826.3279711909</v>
      </c>
      <c r="BG159" s="122">
        <f t="shared" si="192"/>
        <v>1583135.1610817544</v>
      </c>
      <c r="BH159" s="122">
        <f t="shared" si="192"/>
        <v>1122527.1372223217</v>
      </c>
      <c r="BI159" s="122">
        <f t="shared" si="192"/>
        <v>658033.09677033313</v>
      </c>
      <c r="BJ159" s="122">
        <f t="shared" si="192"/>
        <v>189683.8801032287</v>
      </c>
      <c r="BK159" s="122">
        <f t="shared" si="192"/>
        <v>-282489.6724015518</v>
      </c>
      <c r="BL159" s="89"/>
    </row>
    <row r="160" spans="1:64" x14ac:dyDescent="0.45">
      <c r="A160" s="17" t="s">
        <v>54</v>
      </c>
      <c r="B160" s="53"/>
      <c r="C160" s="122">
        <f t="shared" ref="C160:AH160" si="193">C36*C74</f>
        <v>0</v>
      </c>
      <c r="D160" s="122">
        <f t="shared" si="193"/>
        <v>4211.0712598766449</v>
      </c>
      <c r="E160" s="122">
        <f t="shared" si="193"/>
        <v>16838.521573696507</v>
      </c>
      <c r="F160" s="122">
        <f t="shared" si="193"/>
        <v>37874.001468185474</v>
      </c>
      <c r="G160" s="122">
        <f t="shared" si="193"/>
        <v>67309.555770657375</v>
      </c>
      <c r="H160" s="122">
        <f t="shared" si="193"/>
        <v>105137.62360901412</v>
      </c>
      <c r="I160" s="122">
        <f t="shared" si="193"/>
        <v>151351.03841174548</v>
      </c>
      <c r="J160" s="122">
        <f t="shared" si="193"/>
        <v>205943.02790792933</v>
      </c>
      <c r="K160" s="122">
        <f t="shared" si="193"/>
        <v>268903.87231084018</v>
      </c>
      <c r="L160" s="122">
        <f t="shared" si="193"/>
        <v>340222.57522614492</v>
      </c>
      <c r="M160" s="122">
        <f t="shared" si="193"/>
        <v>439001.81546722399</v>
      </c>
      <c r="N160" s="122">
        <f t="shared" si="193"/>
        <v>496299.88635216927</v>
      </c>
      <c r="O160" s="122">
        <f t="shared" si="193"/>
        <v>533862.05303777382</v>
      </c>
      <c r="P160" s="122">
        <f t="shared" si="193"/>
        <v>618825.14600946009</v>
      </c>
      <c r="Q160" s="122">
        <f t="shared" si="193"/>
        <v>702391.63514548156</v>
      </c>
      <c r="R160" s="122">
        <f t="shared" si="193"/>
        <v>775905.11062857171</v>
      </c>
      <c r="S160" s="122">
        <f t="shared" si="193"/>
        <v>790267.47030941595</v>
      </c>
      <c r="T160" s="122">
        <f t="shared" si="193"/>
        <v>871578.55316610832</v>
      </c>
      <c r="U160" s="122">
        <f t="shared" si="193"/>
        <v>998710.51573532913</v>
      </c>
      <c r="V160" s="122">
        <f t="shared" si="193"/>
        <v>1037379.589044245</v>
      </c>
      <c r="W160" s="122">
        <f t="shared" si="193"/>
        <v>1101775.4885421342</v>
      </c>
      <c r="X160" s="122">
        <f t="shared" si="193"/>
        <v>1134311.3072888094</v>
      </c>
      <c r="Y160" s="122">
        <f t="shared" si="193"/>
        <v>1153071.6309030948</v>
      </c>
      <c r="Z160" s="122">
        <f t="shared" si="193"/>
        <v>1208368.5401459418</v>
      </c>
      <c r="AA160" s="122">
        <f t="shared" si="193"/>
        <v>1226825.0784231792</v>
      </c>
      <c r="AB160" s="122">
        <f t="shared" si="193"/>
        <v>1233755.285734772</v>
      </c>
      <c r="AC160" s="122">
        <f t="shared" si="193"/>
        <v>1416241.1487890636</v>
      </c>
      <c r="AD160" s="122">
        <f t="shared" si="193"/>
        <v>1587743.5396824367</v>
      </c>
      <c r="AE160" s="122">
        <f t="shared" si="193"/>
        <v>1756485.8316087218</v>
      </c>
      <c r="AF160" s="122">
        <f t="shared" si="193"/>
        <v>1934624.8703721922</v>
      </c>
      <c r="AG160" s="122">
        <f t="shared" si="193"/>
        <v>2207096.2081186753</v>
      </c>
      <c r="AH160" s="122">
        <f t="shared" si="193"/>
        <v>2381494.2254739865</v>
      </c>
      <c r="AI160" s="122">
        <f t="shared" ref="AI160:BK160" si="194">AI36*AI74</f>
        <v>2560925.2673403556</v>
      </c>
      <c r="AJ160" s="122">
        <f t="shared" si="194"/>
        <v>2745753.6209335155</v>
      </c>
      <c r="AK160" s="122">
        <f t="shared" si="194"/>
        <v>2936343.573469195</v>
      </c>
      <c r="AL160" s="122">
        <f t="shared" si="194"/>
        <v>3133059.4121631267</v>
      </c>
      <c r="AM160" s="122">
        <f t="shared" si="194"/>
        <v>3336265.4242310403</v>
      </c>
      <c r="AN160" s="122">
        <f t="shared" si="194"/>
        <v>3546325.8968886677</v>
      </c>
      <c r="AO160" s="122">
        <f t="shared" si="194"/>
        <v>3763605.1173517387</v>
      </c>
      <c r="AP160" s="122">
        <f t="shared" si="194"/>
        <v>3988467.3728359845</v>
      </c>
      <c r="AQ160" s="122">
        <f t="shared" si="194"/>
        <v>4221276.9505571341</v>
      </c>
      <c r="AR160" s="122">
        <f t="shared" si="194"/>
        <v>4431243.3240870414</v>
      </c>
      <c r="AS160" s="122">
        <f t="shared" si="194"/>
        <v>4648868.2802897077</v>
      </c>
      <c r="AT160" s="122">
        <f t="shared" si="194"/>
        <v>4874450.9172876105</v>
      </c>
      <c r="AU160" s="122">
        <f t="shared" si="194"/>
        <v>5108290.3332032291</v>
      </c>
      <c r="AV160" s="122">
        <f t="shared" si="194"/>
        <v>5350685.6261590403</v>
      </c>
      <c r="AW160" s="122">
        <f t="shared" si="194"/>
        <v>5601935.8942775233</v>
      </c>
      <c r="AX160" s="122">
        <f t="shared" si="194"/>
        <v>5862340.2356811576</v>
      </c>
      <c r="AY160" s="122">
        <f t="shared" si="194"/>
        <v>6132197.7484924188</v>
      </c>
      <c r="AZ160" s="122">
        <f t="shared" si="194"/>
        <v>6411807.5308337873</v>
      </c>
      <c r="BA160" s="122">
        <f t="shared" si="194"/>
        <v>6701468.6808277415</v>
      </c>
      <c r="BB160" s="122">
        <f t="shared" si="194"/>
        <v>7001480.2965967599</v>
      </c>
      <c r="BC160" s="122">
        <f t="shared" si="194"/>
        <v>7312141.4762633182</v>
      </c>
      <c r="BD160" s="122">
        <f t="shared" si="194"/>
        <v>7633751.3179498985</v>
      </c>
      <c r="BE160" s="122">
        <f t="shared" si="194"/>
        <v>7966608.9197789766</v>
      </c>
      <c r="BF160" s="122">
        <f t="shared" si="194"/>
        <v>8311013.3798730318</v>
      </c>
      <c r="BG160" s="122">
        <f t="shared" si="194"/>
        <v>8667263.7963545416</v>
      </c>
      <c r="BH160" s="122">
        <f t="shared" si="194"/>
        <v>9035659.2673459854</v>
      </c>
      <c r="BI160" s="122">
        <f t="shared" si="194"/>
        <v>9416498.8909698427</v>
      </c>
      <c r="BJ160" s="122">
        <f t="shared" si="194"/>
        <v>9810081.765348589</v>
      </c>
      <c r="BK160" s="122">
        <f t="shared" si="194"/>
        <v>10216706.988604696</v>
      </c>
      <c r="BL160" s="89"/>
    </row>
    <row r="161" spans="1:64" x14ac:dyDescent="0.45">
      <c r="A161" s="17" t="s">
        <v>52</v>
      </c>
      <c r="B161" s="53"/>
      <c r="C161" s="122">
        <f t="shared" ref="C161:AH161" si="195">C37*C75</f>
        <v>0</v>
      </c>
      <c r="D161" s="122">
        <f t="shared" si="195"/>
        <v>1706.9233265295441</v>
      </c>
      <c r="E161" s="122">
        <f t="shared" si="195"/>
        <v>6827.6933061181762</v>
      </c>
      <c r="F161" s="122">
        <f t="shared" si="195"/>
        <v>15362.309938765897</v>
      </c>
      <c r="G161" s="122">
        <f t="shared" si="195"/>
        <v>27310.773224472705</v>
      </c>
      <c r="H161" s="122">
        <f t="shared" si="195"/>
        <v>42673.083163238596</v>
      </c>
      <c r="I161" s="122">
        <f t="shared" si="195"/>
        <v>61449.23975506358</v>
      </c>
      <c r="J161" s="122">
        <f t="shared" si="195"/>
        <v>83639.242999947644</v>
      </c>
      <c r="K161" s="122">
        <f t="shared" si="195"/>
        <v>109243.09289789082</v>
      </c>
      <c r="L161" s="122">
        <f t="shared" si="195"/>
        <v>138260.78944889308</v>
      </c>
      <c r="M161" s="122">
        <f t="shared" si="195"/>
        <v>170692.33265295438</v>
      </c>
      <c r="N161" s="122">
        <f t="shared" si="195"/>
        <v>188543.31614355036</v>
      </c>
      <c r="O161" s="122">
        <f t="shared" si="195"/>
        <v>206171.33338442209</v>
      </c>
      <c r="P161" s="122">
        <f t="shared" si="195"/>
        <v>223576.38437556961</v>
      </c>
      <c r="Q161" s="122">
        <f t="shared" si="195"/>
        <v>240758.46911699287</v>
      </c>
      <c r="R161" s="122">
        <f t="shared" si="195"/>
        <v>257717.58760869189</v>
      </c>
      <c r="S161" s="122">
        <f t="shared" si="195"/>
        <v>274453.73985066667</v>
      </c>
      <c r="T161" s="122">
        <f t="shared" si="195"/>
        <v>290966.92584291723</v>
      </c>
      <c r="U161" s="122">
        <f t="shared" si="195"/>
        <v>307257.14558544359</v>
      </c>
      <c r="V161" s="122">
        <f t="shared" si="195"/>
        <v>323324.39907824568</v>
      </c>
      <c r="W161" s="122">
        <f t="shared" si="195"/>
        <v>339168.6863213235</v>
      </c>
      <c r="X161" s="122">
        <f t="shared" si="195"/>
        <v>354790.00731467718</v>
      </c>
      <c r="Y161" s="122">
        <f t="shared" si="195"/>
        <v>370188.36205830646</v>
      </c>
      <c r="Z161" s="122">
        <f t="shared" si="195"/>
        <v>385363.75055221166</v>
      </c>
      <c r="AA161" s="122">
        <f t="shared" si="195"/>
        <v>400316.17279639252</v>
      </c>
      <c r="AB161" s="122">
        <f t="shared" si="195"/>
        <v>415045.62879084924</v>
      </c>
      <c r="AC161" s="122">
        <f t="shared" si="195"/>
        <v>486771.74484722188</v>
      </c>
      <c r="AD161" s="122">
        <f t="shared" si="195"/>
        <v>569105.57345445233</v>
      </c>
      <c r="AE161" s="122">
        <f t="shared" si="195"/>
        <v>663393.75473774492</v>
      </c>
      <c r="AF161" s="122">
        <f t="shared" si="195"/>
        <v>770982.92882230389</v>
      </c>
      <c r="AG161" s="122">
        <f t="shared" si="195"/>
        <v>866948.56713235308</v>
      </c>
      <c r="AH161" s="122">
        <f t="shared" si="195"/>
        <v>963176.75656403508</v>
      </c>
      <c r="AI161" s="122">
        <f t="shared" ref="AI161:BK161" si="196">AI37*AI75</f>
        <v>1064135.9063850131</v>
      </c>
      <c r="AJ161" s="122">
        <f t="shared" si="196"/>
        <v>1169826.0165952882</v>
      </c>
      <c r="AK161" s="122">
        <f t="shared" si="196"/>
        <v>1280247.0871948593</v>
      </c>
      <c r="AL161" s="122">
        <f t="shared" si="196"/>
        <v>1395399.1181837271</v>
      </c>
      <c r="AM161" s="122">
        <f t="shared" si="196"/>
        <v>1515282.1095618915</v>
      </c>
      <c r="AN161" s="122">
        <f t="shared" si="196"/>
        <v>1639896.0613293524</v>
      </c>
      <c r="AO161" s="122">
        <f t="shared" si="196"/>
        <v>1769240.9734861096</v>
      </c>
      <c r="AP161" s="122">
        <f t="shared" si="196"/>
        <v>1903316.8460321634</v>
      </c>
      <c r="AQ161" s="122">
        <f t="shared" si="196"/>
        <v>2042123.6789675131</v>
      </c>
      <c r="AR161" s="122">
        <f t="shared" si="196"/>
        <v>2170401.99213011</v>
      </c>
      <c r="AS161" s="122">
        <f t="shared" si="196"/>
        <v>2302564.6616710089</v>
      </c>
      <c r="AT161" s="122">
        <f t="shared" si="196"/>
        <v>2438611.6875902102</v>
      </c>
      <c r="AU161" s="122">
        <f t="shared" si="196"/>
        <v>2578543.0698877131</v>
      </c>
      <c r="AV161" s="122">
        <f t="shared" si="196"/>
        <v>2722358.8085635179</v>
      </c>
      <c r="AW161" s="122">
        <f t="shared" si="196"/>
        <v>2870058.9036176251</v>
      </c>
      <c r="AX161" s="122">
        <f t="shared" si="196"/>
        <v>3021643.3550500334</v>
      </c>
      <c r="AY161" s="122">
        <f t="shared" si="196"/>
        <v>3177112.1628607437</v>
      </c>
      <c r="AZ161" s="122">
        <f t="shared" si="196"/>
        <v>3336465.327049756</v>
      </c>
      <c r="BA161" s="122">
        <f t="shared" si="196"/>
        <v>3499702.8476170702</v>
      </c>
      <c r="BB161" s="122">
        <f t="shared" si="196"/>
        <v>3666824.7245626859</v>
      </c>
      <c r="BC161" s="122">
        <f t="shared" si="196"/>
        <v>3837830.9578866046</v>
      </c>
      <c r="BD161" s="122">
        <f t="shared" si="196"/>
        <v>4012721.5475888243</v>
      </c>
      <c r="BE161" s="122">
        <f t="shared" si="196"/>
        <v>4191496.4936693464</v>
      </c>
      <c r="BF161" s="122">
        <f t="shared" si="196"/>
        <v>4374155.7961281696</v>
      </c>
      <c r="BG161" s="122">
        <f t="shared" si="196"/>
        <v>4560699.4549652953</v>
      </c>
      <c r="BH161" s="122">
        <f t="shared" si="196"/>
        <v>4751127.4701807229</v>
      </c>
      <c r="BI161" s="122">
        <f t="shared" si="196"/>
        <v>4945439.8417744525</v>
      </c>
      <c r="BJ161" s="122">
        <f t="shared" si="196"/>
        <v>5143636.569746484</v>
      </c>
      <c r="BK161" s="122">
        <f t="shared" si="196"/>
        <v>5345717.6540968148</v>
      </c>
      <c r="BL161" s="89"/>
    </row>
    <row r="162" spans="1:64" x14ac:dyDescent="0.45">
      <c r="A162" s="17" t="s">
        <v>50</v>
      </c>
      <c r="B162" s="53"/>
      <c r="C162" s="122">
        <f t="shared" ref="C162:AH162" si="197">C38*C76</f>
        <v>0</v>
      </c>
      <c r="D162" s="122">
        <f t="shared" si="197"/>
        <v>2560652.7795900721</v>
      </c>
      <c r="E162" s="122">
        <f t="shared" si="197"/>
        <v>5077598.533775582</v>
      </c>
      <c r="F162" s="122">
        <f t="shared" si="197"/>
        <v>7551629.228981954</v>
      </c>
      <c r="G162" s="122">
        <f t="shared" si="197"/>
        <v>9983527.7061182782</v>
      </c>
      <c r="H162" s="122">
        <f t="shared" si="197"/>
        <v>12374067.680577297</v>
      </c>
      <c r="I162" s="122">
        <f t="shared" si="197"/>
        <v>14724013.742235428</v>
      </c>
      <c r="J162" s="122">
        <f t="shared" si="197"/>
        <v>17029479.470145684</v>
      </c>
      <c r="K162" s="122">
        <f t="shared" si="197"/>
        <v>19289272.114616349</v>
      </c>
      <c r="L162" s="122">
        <f t="shared" si="197"/>
        <v>21502214.945880283</v>
      </c>
      <c r="M162" s="122">
        <f t="shared" si="197"/>
        <v>23593061.736742359</v>
      </c>
      <c r="N162" s="122">
        <f t="shared" si="197"/>
        <v>23050817.656936221</v>
      </c>
      <c r="O162" s="122">
        <f t="shared" si="197"/>
        <v>22525285.344196886</v>
      </c>
      <c r="P162" s="122">
        <f t="shared" si="197"/>
        <v>21987880.380239159</v>
      </c>
      <c r="Q162" s="122">
        <f t="shared" si="197"/>
        <v>21460565.032314755</v>
      </c>
      <c r="R162" s="122">
        <f t="shared" si="197"/>
        <v>21002654.65352593</v>
      </c>
      <c r="S162" s="122">
        <f t="shared" si="197"/>
        <v>20156441.513360649</v>
      </c>
      <c r="T162" s="122">
        <f t="shared" si="197"/>
        <v>19523719.58598179</v>
      </c>
      <c r="U162" s="122">
        <f t="shared" si="197"/>
        <v>18885047.636388425</v>
      </c>
      <c r="V162" s="122">
        <f t="shared" si="197"/>
        <v>18283415.312809672</v>
      </c>
      <c r="W162" s="122">
        <f t="shared" si="197"/>
        <v>17724985.805540618</v>
      </c>
      <c r="X162" s="122">
        <f t="shared" si="197"/>
        <v>17145313.161461402</v>
      </c>
      <c r="Y162" s="122">
        <f t="shared" si="197"/>
        <v>16501831.545670496</v>
      </c>
      <c r="Z162" s="122">
        <f t="shared" si="197"/>
        <v>15929558.918306366</v>
      </c>
      <c r="AA162" s="122">
        <f t="shared" si="197"/>
        <v>15553499.448597532</v>
      </c>
      <c r="AB162" s="122">
        <f t="shared" si="197"/>
        <v>15104709.325873267</v>
      </c>
      <c r="AC162" s="122">
        <f t="shared" si="197"/>
        <v>17367306.342550725</v>
      </c>
      <c r="AD162" s="122">
        <f t="shared" si="197"/>
        <v>19497132.459607981</v>
      </c>
      <c r="AE162" s="122">
        <f t="shared" si="197"/>
        <v>21636637.133582633</v>
      </c>
      <c r="AF162" s="122">
        <f t="shared" si="197"/>
        <v>23637757.931789253</v>
      </c>
      <c r="AG162" s="122">
        <f t="shared" si="197"/>
        <v>25503140.991989948</v>
      </c>
      <c r="AH162" s="122">
        <f t="shared" si="197"/>
        <v>27336793.808901016</v>
      </c>
      <c r="AI162" s="122">
        <f t="shared" ref="AI162:BK162" si="198">AI38*AI76</f>
        <v>29075342.499066316</v>
      </c>
      <c r="AJ162" s="122">
        <f t="shared" si="198"/>
        <v>30717008.348430563</v>
      </c>
      <c r="AK162" s="122">
        <f t="shared" si="198"/>
        <v>32260012.642938469</v>
      </c>
      <c r="AL162" s="122">
        <f t="shared" si="198"/>
        <v>33702576.668534763</v>
      </c>
      <c r="AM162" s="122">
        <f t="shared" si="198"/>
        <v>35042921.711164147</v>
      </c>
      <c r="AN162" s="122">
        <f t="shared" si="198"/>
        <v>36279269.05677136</v>
      </c>
      <c r="AO162" s="122">
        <f t="shared" si="198"/>
        <v>37409839.991301097</v>
      </c>
      <c r="AP162" s="122">
        <f t="shared" si="198"/>
        <v>38432855.800698087</v>
      </c>
      <c r="AQ162" s="122">
        <f t="shared" si="198"/>
        <v>39346537.770907044</v>
      </c>
      <c r="AR162" s="122">
        <f t="shared" si="198"/>
        <v>39588171.711824916</v>
      </c>
      <c r="AS162" s="122">
        <f t="shared" si="198"/>
        <v>39747596.179209828</v>
      </c>
      <c r="AT162" s="122">
        <f t="shared" si="198"/>
        <v>39823575.30901958</v>
      </c>
      <c r="AU162" s="122">
        <f t="shared" si="198"/>
        <v>39814873.237211913</v>
      </c>
      <c r="AV162" s="122">
        <f t="shared" si="198"/>
        <v>39720254.099744618</v>
      </c>
      <c r="AW162" s="122">
        <f t="shared" si="198"/>
        <v>39538482.032575458</v>
      </c>
      <c r="AX162" s="122">
        <f t="shared" si="198"/>
        <v>39268321.171662204</v>
      </c>
      <c r="AY162" s="122">
        <f t="shared" si="198"/>
        <v>38908535.652962632</v>
      </c>
      <c r="AZ162" s="122">
        <f t="shared" si="198"/>
        <v>38457889.612434514</v>
      </c>
      <c r="BA162" s="122">
        <f t="shared" si="198"/>
        <v>37915147.186035618</v>
      </c>
      <c r="BB162" s="122">
        <f t="shared" si="198"/>
        <v>37279072.50972373</v>
      </c>
      <c r="BC162" s="122">
        <f t="shared" si="198"/>
        <v>36548429.719456606</v>
      </c>
      <c r="BD162" s="122">
        <f t="shared" si="198"/>
        <v>35721982.951192021</v>
      </c>
      <c r="BE162" s="122">
        <f t="shared" si="198"/>
        <v>34798496.340887763</v>
      </c>
      <c r="BF162" s="122">
        <f t="shared" si="198"/>
        <v>33776734.024501577</v>
      </c>
      <c r="BG162" s="122">
        <f t="shared" si="198"/>
        <v>32655460.137991253</v>
      </c>
      <c r="BH162" s="122">
        <f t="shared" si="198"/>
        <v>31433438.817314561</v>
      </c>
      <c r="BI162" s="122">
        <f t="shared" si="198"/>
        <v>30109434.198429268</v>
      </c>
      <c r="BJ162" s="122">
        <f t="shared" si="198"/>
        <v>28682210.41729315</v>
      </c>
      <c r="BK162" s="122">
        <f t="shared" si="198"/>
        <v>27150531.609863959</v>
      </c>
      <c r="BL162" s="89"/>
    </row>
    <row r="163" spans="1:64" x14ac:dyDescent="0.45">
      <c r="A163" s="17" t="s">
        <v>55</v>
      </c>
      <c r="B163" s="53"/>
      <c r="C163" s="122">
        <f t="shared" ref="C163:AH163" si="199">C39*C77</f>
        <v>0</v>
      </c>
      <c r="D163" s="122">
        <f t="shared" si="199"/>
        <v>7525.7659864612469</v>
      </c>
      <c r="E163" s="122">
        <f t="shared" si="199"/>
        <v>30084.561993247888</v>
      </c>
      <c r="F163" s="122">
        <f t="shared" si="199"/>
        <v>67650.825215385601</v>
      </c>
      <c r="G163" s="122">
        <f t="shared" si="199"/>
        <v>120201.91301312851</v>
      </c>
      <c r="H163" s="122">
        <f t="shared" si="199"/>
        <v>187718.10291195911</v>
      </c>
      <c r="I163" s="122">
        <f t="shared" si="199"/>
        <v>270182.59260258847</v>
      </c>
      <c r="J163" s="122">
        <f t="shared" si="199"/>
        <v>367581.49994095589</v>
      </c>
      <c r="K163" s="122">
        <f t="shared" si="199"/>
        <v>479887.76986603672</v>
      </c>
      <c r="L163" s="122">
        <f t="shared" si="199"/>
        <v>607069.22094093845</v>
      </c>
      <c r="M163" s="122">
        <f t="shared" si="199"/>
        <v>784279.16609537252</v>
      </c>
      <c r="N163" s="122">
        <f t="shared" si="199"/>
        <v>966547.3054171541</v>
      </c>
      <c r="O163" s="122">
        <f t="shared" si="199"/>
        <v>1142232.734641711</v>
      </c>
      <c r="P163" s="122">
        <f t="shared" si="199"/>
        <v>1322205.2813916365</v>
      </c>
      <c r="Q163" s="122">
        <f t="shared" si="199"/>
        <v>1495550.3461945681</v>
      </c>
      <c r="R163" s="122">
        <f t="shared" si="199"/>
        <v>1633385.2261070393</v>
      </c>
      <c r="S163" s="122">
        <f t="shared" si="199"/>
        <v>1953130.665637783</v>
      </c>
      <c r="T163" s="122">
        <f t="shared" si="199"/>
        <v>2173477.6893161754</v>
      </c>
      <c r="U163" s="122">
        <f t="shared" si="199"/>
        <v>2382259.70504699</v>
      </c>
      <c r="V163" s="122">
        <f t="shared" si="199"/>
        <v>2575949.0404032189</v>
      </c>
      <c r="W163" s="122">
        <f t="shared" si="199"/>
        <v>2747143.8833893579</v>
      </c>
      <c r="X163" s="122">
        <f t="shared" si="199"/>
        <v>2930563.5045652692</v>
      </c>
      <c r="Y163" s="122">
        <f t="shared" si="199"/>
        <v>3146813.2468793443</v>
      </c>
      <c r="Z163" s="122">
        <f t="shared" si="199"/>
        <v>3333002.2605645126</v>
      </c>
      <c r="AA163" s="122">
        <f t="shared" si="199"/>
        <v>3427144.8573176526</v>
      </c>
      <c r="AB163" s="122">
        <f t="shared" si="199"/>
        <v>3545935.9117905973</v>
      </c>
      <c r="AC163" s="122">
        <f t="shared" si="199"/>
        <v>4257832.2312980955</v>
      </c>
      <c r="AD163" s="122">
        <f t="shared" si="199"/>
        <v>4999372.5888492167</v>
      </c>
      <c r="AE163" s="122">
        <f t="shared" si="199"/>
        <v>5733266.6770056607</v>
      </c>
      <c r="AF163" s="122">
        <f t="shared" si="199"/>
        <v>6508332.056867715</v>
      </c>
      <c r="AG163" s="122">
        <f t="shared" si="199"/>
        <v>7316203.0887276558</v>
      </c>
      <c r="AH163" s="122">
        <f t="shared" si="199"/>
        <v>8119271.0731121358</v>
      </c>
      <c r="AI163" s="122">
        <f t="shared" ref="AI163:BK163" si="200">AI39*AI77</f>
        <v>8949180.0894712955</v>
      </c>
      <c r="AJ163" s="122">
        <f t="shared" si="200"/>
        <v>9807135.0684284288</v>
      </c>
      <c r="AK163" s="122">
        <f t="shared" si="200"/>
        <v>10694340.940606834</v>
      </c>
      <c r="AL163" s="122">
        <f t="shared" si="200"/>
        <v>11612002.636629807</v>
      </c>
      <c r="AM163" s="122">
        <f t="shared" si="200"/>
        <v>12561325.087120641</v>
      </c>
      <c r="AN163" s="122">
        <f t="shared" si="200"/>
        <v>13543513.222702635</v>
      </c>
      <c r="AO163" s="122">
        <f t="shared" si="200"/>
        <v>14559771.973999079</v>
      </c>
      <c r="AP163" s="122">
        <f t="shared" si="200"/>
        <v>15611306.271633275</v>
      </c>
      <c r="AQ163" s="122">
        <f t="shared" si="200"/>
        <v>16699321.046228517</v>
      </c>
      <c r="AR163" s="122">
        <f t="shared" si="200"/>
        <v>17575982.396198675</v>
      </c>
      <c r="AS163" s="122">
        <f t="shared" si="200"/>
        <v>18482220.104065567</v>
      </c>
      <c r="AT163" s="122">
        <f t="shared" si="200"/>
        <v>19418871.364782643</v>
      </c>
      <c r="AU163" s="122">
        <f t="shared" si="200"/>
        <v>20386773.373303339</v>
      </c>
      <c r="AV163" s="122">
        <f t="shared" si="200"/>
        <v>21386763.324581113</v>
      </c>
      <c r="AW163" s="122">
        <f t="shared" si="200"/>
        <v>22419678.413569417</v>
      </c>
      <c r="AX163" s="122">
        <f t="shared" si="200"/>
        <v>23486355.835221689</v>
      </c>
      <c r="AY163" s="122">
        <f t="shared" si="200"/>
        <v>24587632.784491386</v>
      </c>
      <c r="AZ163" s="122">
        <f t="shared" si="200"/>
        <v>25724346.456331953</v>
      </c>
      <c r="BA163" s="122">
        <f t="shared" si="200"/>
        <v>26897334.045696836</v>
      </c>
      <c r="BB163" s="122">
        <f t="shared" si="200"/>
        <v>28107432.74753949</v>
      </c>
      <c r="BC163" s="122">
        <f t="shared" si="200"/>
        <v>29355479.756813366</v>
      </c>
      <c r="BD163" s="122">
        <f t="shared" si="200"/>
        <v>30642312.268471897</v>
      </c>
      <c r="BE163" s="122">
        <f t="shared" si="200"/>
        <v>31968767.477468546</v>
      </c>
      <c r="BF163" s="122">
        <f t="shared" si="200"/>
        <v>33335682.578756753</v>
      </c>
      <c r="BG163" s="122">
        <f t="shared" si="200"/>
        <v>34743894.767289966</v>
      </c>
      <c r="BH163" s="122">
        <f t="shared" si="200"/>
        <v>36194241.238021642</v>
      </c>
      <c r="BI163" s="122">
        <f t="shared" si="200"/>
        <v>37687559.185905218</v>
      </c>
      <c r="BJ163" s="122">
        <f t="shared" si="200"/>
        <v>39224685.805894151</v>
      </c>
      <c r="BK163" s="122">
        <f t="shared" si="200"/>
        <v>40806458.292941861</v>
      </c>
      <c r="BL163" s="89"/>
    </row>
    <row r="164" spans="1:64" x14ac:dyDescent="0.45">
      <c r="A164" s="17" t="s">
        <v>7</v>
      </c>
      <c r="B164" s="53"/>
      <c r="C164" s="122">
        <f t="shared" ref="C164:AH164" si="201">C40*C78</f>
        <v>0</v>
      </c>
      <c r="D164" s="122">
        <f t="shared" si="201"/>
        <v>1110711.0058324658</v>
      </c>
      <c r="E164" s="122">
        <f t="shared" si="201"/>
        <v>2414683.7722171112</v>
      </c>
      <c r="F164" s="122">
        <f t="shared" si="201"/>
        <v>3954368.0226402739</v>
      </c>
      <c r="G164" s="122">
        <f t="shared" si="201"/>
        <v>5741432.3473182684</v>
      </c>
      <c r="H164" s="122">
        <f t="shared" si="201"/>
        <v>7772938.6254829234</v>
      </c>
      <c r="I164" s="122">
        <f t="shared" si="201"/>
        <v>10059258.517942512</v>
      </c>
      <c r="J164" s="122">
        <f t="shared" si="201"/>
        <v>12375939.563416101</v>
      </c>
      <c r="K164" s="122">
        <f t="shared" si="201"/>
        <v>14831612.971165836</v>
      </c>
      <c r="L164" s="122">
        <f t="shared" si="201"/>
        <v>17535503.556025255</v>
      </c>
      <c r="M164" s="122">
        <f t="shared" si="201"/>
        <v>20312064.749478735</v>
      </c>
      <c r="N164" s="122">
        <f t="shared" si="201"/>
        <v>20273746.961514287</v>
      </c>
      <c r="O164" s="122">
        <f t="shared" si="201"/>
        <v>20237750.568739388</v>
      </c>
      <c r="P164" s="122">
        <f t="shared" si="201"/>
        <v>20198884.360104088</v>
      </c>
      <c r="Q164" s="122">
        <f t="shared" si="201"/>
        <v>20153629.154101424</v>
      </c>
      <c r="R164" s="122">
        <f t="shared" si="201"/>
        <v>20104889.65041554</v>
      </c>
      <c r="S164" s="122">
        <f t="shared" si="201"/>
        <v>20050287.452368591</v>
      </c>
      <c r="T164" s="122">
        <f t="shared" si="201"/>
        <v>20004291.113885738</v>
      </c>
      <c r="U164" s="122">
        <f t="shared" si="201"/>
        <v>19910167.947396085</v>
      </c>
      <c r="V164" s="122">
        <f t="shared" si="201"/>
        <v>19818690.472622462</v>
      </c>
      <c r="W164" s="122">
        <f t="shared" si="201"/>
        <v>19721358.761710621</v>
      </c>
      <c r="X164" s="122">
        <f t="shared" si="201"/>
        <v>19627977.853582568</v>
      </c>
      <c r="Y164" s="122">
        <f t="shared" si="201"/>
        <v>19539538.231926873</v>
      </c>
      <c r="Z164" s="122">
        <f t="shared" si="201"/>
        <v>19459122.055404093</v>
      </c>
      <c r="AA164" s="122">
        <f t="shared" si="201"/>
        <v>19380498.499141973</v>
      </c>
      <c r="AB164" s="122">
        <f t="shared" si="201"/>
        <v>19276715.872845735</v>
      </c>
      <c r="AC164" s="122">
        <f t="shared" si="201"/>
        <v>20932448.049731035</v>
      </c>
      <c r="AD164" s="122">
        <f t="shared" si="201"/>
        <v>22533674.269473478</v>
      </c>
      <c r="AE164" s="122">
        <f t="shared" si="201"/>
        <v>24148089.323192887</v>
      </c>
      <c r="AF164" s="122">
        <f t="shared" si="201"/>
        <v>25729634.104685448</v>
      </c>
      <c r="AG164" s="122">
        <f t="shared" si="201"/>
        <v>27266388.65569808</v>
      </c>
      <c r="AH164" s="122">
        <f t="shared" si="201"/>
        <v>28782867.17056391</v>
      </c>
      <c r="AI164" s="122">
        <f t="shared" ref="AI164:BK164" si="202">AI40*AI78</f>
        <v>30282270.462411597</v>
      </c>
      <c r="AJ164" s="122">
        <f t="shared" si="202"/>
        <v>31765128.10578084</v>
      </c>
      <c r="AK164" s="122">
        <f t="shared" si="202"/>
        <v>33231969.675211355</v>
      </c>
      <c r="AL164" s="122">
        <f t="shared" si="202"/>
        <v>34683324.745242842</v>
      </c>
      <c r="AM164" s="122">
        <f t="shared" si="202"/>
        <v>36119722.890414998</v>
      </c>
      <c r="AN164" s="122">
        <f t="shared" si="202"/>
        <v>37541693.685267545</v>
      </c>
      <c r="AO164" s="122">
        <f t="shared" si="202"/>
        <v>38949766.704340167</v>
      </c>
      <c r="AP164" s="122">
        <f t="shared" si="202"/>
        <v>40344471.522172593</v>
      </c>
      <c r="AQ164" s="122">
        <f t="shared" si="202"/>
        <v>41726337.71330449</v>
      </c>
      <c r="AR164" s="122">
        <f t="shared" si="202"/>
        <v>42891122.014470384</v>
      </c>
      <c r="AS164" s="122">
        <f t="shared" si="202"/>
        <v>44046240.176334508</v>
      </c>
      <c r="AT164" s="122">
        <f t="shared" si="202"/>
        <v>45192153.500086963</v>
      </c>
      <c r="AU164" s="122">
        <f t="shared" si="202"/>
        <v>46329323.28691791</v>
      </c>
      <c r="AV164" s="122">
        <f t="shared" si="202"/>
        <v>47458210.838017434</v>
      </c>
      <c r="AW164" s="122">
        <f t="shared" si="202"/>
        <v>48579277.454575673</v>
      </c>
      <c r="AX164" s="122">
        <f t="shared" si="202"/>
        <v>49692984.437782735</v>
      </c>
      <c r="AY164" s="122">
        <f t="shared" si="202"/>
        <v>50799793.088828757</v>
      </c>
      <c r="AZ164" s="122">
        <f t="shared" si="202"/>
        <v>51900164.708903857</v>
      </c>
      <c r="BA164" s="122">
        <f t="shared" si="202"/>
        <v>52994560.599198155</v>
      </c>
      <c r="BB164" s="122">
        <f t="shared" si="202"/>
        <v>54083442.060901761</v>
      </c>
      <c r="BC164" s="122">
        <f t="shared" si="202"/>
        <v>55167270.39520482</v>
      </c>
      <c r="BD164" s="122">
        <f t="shared" si="202"/>
        <v>56246506.903297432</v>
      </c>
      <c r="BE164" s="122">
        <f t="shared" si="202"/>
        <v>57321612.886369735</v>
      </c>
      <c r="BF164" s="122">
        <f t="shared" si="202"/>
        <v>58393049.645611845</v>
      </c>
      <c r="BG164" s="122">
        <f t="shared" si="202"/>
        <v>59461278.48221387</v>
      </c>
      <c r="BH164" s="122">
        <f t="shared" si="202"/>
        <v>60526760.697365947</v>
      </c>
      <c r="BI164" s="122">
        <f t="shared" si="202"/>
        <v>61589957.5922582</v>
      </c>
      <c r="BJ164" s="122">
        <f t="shared" si="202"/>
        <v>62651330.468080729</v>
      </c>
      <c r="BK164" s="122">
        <f t="shared" si="202"/>
        <v>63711340.626023635</v>
      </c>
      <c r="BL164" s="89"/>
    </row>
    <row r="165" spans="1:64" x14ac:dyDescent="0.45">
      <c r="A165" s="17" t="s">
        <v>102</v>
      </c>
      <c r="B165" s="53"/>
      <c r="C165" s="122">
        <f t="shared" ref="C165:AH165" si="203">C41*C79</f>
        <v>0</v>
      </c>
      <c r="D165" s="122">
        <f t="shared" si="203"/>
        <v>0</v>
      </c>
      <c r="E165" s="122">
        <f t="shared" si="203"/>
        <v>0</v>
      </c>
      <c r="F165" s="122">
        <f t="shared" si="203"/>
        <v>0</v>
      </c>
      <c r="G165" s="122">
        <f t="shared" si="203"/>
        <v>0</v>
      </c>
      <c r="H165" s="122">
        <f t="shared" si="203"/>
        <v>0</v>
      </c>
      <c r="I165" s="122">
        <f t="shared" si="203"/>
        <v>0</v>
      </c>
      <c r="J165" s="122">
        <f t="shared" si="203"/>
        <v>0</v>
      </c>
      <c r="K165" s="122">
        <f t="shared" si="203"/>
        <v>0</v>
      </c>
      <c r="L165" s="122">
        <f t="shared" si="203"/>
        <v>0</v>
      </c>
      <c r="M165" s="122">
        <f t="shared" si="203"/>
        <v>0</v>
      </c>
      <c r="N165" s="122">
        <f t="shared" si="203"/>
        <v>2329977.0735198567</v>
      </c>
      <c r="O165" s="122">
        <f t="shared" si="203"/>
        <v>4475783.1984231127</v>
      </c>
      <c r="P165" s="122">
        <f t="shared" si="203"/>
        <v>6941242.3766860534</v>
      </c>
      <c r="Q165" s="122">
        <f t="shared" si="203"/>
        <v>9406701.5549489912</v>
      </c>
      <c r="R165" s="122">
        <f t="shared" si="203"/>
        <v>12014039.596848294</v>
      </c>
      <c r="S165" s="122">
        <f t="shared" si="203"/>
        <v>14797677.500407679</v>
      </c>
      <c r="T165" s="122">
        <f t="shared" si="203"/>
        <v>17247891.550212119</v>
      </c>
      <c r="U165" s="122">
        <f t="shared" si="203"/>
        <v>20289467.230451345</v>
      </c>
      <c r="V165" s="122">
        <f t="shared" si="203"/>
        <v>23177607.13993958</v>
      </c>
      <c r="W165" s="122">
        <f t="shared" si="203"/>
        <v>25646509.618597779</v>
      </c>
      <c r="X165" s="122">
        <f t="shared" si="203"/>
        <v>28259305.555753998</v>
      </c>
      <c r="Y165" s="122">
        <f t="shared" si="203"/>
        <v>30543163.054175042</v>
      </c>
      <c r="Z165" s="122">
        <f t="shared" si="203"/>
        <v>33276642.58816921</v>
      </c>
      <c r="AA165" s="122">
        <f t="shared" si="203"/>
        <v>35976664.820425175</v>
      </c>
      <c r="AB165" s="122">
        <f t="shared" si="203"/>
        <v>38977387.546752289</v>
      </c>
      <c r="AC165" s="122">
        <f t="shared" si="203"/>
        <v>41466321.537901528</v>
      </c>
      <c r="AD165" s="122">
        <f t="shared" si="203"/>
        <v>44222497.900592282</v>
      </c>
      <c r="AE165" s="122">
        <f t="shared" si="203"/>
        <v>47345344.935219787</v>
      </c>
      <c r="AF165" s="122">
        <f t="shared" si="203"/>
        <v>50570847.463918447</v>
      </c>
      <c r="AG165" s="122">
        <f t="shared" si="203"/>
        <v>53905306.198150694</v>
      </c>
      <c r="AH165" s="122">
        <f t="shared" si="203"/>
        <v>53902477.432808489</v>
      </c>
      <c r="AI165" s="122">
        <f t="shared" ref="AI165:BK165" si="204">AI41*AI79</f>
        <v>53899703.98334901</v>
      </c>
      <c r="AJ165" s="122">
        <f t="shared" si="204"/>
        <v>53896985.84977226</v>
      </c>
      <c r="AK165" s="122">
        <f t="shared" si="204"/>
        <v>53894323.032078236</v>
      </c>
      <c r="AL165" s="122">
        <f t="shared" si="204"/>
        <v>53891715.530266933</v>
      </c>
      <c r="AM165" s="122">
        <f t="shared" si="204"/>
        <v>53889163.344338372</v>
      </c>
      <c r="AN165" s="122">
        <f t="shared" si="204"/>
        <v>53886666.474292532</v>
      </c>
      <c r="AO165" s="122">
        <f t="shared" si="204"/>
        <v>53884224.920129418</v>
      </c>
      <c r="AP165" s="122">
        <f t="shared" si="204"/>
        <v>53881838.68184904</v>
      </c>
      <c r="AQ165" s="122">
        <f t="shared" si="204"/>
        <v>53879507.759451382</v>
      </c>
      <c r="AR165" s="122">
        <f t="shared" si="204"/>
        <v>53877232.152936459</v>
      </c>
      <c r="AS165" s="122">
        <f t="shared" si="204"/>
        <v>53875011.862304263</v>
      </c>
      <c r="AT165" s="122">
        <f t="shared" si="204"/>
        <v>53872846.887554802</v>
      </c>
      <c r="AU165" s="122">
        <f t="shared" si="204"/>
        <v>53870737.228688054</v>
      </c>
      <c r="AV165" s="122">
        <f t="shared" si="204"/>
        <v>53868682.885704048</v>
      </c>
      <c r="AW165" s="122">
        <f t="shared" si="204"/>
        <v>53866683.858602762</v>
      </c>
      <c r="AX165" s="122">
        <f t="shared" si="204"/>
        <v>53864740.147384204</v>
      </c>
      <c r="AY165" s="122">
        <f t="shared" si="204"/>
        <v>53862851.752048388</v>
      </c>
      <c r="AZ165" s="122">
        <f t="shared" si="204"/>
        <v>53861018.672595292</v>
      </c>
      <c r="BA165" s="122">
        <f t="shared" si="204"/>
        <v>53859240.909024931</v>
      </c>
      <c r="BB165" s="122">
        <f t="shared" si="204"/>
        <v>53857518.461337283</v>
      </c>
      <c r="BC165" s="122">
        <f t="shared" si="204"/>
        <v>53855851.32953237</v>
      </c>
      <c r="BD165" s="122">
        <f t="shared" si="204"/>
        <v>53854239.513610192</v>
      </c>
      <c r="BE165" s="122">
        <f t="shared" si="204"/>
        <v>53852683.013570733</v>
      </c>
      <c r="BF165" s="122">
        <f t="shared" si="204"/>
        <v>53851181.829414003</v>
      </c>
      <c r="BG165" s="122">
        <f t="shared" si="204"/>
        <v>53849735.961140014</v>
      </c>
      <c r="BH165" s="122">
        <f t="shared" si="204"/>
        <v>53848345.408748746</v>
      </c>
      <c r="BI165" s="122">
        <f t="shared" si="204"/>
        <v>53847010.172240205</v>
      </c>
      <c r="BJ165" s="122">
        <f t="shared" si="204"/>
        <v>53845730.251614399</v>
      </c>
      <c r="BK165" s="122">
        <f t="shared" si="204"/>
        <v>53844505.646871313</v>
      </c>
      <c r="BL165" s="89"/>
    </row>
    <row r="166" spans="1:64" x14ac:dyDescent="0.45">
      <c r="A166" s="17" t="s">
        <v>101</v>
      </c>
      <c r="B166" s="53"/>
      <c r="C166" s="122">
        <f t="shared" ref="C166:AH166" si="205">C42*C80</f>
        <v>0</v>
      </c>
      <c r="D166" s="122">
        <f t="shared" si="205"/>
        <v>0</v>
      </c>
      <c r="E166" s="122">
        <f t="shared" si="205"/>
        <v>0</v>
      </c>
      <c r="F166" s="122">
        <f t="shared" si="205"/>
        <v>0</v>
      </c>
      <c r="G166" s="122">
        <f t="shared" si="205"/>
        <v>0</v>
      </c>
      <c r="H166" s="122">
        <f t="shared" si="205"/>
        <v>0</v>
      </c>
      <c r="I166" s="122">
        <f t="shared" si="205"/>
        <v>0</v>
      </c>
      <c r="J166" s="122">
        <f t="shared" si="205"/>
        <v>0</v>
      </c>
      <c r="K166" s="122">
        <f t="shared" si="205"/>
        <v>0</v>
      </c>
      <c r="L166" s="122">
        <f t="shared" si="205"/>
        <v>0</v>
      </c>
      <c r="M166" s="122">
        <f t="shared" si="205"/>
        <v>0</v>
      </c>
      <c r="N166" s="122">
        <f t="shared" si="205"/>
        <v>0</v>
      </c>
      <c r="O166" s="122">
        <f t="shared" si="205"/>
        <v>0</v>
      </c>
      <c r="P166" s="122">
        <f t="shared" si="205"/>
        <v>0</v>
      </c>
      <c r="Q166" s="122">
        <f t="shared" si="205"/>
        <v>0</v>
      </c>
      <c r="R166" s="122">
        <f t="shared" si="205"/>
        <v>0</v>
      </c>
      <c r="S166" s="122">
        <f t="shared" si="205"/>
        <v>0</v>
      </c>
      <c r="T166" s="122">
        <f t="shared" si="205"/>
        <v>0</v>
      </c>
      <c r="U166" s="122">
        <f t="shared" si="205"/>
        <v>0</v>
      </c>
      <c r="V166" s="122">
        <f t="shared" si="205"/>
        <v>0</v>
      </c>
      <c r="W166" s="122">
        <f t="shared" si="205"/>
        <v>0</v>
      </c>
      <c r="X166" s="122">
        <f t="shared" si="205"/>
        <v>0</v>
      </c>
      <c r="Y166" s="122">
        <f t="shared" si="205"/>
        <v>0</v>
      </c>
      <c r="Z166" s="122">
        <f t="shared" si="205"/>
        <v>0</v>
      </c>
      <c r="AA166" s="122">
        <f t="shared" si="205"/>
        <v>0</v>
      </c>
      <c r="AB166" s="122">
        <f t="shared" si="205"/>
        <v>0</v>
      </c>
      <c r="AC166" s="122">
        <f t="shared" si="205"/>
        <v>0</v>
      </c>
      <c r="AD166" s="122">
        <f t="shared" si="205"/>
        <v>0</v>
      </c>
      <c r="AE166" s="122">
        <f t="shared" si="205"/>
        <v>0</v>
      </c>
      <c r="AF166" s="122">
        <f t="shared" si="205"/>
        <v>0</v>
      </c>
      <c r="AG166" s="122">
        <f t="shared" si="205"/>
        <v>0</v>
      </c>
      <c r="AH166" s="122">
        <f t="shared" si="205"/>
        <v>413633.35144060472</v>
      </c>
      <c r="AI166" s="122">
        <f t="shared" ref="AI166:BK166" si="206">AI42*AI80</f>
        <v>825629.09208535962</v>
      </c>
      <c r="AJ166" s="122">
        <f t="shared" si="206"/>
        <v>1235987.221934265</v>
      </c>
      <c r="AK166" s="122">
        <f t="shared" si="206"/>
        <v>1644707.7409873204</v>
      </c>
      <c r="AL166" s="122">
        <f t="shared" si="206"/>
        <v>2051790.6492445259</v>
      </c>
      <c r="AM166" s="122">
        <f t="shared" si="206"/>
        <v>2457235.946705882</v>
      </c>
      <c r="AN166" s="122">
        <f t="shared" si="206"/>
        <v>2861043.6333713881</v>
      </c>
      <c r="AO166" s="122">
        <f t="shared" si="206"/>
        <v>3263213.7092410452</v>
      </c>
      <c r="AP166" s="122">
        <f t="shared" si="206"/>
        <v>3663746.1743148519</v>
      </c>
      <c r="AQ166" s="122">
        <f t="shared" si="206"/>
        <v>4062641.0285928091</v>
      </c>
      <c r="AR166" s="122">
        <f t="shared" si="206"/>
        <v>25185307.889364373</v>
      </c>
      <c r="AS166" s="122">
        <f t="shared" si="206"/>
        <v>27419395.226886775</v>
      </c>
      <c r="AT166" s="122">
        <f t="shared" si="206"/>
        <v>29644234.879914973</v>
      </c>
      <c r="AU166" s="122">
        <f t="shared" si="206"/>
        <v>31859826.848448958</v>
      </c>
      <c r="AV166" s="122">
        <f t="shared" si="206"/>
        <v>34066171.132488742</v>
      </c>
      <c r="AW166" s="122">
        <f t="shared" si="206"/>
        <v>36263267.732034303</v>
      </c>
      <c r="AX166" s="122">
        <f t="shared" si="206"/>
        <v>38451116.647085659</v>
      </c>
      <c r="AY166" s="122">
        <f t="shared" si="206"/>
        <v>40629717.877642803</v>
      </c>
      <c r="AZ166" s="122">
        <f t="shared" si="206"/>
        <v>42799071.423705734</v>
      </c>
      <c r="BA166" s="122">
        <f t="shared" si="206"/>
        <v>44959177.285274468</v>
      </c>
      <c r="BB166" s="122">
        <f t="shared" si="206"/>
        <v>47110035.462348983</v>
      </c>
      <c r="BC166" s="122">
        <f t="shared" si="206"/>
        <v>49251645.954929285</v>
      </c>
      <c r="BD166" s="122">
        <f t="shared" si="206"/>
        <v>51384008.763015382</v>
      </c>
      <c r="BE166" s="122">
        <f t="shared" si="206"/>
        <v>53507123.886607267</v>
      </c>
      <c r="BF166" s="122">
        <f t="shared" si="206"/>
        <v>55620991.325704932</v>
      </c>
      <c r="BG166" s="122">
        <f t="shared" si="206"/>
        <v>57725611.080308393</v>
      </c>
      <c r="BH166" s="122">
        <f t="shared" si="206"/>
        <v>59820983.150417648</v>
      </c>
      <c r="BI166" s="122">
        <f t="shared" si="206"/>
        <v>61907107.536032692</v>
      </c>
      <c r="BJ166" s="122">
        <f t="shared" si="206"/>
        <v>63983984.23715353</v>
      </c>
      <c r="BK166" s="122">
        <f t="shared" si="206"/>
        <v>66051613.253780141</v>
      </c>
      <c r="BL166" s="89"/>
    </row>
    <row r="167" spans="1:64" x14ac:dyDescent="0.45">
      <c r="A167" s="16" t="s">
        <v>60</v>
      </c>
      <c r="B167" s="19"/>
      <c r="C167" s="124">
        <f>SUM(C168:C178)</f>
        <v>918355948.97494745</v>
      </c>
      <c r="D167" s="124">
        <f t="shared" ref="D167" si="207">SUM(D168:D178)</f>
        <v>917209989.74653864</v>
      </c>
      <c r="E167" s="124">
        <f t="shared" ref="E167" si="208">SUM(E168:E178)</f>
        <v>916011870.1469512</v>
      </c>
      <c r="F167" s="124">
        <f t="shared" ref="F167" si="209">SUM(F168:F178)</f>
        <v>914761636.46115744</v>
      </c>
      <c r="G167" s="124">
        <f t="shared" ref="G167" si="210">SUM(G168:G178)</f>
        <v>913459343.28464222</v>
      </c>
      <c r="H167" s="124">
        <f t="shared" ref="H167" si="211">SUM(H168:H178)</f>
        <v>912105053.52340329</v>
      </c>
      <c r="I167" s="124">
        <f t="shared" ref="I167" si="212">SUM(I168:I178)</f>
        <v>910698838.39395177</v>
      </c>
      <c r="J167" s="124">
        <f t="shared" ref="J167" si="213">SUM(J168:J178)</f>
        <v>908987985.18096483</v>
      </c>
      <c r="K167" s="124">
        <f t="shared" ref="K167" si="214">SUM(K168:K178)</f>
        <v>906970152.1823101</v>
      </c>
      <c r="L167" s="124">
        <f t="shared" ref="L167" si="215">SUM(L168:L178)</f>
        <v>904642995.96497822</v>
      </c>
      <c r="M167" s="124">
        <f t="shared" ref="M167" si="216">SUM(M168:M178)</f>
        <v>902201546.20193899</v>
      </c>
      <c r="N167" s="124">
        <f t="shared" ref="N167" si="217">SUM(N168:N178)</f>
        <v>1040046631.5996534</v>
      </c>
      <c r="O167" s="124">
        <f t="shared" ref="O167" si="218">SUM(O168:O178)</f>
        <v>1002953035.0675793</v>
      </c>
      <c r="P167" s="124">
        <f t="shared" ref="P167" si="219">SUM(P168:P178)</f>
        <v>966312110.22728205</v>
      </c>
      <c r="Q167" s="124">
        <f t="shared" ref="Q167" si="220">SUM(Q168:Q178)</f>
        <v>930396259.6022892</v>
      </c>
      <c r="R167" s="124">
        <f t="shared" ref="R167" si="221">SUM(R168:R178)</f>
        <v>895399595.85207188</v>
      </c>
      <c r="S167" s="124">
        <f t="shared" ref="S167" si="222">SUM(S168:S178)</f>
        <v>859792209.91799724</v>
      </c>
      <c r="T167" s="124">
        <f t="shared" ref="T167" si="223">SUM(T168:T178)</f>
        <v>824263301.95914996</v>
      </c>
      <c r="U167" s="124">
        <f t="shared" ref="U167" si="224">SUM(U168:U178)</f>
        <v>790057243.25208807</v>
      </c>
      <c r="V167" s="124">
        <f t="shared" ref="V167" si="225">SUM(V168:V178)</f>
        <v>757390220.9952414</v>
      </c>
      <c r="W167" s="124">
        <f t="shared" ref="W167" si="226">SUM(W168:W178)</f>
        <v>724295772.57460189</v>
      </c>
      <c r="X167" s="124">
        <f t="shared" ref="X167" si="227">SUM(X168:X178)</f>
        <v>692543200.26965582</v>
      </c>
      <c r="Y167" s="124">
        <f t="shared" ref="Y167" si="228">SUM(Y168:Y178)</f>
        <v>660813792.43990135</v>
      </c>
      <c r="Z167" s="124">
        <f t="shared" ref="Z167" si="229">SUM(Z168:Z178)</f>
        <v>630968355.80986106</v>
      </c>
      <c r="AA167" s="124">
        <f t="shared" ref="AA167" si="230">SUM(AA168:AA178)</f>
        <v>602604902.81825805</v>
      </c>
      <c r="AB167" s="124">
        <f t="shared" ref="AB167" si="231">SUM(AB168:AB178)</f>
        <v>574594500.36300385</v>
      </c>
      <c r="AC167" s="124">
        <f t="shared" ref="AC167" si="232">SUM(AC168:AC178)</f>
        <v>582991070.95548892</v>
      </c>
      <c r="AD167" s="124">
        <f t="shared" ref="AD167" si="233">SUM(AD168:AD178)</f>
        <v>591151464.12156403</v>
      </c>
      <c r="AE167" s="124">
        <f t="shared" ref="AE167" si="234">SUM(AE168:AE178)</f>
        <v>601034820.75358379</v>
      </c>
      <c r="AF167" s="124">
        <f t="shared" ref="AF167" si="235">SUM(AF168:AF178)</f>
        <v>610622344.73410666</v>
      </c>
      <c r="AG167" s="124">
        <f t="shared" ref="AG167" si="236">SUM(AG168:AG178)</f>
        <v>619346109.71102595</v>
      </c>
      <c r="AH167" s="124">
        <f t="shared" ref="AH167" si="237">SUM(AH168:AH178)</f>
        <v>621491876.28018928</v>
      </c>
      <c r="AI167" s="124">
        <f t="shared" ref="AI167" si="238">SUM(AI168:AI178)</f>
        <v>623514466.04237759</v>
      </c>
      <c r="AJ167" s="124">
        <f t="shared" ref="AJ167" si="239">SUM(AJ168:AJ178)</f>
        <v>625413014.40234017</v>
      </c>
      <c r="AK167" s="124">
        <f t="shared" ref="AK167" si="240">SUM(AK168:AK178)</f>
        <v>627186656.76482654</v>
      </c>
      <c r="AL167" s="124">
        <f t="shared" ref="AL167" si="241">SUM(AL168:AL178)</f>
        <v>628834528.53458595</v>
      </c>
      <c r="AM167" s="124">
        <f t="shared" ref="AM167" si="242">SUM(AM168:AM178)</f>
        <v>630355765.11636758</v>
      </c>
      <c r="AN167" s="124">
        <f t="shared" ref="AN167" si="243">SUM(AN168:AN178)</f>
        <v>631749501.91492116</v>
      </c>
      <c r="AO167" s="124">
        <f t="shared" ref="AO167" si="244">SUM(AO168:AO178)</f>
        <v>633014874.33499551</v>
      </c>
      <c r="AP167" s="124">
        <f t="shared" ref="AP167" si="245">SUM(AP168:AP178)</f>
        <v>634151017.78134024</v>
      </c>
      <c r="AQ167" s="124">
        <f t="shared" ref="AQ167" si="246">SUM(AQ168:AQ178)</f>
        <v>635157067.6587044</v>
      </c>
      <c r="AR167" s="124">
        <f t="shared" ref="AR167" si="247">SUM(AR168:AR178)</f>
        <v>634979033.19776511</v>
      </c>
      <c r="AS167" s="124">
        <f t="shared" ref="AS167" si="248">SUM(AS168:AS178)</f>
        <v>628589361.37972558</v>
      </c>
      <c r="AT167" s="124">
        <f t="shared" ref="AT167" si="249">SUM(AT168:AT178)</f>
        <v>622201115.92649722</v>
      </c>
      <c r="AU167" s="124">
        <f t="shared" ref="AU167" si="250">SUM(AU168:AU178)</f>
        <v>615813909.57508457</v>
      </c>
      <c r="AV167" s="124">
        <f t="shared" ref="AV167" si="251">SUM(AV168:AV178)</f>
        <v>609427355.06249261</v>
      </c>
      <c r="AW167" s="124">
        <f t="shared" ref="AW167" si="252">SUM(AW168:AW178)</f>
        <v>603041065.12572551</v>
      </c>
      <c r="AX167" s="124">
        <f t="shared" ref="AX167" si="253">SUM(AX168:AX178)</f>
        <v>596654652.50178826</v>
      </c>
      <c r="AY167" s="124">
        <f t="shared" ref="AY167" si="254">SUM(AY168:AY178)</f>
        <v>590267729.9276855</v>
      </c>
      <c r="AZ167" s="124">
        <f t="shared" ref="AZ167" si="255">SUM(AZ168:AZ178)</f>
        <v>583879910.14042163</v>
      </c>
      <c r="BA167" s="124">
        <f t="shared" ref="BA167" si="256">SUM(BA168:BA178)</f>
        <v>577490805.87700164</v>
      </c>
      <c r="BB167" s="124">
        <f t="shared" ref="BB167" si="257">SUM(BB168:BB178)</f>
        <v>571100029.8744297</v>
      </c>
      <c r="BC167" s="124">
        <f t="shared" ref="BC167" si="258">SUM(BC168:BC178)</f>
        <v>564707194.86971116</v>
      </c>
      <c r="BD167" s="124">
        <f t="shared" ref="BD167" si="259">SUM(BD168:BD178)</f>
        <v>558311913.59985006</v>
      </c>
      <c r="BE167" s="124">
        <f t="shared" ref="BE167" si="260">SUM(BE168:BE178)</f>
        <v>551913798.80185103</v>
      </c>
      <c r="BF167" s="124">
        <f t="shared" ref="BF167" si="261">SUM(BF168:BF178)</f>
        <v>545512463.2127192</v>
      </c>
      <c r="BG167" s="124">
        <f t="shared" ref="BG167" si="262">SUM(BG168:BG178)</f>
        <v>539107519.56945884</v>
      </c>
      <c r="BH167" s="124">
        <f t="shared" ref="BH167" si="263">SUM(BH168:BH178)</f>
        <v>532698580.60907477</v>
      </c>
      <c r="BI167" s="124">
        <f t="shared" ref="BI167" si="264">SUM(BI168:BI178)</f>
        <v>526285259.06857157</v>
      </c>
      <c r="BJ167" s="124">
        <f t="shared" ref="BJ167" si="265">SUM(BJ168:BJ178)</f>
        <v>519867167.68495387</v>
      </c>
      <c r="BK167" s="124">
        <f t="shared" ref="BK167" si="266">SUM(BK168:BK178)</f>
        <v>513443919.19522619</v>
      </c>
      <c r="BL167" s="89"/>
    </row>
    <row r="168" spans="1:64" x14ac:dyDescent="0.45">
      <c r="A168" s="17" t="s">
        <v>48</v>
      </c>
      <c r="B168" s="53"/>
      <c r="C168" s="122">
        <f t="shared" ref="C168:AH168" si="267">C32*C82</f>
        <v>509078832.83451498</v>
      </c>
      <c r="D168" s="122">
        <f t="shared" si="267"/>
        <v>513388059.82335705</v>
      </c>
      <c r="E168" s="122">
        <f t="shared" si="267"/>
        <v>517406937.33699358</v>
      </c>
      <c r="F168" s="122">
        <f t="shared" si="267"/>
        <v>521137545.02468985</v>
      </c>
      <c r="G168" s="122">
        <f t="shared" si="267"/>
        <v>524581957.5209536</v>
      </c>
      <c r="H168" s="122">
        <f t="shared" si="267"/>
        <v>527742244.44553608</v>
      </c>
      <c r="I168" s="122">
        <f t="shared" si="267"/>
        <v>530620470.40343118</v>
      </c>
      <c r="J168" s="122">
        <f t="shared" si="267"/>
        <v>533076207.31582278</v>
      </c>
      <c r="K168" s="122">
        <f t="shared" si="267"/>
        <v>535103582.67636639</v>
      </c>
      <c r="L168" s="122">
        <f t="shared" si="267"/>
        <v>536696754.22881764</v>
      </c>
      <c r="M168" s="122">
        <f t="shared" si="267"/>
        <v>539190643.60639501</v>
      </c>
      <c r="N168" s="122">
        <f t="shared" si="267"/>
        <v>509403514.33533496</v>
      </c>
      <c r="O168" s="122">
        <f t="shared" si="267"/>
        <v>480809008.05315685</v>
      </c>
      <c r="P168" s="122">
        <f t="shared" si="267"/>
        <v>452769889.7019397</v>
      </c>
      <c r="Q168" s="122">
        <f t="shared" si="267"/>
        <v>425416677.32681388</v>
      </c>
      <c r="R168" s="122">
        <f t="shared" si="267"/>
        <v>398387087.32761258</v>
      </c>
      <c r="S168" s="122">
        <f t="shared" si="267"/>
        <v>371553295.67733335</v>
      </c>
      <c r="T168" s="122">
        <f t="shared" si="267"/>
        <v>344907091.93422419</v>
      </c>
      <c r="U168" s="122">
        <f t="shared" si="267"/>
        <v>319549027.05887181</v>
      </c>
      <c r="V168" s="122">
        <f t="shared" si="267"/>
        <v>294908079.67987502</v>
      </c>
      <c r="W168" s="122">
        <f t="shared" si="267"/>
        <v>270802587.36346841</v>
      </c>
      <c r="X168" s="122">
        <f t="shared" si="267"/>
        <v>247498914.44111121</v>
      </c>
      <c r="Y168" s="122">
        <f t="shared" si="267"/>
        <v>224948815.46206695</v>
      </c>
      <c r="Z168" s="122">
        <f t="shared" si="267"/>
        <v>203249666.58997464</v>
      </c>
      <c r="AA168" s="122">
        <f t="shared" si="267"/>
        <v>182141613.22946975</v>
      </c>
      <c r="AB168" s="122">
        <f t="shared" si="267"/>
        <v>161257413.61866325</v>
      </c>
      <c r="AC168" s="122">
        <f t="shared" si="267"/>
        <v>162306096.77068049</v>
      </c>
      <c r="AD168" s="122">
        <f t="shared" si="267"/>
        <v>162983842.84029105</v>
      </c>
      <c r="AE168" s="122">
        <f t="shared" si="267"/>
        <v>163947068.01752359</v>
      </c>
      <c r="AF168" s="122">
        <f t="shared" si="267"/>
        <v>164595133.51450673</v>
      </c>
      <c r="AG168" s="122">
        <f t="shared" si="267"/>
        <v>165241293.95610458</v>
      </c>
      <c r="AH168" s="122">
        <f t="shared" si="267"/>
        <v>165669615.18822253</v>
      </c>
      <c r="AI168" s="122">
        <f t="shared" ref="AI168:BK168" si="268">AI32*AI82</f>
        <v>165989826.23445189</v>
      </c>
      <c r="AJ168" s="122">
        <f t="shared" si="268"/>
        <v>166201079.31420207</v>
      </c>
      <c r="AK168" s="122">
        <f t="shared" si="268"/>
        <v>166302526.64688262</v>
      </c>
      <c r="AL168" s="122">
        <f t="shared" si="268"/>
        <v>166293320.45190293</v>
      </c>
      <c r="AM168" s="122">
        <f t="shared" si="268"/>
        <v>166172612.9486725</v>
      </c>
      <c r="AN168" s="122">
        <f t="shared" si="268"/>
        <v>165939556.35660079</v>
      </c>
      <c r="AO168" s="122">
        <f t="shared" si="268"/>
        <v>165593302.89509729</v>
      </c>
      <c r="AP168" s="122">
        <f t="shared" si="268"/>
        <v>165133004.78357148</v>
      </c>
      <c r="AQ168" s="122">
        <f t="shared" si="268"/>
        <v>164557814.2414327</v>
      </c>
      <c r="AR168" s="122">
        <f t="shared" si="268"/>
        <v>161384051.9200893</v>
      </c>
      <c r="AS168" s="122">
        <f t="shared" si="268"/>
        <v>158191921.0192844</v>
      </c>
      <c r="AT168" s="122">
        <f t="shared" si="268"/>
        <v>154981421.53901806</v>
      </c>
      <c r="AU168" s="122">
        <f t="shared" si="268"/>
        <v>151752553.47929028</v>
      </c>
      <c r="AV168" s="122">
        <f t="shared" si="268"/>
        <v>148505316.84010103</v>
      </c>
      <c r="AW168" s="122">
        <f t="shared" si="268"/>
        <v>145239711.62145033</v>
      </c>
      <c r="AX168" s="122">
        <f t="shared" si="268"/>
        <v>141955737.82333818</v>
      </c>
      <c r="AY168" s="122">
        <f t="shared" si="268"/>
        <v>138653395.44576457</v>
      </c>
      <c r="AZ168" s="122">
        <f t="shared" si="268"/>
        <v>135332684.48872948</v>
      </c>
      <c r="BA168" s="122">
        <f t="shared" si="268"/>
        <v>131993604.95223297</v>
      </c>
      <c r="BB168" s="122">
        <f t="shared" si="268"/>
        <v>128636156.836275</v>
      </c>
      <c r="BC168" s="122">
        <f t="shared" si="268"/>
        <v>125260340.1408556</v>
      </c>
      <c r="BD168" s="122">
        <f t="shared" si="268"/>
        <v>121866154.86597471</v>
      </c>
      <c r="BE168" s="122">
        <f t="shared" si="268"/>
        <v>118453601.01163237</v>
      </c>
      <c r="BF168" s="122">
        <f t="shared" si="268"/>
        <v>115022678.57782862</v>
      </c>
      <c r="BG168" s="122">
        <f t="shared" si="268"/>
        <v>111573387.56456336</v>
      </c>
      <c r="BH168" s="122">
        <f t="shared" si="268"/>
        <v>108105727.9718367</v>
      </c>
      <c r="BI168" s="122">
        <f t="shared" si="268"/>
        <v>104619699.79964857</v>
      </c>
      <c r="BJ168" s="122">
        <f t="shared" si="268"/>
        <v>101115303.04799896</v>
      </c>
      <c r="BK168" s="122">
        <f t="shared" si="268"/>
        <v>97592537.716887921</v>
      </c>
      <c r="BL168" s="89"/>
    </row>
    <row r="169" spans="1:64" x14ac:dyDescent="0.45">
      <c r="A169" s="17" t="s">
        <v>53</v>
      </c>
      <c r="B169" s="53"/>
      <c r="C169" s="122">
        <f t="shared" ref="C169:AH169" si="269">C33*C83</f>
        <v>0</v>
      </c>
      <c r="D169" s="122">
        <f t="shared" si="269"/>
        <v>2200297.0831417334</v>
      </c>
      <c r="E169" s="122">
        <f t="shared" si="269"/>
        <v>4497318.8353038775</v>
      </c>
      <c r="F169" s="122">
        <f t="shared" si="269"/>
        <v>6891011.3351238146</v>
      </c>
      <c r="G169" s="122">
        <f t="shared" si="269"/>
        <v>9381322.2659611907</v>
      </c>
      <c r="H169" s="122">
        <f t="shared" si="269"/>
        <v>11968200.915897911</v>
      </c>
      <c r="I169" s="122">
        <f t="shared" si="269"/>
        <v>14651598.177738149</v>
      </c>
      <c r="J169" s="122">
        <f t="shared" si="269"/>
        <v>17431466.549008332</v>
      </c>
      <c r="K169" s="122">
        <f t="shared" si="269"/>
        <v>20307613.493617471</v>
      </c>
      <c r="L169" s="122">
        <f t="shared" si="269"/>
        <v>23279836.79544222</v>
      </c>
      <c r="M169" s="122">
        <f t="shared" si="269"/>
        <v>25838445.775369655</v>
      </c>
      <c r="N169" s="122">
        <f t="shared" si="269"/>
        <v>26734312.221908242</v>
      </c>
      <c r="O169" s="122">
        <f t="shared" si="269"/>
        <v>27250748.56146986</v>
      </c>
      <c r="P169" s="122">
        <f t="shared" si="269"/>
        <v>27548657.722639542</v>
      </c>
      <c r="Q169" s="122">
        <f t="shared" si="269"/>
        <v>27695266.845554039</v>
      </c>
      <c r="R169" s="122">
        <f t="shared" si="269"/>
        <v>27668697.998604406</v>
      </c>
      <c r="S169" s="122">
        <f t="shared" si="269"/>
        <v>27582420.789500475</v>
      </c>
      <c r="T169" s="122">
        <f t="shared" si="269"/>
        <v>27483879.788350511</v>
      </c>
      <c r="U169" s="122">
        <f t="shared" si="269"/>
        <v>26970288.616927233</v>
      </c>
      <c r="V169" s="122">
        <f t="shared" si="269"/>
        <v>26328922.085832369</v>
      </c>
      <c r="W169" s="122">
        <f t="shared" si="269"/>
        <v>25537004.356823597</v>
      </c>
      <c r="X169" s="122">
        <f t="shared" si="269"/>
        <v>24550130.541205164</v>
      </c>
      <c r="Y169" s="122">
        <f t="shared" si="269"/>
        <v>23386569.062500745</v>
      </c>
      <c r="Z169" s="122">
        <f t="shared" si="269"/>
        <v>22016665.380103499</v>
      </c>
      <c r="AA169" s="122">
        <f t="shared" si="269"/>
        <v>20505313.643510733</v>
      </c>
      <c r="AB169" s="122">
        <f t="shared" si="269"/>
        <v>18895505.747572012</v>
      </c>
      <c r="AC169" s="122">
        <f t="shared" si="269"/>
        <v>19781856.001389712</v>
      </c>
      <c r="AD169" s="122">
        <f t="shared" si="269"/>
        <v>20667090.001273904</v>
      </c>
      <c r="AE169" s="122">
        <f t="shared" si="269"/>
        <v>21520444.478232365</v>
      </c>
      <c r="AF169" s="122">
        <f t="shared" si="269"/>
        <v>22428277.285912279</v>
      </c>
      <c r="AG169" s="122">
        <f t="shared" si="269"/>
        <v>23325530.662731353</v>
      </c>
      <c r="AH169" s="122">
        <f t="shared" si="269"/>
        <v>24229368.058043577</v>
      </c>
      <c r="AI169" s="122">
        <f t="shared" ref="AI169:BK169" si="270">AI33*AI83</f>
        <v>25161286.756407674</v>
      </c>
      <c r="AJ169" s="122">
        <f t="shared" si="270"/>
        <v>26121862.960168861</v>
      </c>
      <c r="AK169" s="122">
        <f t="shared" si="270"/>
        <v>27111672.871672314</v>
      </c>
      <c r="AL169" s="122">
        <f t="shared" si="270"/>
        <v>28131292.693263248</v>
      </c>
      <c r="AM169" s="122">
        <f t="shared" si="270"/>
        <v>29181298.62728684</v>
      </c>
      <c r="AN169" s="122">
        <f t="shared" si="270"/>
        <v>30262266.876088303</v>
      </c>
      <c r="AO169" s="122">
        <f t="shared" si="270"/>
        <v>31374773.642012831</v>
      </c>
      <c r="AP169" s="122">
        <f t="shared" si="270"/>
        <v>32519395.12740561</v>
      </c>
      <c r="AQ169" s="122">
        <f t="shared" si="270"/>
        <v>33696707.534611829</v>
      </c>
      <c r="AR169" s="122">
        <f t="shared" si="270"/>
        <v>33948658.917384557</v>
      </c>
      <c r="AS169" s="122">
        <f t="shared" si="270"/>
        <v>34195740.543637395</v>
      </c>
      <c r="AT169" s="122">
        <f t="shared" si="270"/>
        <v>34437484.248964898</v>
      </c>
      <c r="AU169" s="122">
        <f t="shared" si="270"/>
        <v>34673421.868961558</v>
      </c>
      <c r="AV169" s="122">
        <f t="shared" si="270"/>
        <v>34903085.239221938</v>
      </c>
      <c r="AW169" s="122">
        <f t="shared" si="270"/>
        <v>35126006.195340537</v>
      </c>
      <c r="AX169" s="122">
        <f t="shared" si="270"/>
        <v>35341716.572911896</v>
      </c>
      <c r="AY169" s="122">
        <f t="shared" si="270"/>
        <v>35549748.207530543</v>
      </c>
      <c r="AZ169" s="122">
        <f t="shared" si="270"/>
        <v>35749632.934791006</v>
      </c>
      <c r="BA169" s="122">
        <f t="shared" si="270"/>
        <v>35940902.590287805</v>
      </c>
      <c r="BB169" s="122">
        <f t="shared" si="270"/>
        <v>36123089.009615473</v>
      </c>
      <c r="BC169" s="122">
        <f t="shared" si="270"/>
        <v>36295724.02836854</v>
      </c>
      <c r="BD169" s="122">
        <f t="shared" si="270"/>
        <v>36458339.482141532</v>
      </c>
      <c r="BE169" s="122">
        <f t="shared" si="270"/>
        <v>36610467.206528969</v>
      </c>
      <c r="BF169" s="122">
        <f t="shared" si="270"/>
        <v>36751639.037125394</v>
      </c>
      <c r="BG169" s="122">
        <f t="shared" si="270"/>
        <v>36881386.809525318</v>
      </c>
      <c r="BH169" s="122">
        <f t="shared" si="270"/>
        <v>36999242.359323286</v>
      </c>
      <c r="BI169" s="122">
        <f t="shared" si="270"/>
        <v>37104737.522113807</v>
      </c>
      <c r="BJ169" s="122">
        <f t="shared" si="270"/>
        <v>37197404.133491427</v>
      </c>
      <c r="BK169" s="122">
        <f t="shared" si="270"/>
        <v>37276774.029050618</v>
      </c>
      <c r="BL169" s="89"/>
    </row>
    <row r="170" spans="1:64" x14ac:dyDescent="0.45">
      <c r="A170" s="17" t="s">
        <v>51</v>
      </c>
      <c r="B170" s="53"/>
      <c r="C170" s="122">
        <f t="shared" ref="C170:AH170" si="271">C34*C84</f>
        <v>0</v>
      </c>
      <c r="D170" s="122">
        <f t="shared" si="271"/>
        <v>636028.59095931752</v>
      </c>
      <c r="E170" s="122">
        <f t="shared" si="271"/>
        <v>1300339.2589421654</v>
      </c>
      <c r="F170" s="122">
        <f t="shared" si="271"/>
        <v>1992932.0039485435</v>
      </c>
      <c r="G170" s="122">
        <f t="shared" si="271"/>
        <v>2713806.8259784514</v>
      </c>
      <c r="H170" s="122">
        <f t="shared" si="271"/>
        <v>3462963.72503189</v>
      </c>
      <c r="I170" s="122">
        <f t="shared" si="271"/>
        <v>4240402.7011088589</v>
      </c>
      <c r="J170" s="122">
        <f t="shared" si="271"/>
        <v>5046123.7542093573</v>
      </c>
      <c r="K170" s="122">
        <f t="shared" si="271"/>
        <v>5880126.8843333861</v>
      </c>
      <c r="L170" s="122">
        <f t="shared" si="271"/>
        <v>6742412.0914809462</v>
      </c>
      <c r="M170" s="122">
        <f t="shared" si="271"/>
        <v>7632979.3756520338</v>
      </c>
      <c r="N170" s="122">
        <f t="shared" si="271"/>
        <v>8125175.6488243314</v>
      </c>
      <c r="O170" s="122">
        <f t="shared" si="271"/>
        <v>8546189.4127277099</v>
      </c>
      <c r="P170" s="122">
        <f t="shared" si="271"/>
        <v>8896020.6673621703</v>
      </c>
      <c r="Q170" s="122">
        <f t="shared" si="271"/>
        <v>9174669.4127277099</v>
      </c>
      <c r="R170" s="122">
        <f t="shared" si="271"/>
        <v>9382135.6488243304</v>
      </c>
      <c r="S170" s="122">
        <f t="shared" si="271"/>
        <v>9518419.3756520338</v>
      </c>
      <c r="T170" s="122">
        <f t="shared" si="271"/>
        <v>9583520.5932108164</v>
      </c>
      <c r="U170" s="122">
        <f t="shared" si="271"/>
        <v>9577439.3015006799</v>
      </c>
      <c r="V170" s="122">
        <f t="shared" si="271"/>
        <v>9500175.5005216263</v>
      </c>
      <c r="W170" s="122">
        <f t="shared" si="271"/>
        <v>9351729.1902736519</v>
      </c>
      <c r="X170" s="122">
        <f t="shared" si="271"/>
        <v>9132100.3707567584</v>
      </c>
      <c r="Y170" s="122">
        <f t="shared" si="271"/>
        <v>8841289.0419709459</v>
      </c>
      <c r="Z170" s="122">
        <f t="shared" si="271"/>
        <v>8479295.2039162163</v>
      </c>
      <c r="AA170" s="122">
        <f t="shared" si="271"/>
        <v>8046118.8565925658</v>
      </c>
      <c r="AB170" s="122">
        <f t="shared" si="271"/>
        <v>7541760</v>
      </c>
      <c r="AC170" s="122">
        <f t="shared" si="271"/>
        <v>8173382.4000000004</v>
      </c>
      <c r="AD170" s="122">
        <f t="shared" si="271"/>
        <v>8905561.6000000015</v>
      </c>
      <c r="AE170" s="122">
        <f t="shared" si="271"/>
        <v>9743011.2000000011</v>
      </c>
      <c r="AF170" s="122">
        <f t="shared" si="271"/>
        <v>10690444.800000003</v>
      </c>
      <c r="AG170" s="122">
        <f t="shared" si="271"/>
        <v>11406912.000000004</v>
      </c>
      <c r="AH170" s="122">
        <f t="shared" si="271"/>
        <v>11893539.643524008</v>
      </c>
      <c r="AI170" s="122">
        <f t="shared" ref="AI170:BK170" si="272">AI34*AI84</f>
        <v>12390139.760031015</v>
      </c>
      <c r="AJ170" s="122">
        <f t="shared" si="272"/>
        <v>12896712.349521024</v>
      </c>
      <c r="AK170" s="122">
        <f t="shared" si="272"/>
        <v>13413257.411994031</v>
      </c>
      <c r="AL170" s="122">
        <f t="shared" si="272"/>
        <v>13939774.947450036</v>
      </c>
      <c r="AM170" s="122">
        <f t="shared" si="272"/>
        <v>14476264.955889044</v>
      </c>
      <c r="AN170" s="122">
        <f t="shared" si="272"/>
        <v>15022727.437311053</v>
      </c>
      <c r="AO170" s="122">
        <f t="shared" si="272"/>
        <v>15579162.391716061</v>
      </c>
      <c r="AP170" s="122">
        <f t="shared" si="272"/>
        <v>16145569.819104068</v>
      </c>
      <c r="AQ170" s="122">
        <f t="shared" si="272"/>
        <v>16721949.719475064</v>
      </c>
      <c r="AR170" s="122">
        <f t="shared" si="272"/>
        <v>16832979.402779788</v>
      </c>
      <c r="AS170" s="122">
        <f t="shared" si="272"/>
        <v>16935906.451785829</v>
      </c>
      <c r="AT170" s="122">
        <f t="shared" si="272"/>
        <v>17030730.86649318</v>
      </c>
      <c r="AU170" s="122">
        <f t="shared" si="272"/>
        <v>17117452.646901838</v>
      </c>
      <c r="AV170" s="122">
        <f t="shared" si="272"/>
        <v>17196071.793011814</v>
      </c>
      <c r="AW170" s="122">
        <f t="shared" si="272"/>
        <v>17266588.304823104</v>
      </c>
      <c r="AX170" s="122">
        <f t="shared" si="272"/>
        <v>17329002.182335701</v>
      </c>
      <c r="AY170" s="122">
        <f t="shared" si="272"/>
        <v>17383313.425549611</v>
      </c>
      <c r="AZ170" s="122">
        <f t="shared" si="272"/>
        <v>17429522.034464836</v>
      </c>
      <c r="BA170" s="122">
        <f t="shared" si="272"/>
        <v>17467628.009081371</v>
      </c>
      <c r="BB170" s="122">
        <f t="shared" si="272"/>
        <v>17497631.349399224</v>
      </c>
      <c r="BC170" s="122">
        <f t="shared" si="272"/>
        <v>17519532.055418383</v>
      </c>
      <c r="BD170" s="122">
        <f t="shared" si="272"/>
        <v>17533330.127138857</v>
      </c>
      <c r="BE170" s="122">
        <f t="shared" si="272"/>
        <v>17539025.564560641</v>
      </c>
      <c r="BF170" s="122">
        <f t="shared" si="272"/>
        <v>17536618.367683738</v>
      </c>
      <c r="BG170" s="122">
        <f t="shared" si="272"/>
        <v>17526108.536508154</v>
      </c>
      <c r="BH170" s="122">
        <f t="shared" si="272"/>
        <v>17507496.071033876</v>
      </c>
      <c r="BI170" s="122">
        <f t="shared" si="272"/>
        <v>17480780.971260913</v>
      </c>
      <c r="BJ170" s="122">
        <f t="shared" si="272"/>
        <v>17445963.237189263</v>
      </c>
      <c r="BK170" s="122">
        <f t="shared" si="272"/>
        <v>17403042.868818909</v>
      </c>
      <c r="BL170" s="89"/>
    </row>
    <row r="171" spans="1:64" x14ac:dyDescent="0.45">
      <c r="A171" s="17" t="s">
        <v>49</v>
      </c>
      <c r="B171" s="53"/>
      <c r="C171" s="122">
        <f t="shared" ref="C171:AH171" si="273">C35*C85</f>
        <v>102313754.61964229</v>
      </c>
      <c r="D171" s="122">
        <f t="shared" si="273"/>
        <v>99513706.347318724</v>
      </c>
      <c r="E171" s="122">
        <f t="shared" si="273"/>
        <v>96764252.630760565</v>
      </c>
      <c r="F171" s="122">
        <f t="shared" si="273"/>
        <v>94064880.262206167</v>
      </c>
      <c r="G171" s="122">
        <f t="shared" si="273"/>
        <v>91415077.745864093</v>
      </c>
      <c r="H171" s="122">
        <f t="shared" si="273"/>
        <v>88814335.29791306</v>
      </c>
      <c r="I171" s="122">
        <f t="shared" si="273"/>
        <v>86262144.846501946</v>
      </c>
      <c r="J171" s="122">
        <f t="shared" si="273"/>
        <v>83718611.58187528</v>
      </c>
      <c r="K171" s="122">
        <f t="shared" si="273"/>
        <v>81185080.005569994</v>
      </c>
      <c r="L171" s="122">
        <f t="shared" si="273"/>
        <v>78662889.076361373</v>
      </c>
      <c r="M171" s="122">
        <f t="shared" si="273"/>
        <v>75741829.807049006</v>
      </c>
      <c r="N171" s="122">
        <f t="shared" si="273"/>
        <v>71198417.886711374</v>
      </c>
      <c r="O171" s="122">
        <f t="shared" si="273"/>
        <v>67173345.209861726</v>
      </c>
      <c r="P171" s="122">
        <f t="shared" si="273"/>
        <v>62272556.142776988</v>
      </c>
      <c r="Q171" s="122">
        <f t="shared" si="273"/>
        <v>57586713.742685013</v>
      </c>
      <c r="R171" s="122">
        <f t="shared" si="273"/>
        <v>53171823.060646258</v>
      </c>
      <c r="S171" s="122">
        <f t="shared" si="273"/>
        <v>49889360.463668495</v>
      </c>
      <c r="T171" s="122">
        <f t="shared" si="273"/>
        <v>45569152.350641601</v>
      </c>
      <c r="U171" s="122">
        <f t="shared" si="273"/>
        <v>40675084.528491572</v>
      </c>
      <c r="V171" s="122">
        <f t="shared" si="273"/>
        <v>37387409.339538358</v>
      </c>
      <c r="W171" s="122">
        <f t="shared" si="273"/>
        <v>33828863.010712199</v>
      </c>
      <c r="X171" s="122">
        <f t="shared" si="273"/>
        <v>30868806.292066596</v>
      </c>
      <c r="Y171" s="122">
        <f t="shared" si="273"/>
        <v>28206360.06588066</v>
      </c>
      <c r="Z171" s="122">
        <f t="shared" si="273"/>
        <v>25224196.706709154</v>
      </c>
      <c r="AA171" s="122">
        <f t="shared" si="273"/>
        <v>22791811.531907476</v>
      </c>
      <c r="AB171" s="122">
        <f t="shared" si="273"/>
        <v>20493592.033400677</v>
      </c>
      <c r="AC171" s="122">
        <f t="shared" si="273"/>
        <v>20188054.387951467</v>
      </c>
      <c r="AD171" s="122">
        <f t="shared" si="273"/>
        <v>19944247.594593495</v>
      </c>
      <c r="AE171" s="122">
        <f t="shared" si="273"/>
        <v>19820897.833239112</v>
      </c>
      <c r="AF171" s="122">
        <f t="shared" si="273"/>
        <v>19607877.759512242</v>
      </c>
      <c r="AG171" s="122">
        <f t="shared" si="273"/>
        <v>18671313.360057652</v>
      </c>
      <c r="AH171" s="122">
        <f t="shared" si="273"/>
        <v>18495033.999707401</v>
      </c>
      <c r="AI171" s="122">
        <f t="shared" ref="AI171:BK171" si="274">AI35*AI85</f>
        <v>18290959.243719719</v>
      </c>
      <c r="AJ171" s="122">
        <f t="shared" si="274"/>
        <v>18058595.646055572</v>
      </c>
      <c r="AK171" s="122">
        <f t="shared" si="274"/>
        <v>17797449.760675918</v>
      </c>
      <c r="AL171" s="122">
        <f t="shared" si="274"/>
        <v>17507028.141541719</v>
      </c>
      <c r="AM171" s="122">
        <f t="shared" si="274"/>
        <v>17186837.342613928</v>
      </c>
      <c r="AN171" s="122">
        <f t="shared" si="274"/>
        <v>16836383.917853516</v>
      </c>
      <c r="AO171" s="122">
        <f t="shared" si="274"/>
        <v>16455174.421221433</v>
      </c>
      <c r="AP171" s="122">
        <f t="shared" si="274"/>
        <v>16042715.406678641</v>
      </c>
      <c r="AQ171" s="122">
        <f t="shared" si="274"/>
        <v>15598513.428186093</v>
      </c>
      <c r="AR171" s="122">
        <f t="shared" si="274"/>
        <v>14892952.690618332</v>
      </c>
      <c r="AS171" s="122">
        <f t="shared" si="274"/>
        <v>14176700.622204697</v>
      </c>
      <c r="AT171" s="122">
        <f t="shared" si="274"/>
        <v>13449757.222945197</v>
      </c>
      <c r="AU171" s="122">
        <f t="shared" si="274"/>
        <v>12712122.492839824</v>
      </c>
      <c r="AV171" s="122">
        <f t="shared" si="274"/>
        <v>11963796.43188858</v>
      </c>
      <c r="AW171" s="122">
        <f t="shared" si="274"/>
        <v>11204779.040091468</v>
      </c>
      <c r="AX171" s="122">
        <f t="shared" si="274"/>
        <v>10435070.317448484</v>
      </c>
      <c r="AY171" s="122">
        <f t="shared" si="274"/>
        <v>9654670.2639596295</v>
      </c>
      <c r="AZ171" s="122">
        <f t="shared" si="274"/>
        <v>8863578.8796249088</v>
      </c>
      <c r="BA171" s="122">
        <f t="shared" si="274"/>
        <v>8061796.1644443152</v>
      </c>
      <c r="BB171" s="122">
        <f t="shared" si="274"/>
        <v>7249322.1184178516</v>
      </c>
      <c r="BC171" s="122">
        <f t="shared" si="274"/>
        <v>6426156.7415455179</v>
      </c>
      <c r="BD171" s="122">
        <f t="shared" si="274"/>
        <v>5592300.0338273142</v>
      </c>
      <c r="BE171" s="122">
        <f t="shared" si="274"/>
        <v>4747751.9952632412</v>
      </c>
      <c r="BF171" s="122">
        <f t="shared" si="274"/>
        <v>3892512.6258532968</v>
      </c>
      <c r="BG171" s="122">
        <f t="shared" si="274"/>
        <v>3026581.9255974838</v>
      </c>
      <c r="BH171" s="122">
        <f t="shared" si="274"/>
        <v>2149959.8944957997</v>
      </c>
      <c r="BI171" s="122">
        <f t="shared" si="274"/>
        <v>1262646.5325482457</v>
      </c>
      <c r="BJ171" s="122">
        <f t="shared" si="274"/>
        <v>364641.83975482191</v>
      </c>
      <c r="BK171" s="122">
        <f t="shared" si="274"/>
        <v>-544054.18388447189</v>
      </c>
      <c r="BL171" s="89"/>
    </row>
    <row r="172" spans="1:64" x14ac:dyDescent="0.45">
      <c r="A172" s="17" t="s">
        <v>54</v>
      </c>
      <c r="B172" s="53"/>
      <c r="C172" s="122">
        <f t="shared" ref="C172:AH172" si="275">C36*C86</f>
        <v>0</v>
      </c>
      <c r="D172" s="122">
        <f t="shared" si="275"/>
        <v>435459.48506411148</v>
      </c>
      <c r="E172" s="122">
        <f t="shared" si="275"/>
        <v>858923.48436714767</v>
      </c>
      <c r="F172" s="122">
        <f t="shared" si="275"/>
        <v>1270413.9288795521</v>
      </c>
      <c r="G172" s="122">
        <f t="shared" si="275"/>
        <v>1669952.2017413075</v>
      </c>
      <c r="H172" s="122">
        <f t="shared" si="275"/>
        <v>2057559.1382619382</v>
      </c>
      <c r="I172" s="122">
        <f t="shared" si="275"/>
        <v>2433255.025920507</v>
      </c>
      <c r="J172" s="122">
        <f t="shared" si="275"/>
        <v>2797059.6043656184</v>
      </c>
      <c r="K172" s="122">
        <f t="shared" si="275"/>
        <v>3148952.9316445556</v>
      </c>
      <c r="L172" s="122">
        <f t="shared" si="275"/>
        <v>3488916.839488321</v>
      </c>
      <c r="M172" s="122">
        <f t="shared" si="275"/>
        <v>3990697.2813353483</v>
      </c>
      <c r="N172" s="122">
        <f t="shared" si="275"/>
        <v>4365037.8638940072</v>
      </c>
      <c r="O172" s="122">
        <f t="shared" si="275"/>
        <v>4535917.7151737511</v>
      </c>
      <c r="P172" s="122">
        <f t="shared" si="275"/>
        <v>5070720.4335709326</v>
      </c>
      <c r="Q172" s="122">
        <f t="shared" si="275"/>
        <v>5540573.8804838592</v>
      </c>
      <c r="R172" s="122">
        <f t="shared" si="275"/>
        <v>5880193.0477855178</v>
      </c>
      <c r="S172" s="122">
        <f t="shared" si="275"/>
        <v>5741342.0918567432</v>
      </c>
      <c r="T172" s="122">
        <f t="shared" si="275"/>
        <v>6055541.125485043</v>
      </c>
      <c r="U172" s="122">
        <f t="shared" si="275"/>
        <v>6618050.8522161553</v>
      </c>
      <c r="V172" s="122">
        <f t="shared" si="275"/>
        <v>6536963.195439931</v>
      </c>
      <c r="W172" s="122">
        <f t="shared" si="275"/>
        <v>6580001.7183019146</v>
      </c>
      <c r="X172" s="122">
        <f t="shared" si="275"/>
        <v>6396158.4622318177</v>
      </c>
      <c r="Y172" s="122">
        <f t="shared" si="275"/>
        <v>6112674.8177280463</v>
      </c>
      <c r="Z172" s="122">
        <f t="shared" si="275"/>
        <v>5992685.4548617695</v>
      </c>
      <c r="AA172" s="122">
        <f t="shared" si="275"/>
        <v>5659404.1068160376</v>
      </c>
      <c r="AB172" s="122">
        <f t="shared" si="275"/>
        <v>5258652.4881392671</v>
      </c>
      <c r="AC172" s="122">
        <f t="shared" si="275"/>
        <v>5578048.0084145172</v>
      </c>
      <c r="AD172" s="122">
        <f t="shared" si="275"/>
        <v>5827971.3695365759</v>
      </c>
      <c r="AE172" s="122">
        <f t="shared" si="275"/>
        <v>6051110.1159093445</v>
      </c>
      <c r="AF172" s="122">
        <f t="shared" si="275"/>
        <v>6292400.5738379732</v>
      </c>
      <c r="AG172" s="122">
        <f t="shared" si="275"/>
        <v>6811842.60711498</v>
      </c>
      <c r="AH172" s="122">
        <f t="shared" si="275"/>
        <v>7004972.3169417875</v>
      </c>
      <c r="AI172" s="122">
        <f t="shared" ref="AI172:BK172" si="276">AI36*AI86</f>
        <v>7206259.1063121492</v>
      </c>
      <c r="AJ172" s="122">
        <f t="shared" si="276"/>
        <v>7416002.0733485464</v>
      </c>
      <c r="AK172" s="122">
        <f t="shared" si="276"/>
        <v>7634500.3161734547</v>
      </c>
      <c r="AL172" s="122">
        <f t="shared" si="276"/>
        <v>7862052.9329093546</v>
      </c>
      <c r="AM172" s="122">
        <f t="shared" si="276"/>
        <v>8098959.0216787234</v>
      </c>
      <c r="AN172" s="122">
        <f t="shared" si="276"/>
        <v>8345517.6806040397</v>
      </c>
      <c r="AO172" s="122">
        <f t="shared" si="276"/>
        <v>8602028.0078077819</v>
      </c>
      <c r="AP172" s="122">
        <f t="shared" si="276"/>
        <v>8868789.1014124267</v>
      </c>
      <c r="AQ172" s="122">
        <f t="shared" si="276"/>
        <v>9146100.0595404506</v>
      </c>
      <c r="AR172" s="122">
        <f t="shared" si="276"/>
        <v>9175175.1891882811</v>
      </c>
      <c r="AS172" s="122">
        <f t="shared" si="276"/>
        <v>9206938.3519799989</v>
      </c>
      <c r="AT172" s="122">
        <f t="shared" si="276"/>
        <v>9241146.5306910872</v>
      </c>
      <c r="AU172" s="122">
        <f t="shared" si="276"/>
        <v>9277556.7080970313</v>
      </c>
      <c r="AV172" s="122">
        <f t="shared" si="276"/>
        <v>9315925.86697332</v>
      </c>
      <c r="AW172" s="122">
        <f t="shared" si="276"/>
        <v>9356010.9900954384</v>
      </c>
      <c r="AX172" s="122">
        <f t="shared" si="276"/>
        <v>9397569.0602388736</v>
      </c>
      <c r="AY172" s="122">
        <f t="shared" si="276"/>
        <v>9440357.0601791088</v>
      </c>
      <c r="AZ172" s="122">
        <f t="shared" si="276"/>
        <v>9484131.9726916347</v>
      </c>
      <c r="BA172" s="122">
        <f t="shared" si="276"/>
        <v>9528650.7805519365</v>
      </c>
      <c r="BB172" s="122">
        <f t="shared" si="276"/>
        <v>9573670.4665354993</v>
      </c>
      <c r="BC172" s="122">
        <f t="shared" si="276"/>
        <v>9618948.0134178083</v>
      </c>
      <c r="BD172" s="122">
        <f t="shared" si="276"/>
        <v>9664240.4039743543</v>
      </c>
      <c r="BE172" s="122">
        <f t="shared" si="276"/>
        <v>9709304.6209806204</v>
      </c>
      <c r="BF172" s="122">
        <f t="shared" si="276"/>
        <v>9753897.6472120918</v>
      </c>
      <c r="BG172" s="122">
        <f t="shared" si="276"/>
        <v>9797776.4654442575</v>
      </c>
      <c r="BH172" s="122">
        <f t="shared" si="276"/>
        <v>9840698.0584526025</v>
      </c>
      <c r="BI172" s="122">
        <f t="shared" si="276"/>
        <v>9882419.4090126157</v>
      </c>
      <c r="BJ172" s="122">
        <f t="shared" si="276"/>
        <v>9922697.4998997804</v>
      </c>
      <c r="BK172" s="122">
        <f t="shared" si="276"/>
        <v>9961289.3138895705</v>
      </c>
      <c r="BL172" s="89"/>
    </row>
    <row r="173" spans="1:64" x14ac:dyDescent="0.45">
      <c r="A173" s="17" t="s">
        <v>52</v>
      </c>
      <c r="B173" s="53"/>
      <c r="C173" s="122">
        <f t="shared" ref="C173:AH173" si="277">C37*C87</f>
        <v>0</v>
      </c>
      <c r="D173" s="122">
        <f t="shared" si="277"/>
        <v>176509.94413147235</v>
      </c>
      <c r="E173" s="122">
        <f t="shared" si="277"/>
        <v>348276.78303077217</v>
      </c>
      <c r="F173" s="122">
        <f t="shared" si="277"/>
        <v>515300.51669789944</v>
      </c>
      <c r="G173" s="122">
        <f t="shared" si="277"/>
        <v>677581.14513285423</v>
      </c>
      <c r="H173" s="122">
        <f t="shared" si="277"/>
        <v>835118.6683356365</v>
      </c>
      <c r="I173" s="122">
        <f t="shared" si="277"/>
        <v>987913.08630624611</v>
      </c>
      <c r="J173" s="122">
        <f t="shared" si="277"/>
        <v>1135964.3990446832</v>
      </c>
      <c r="K173" s="122">
        <f t="shared" si="277"/>
        <v>1279272.606550948</v>
      </c>
      <c r="L173" s="122">
        <f t="shared" si="277"/>
        <v>1417837.7088250401</v>
      </c>
      <c r="M173" s="122">
        <f t="shared" si="277"/>
        <v>1551659.7058669596</v>
      </c>
      <c r="N173" s="122">
        <f t="shared" si="277"/>
        <v>1658268.9953846659</v>
      </c>
      <c r="O173" s="122">
        <f t="shared" si="277"/>
        <v>1751718.8160088698</v>
      </c>
      <c r="P173" s="122">
        <f t="shared" si="277"/>
        <v>1832009.1677395713</v>
      </c>
      <c r="Q173" s="122">
        <f t="shared" si="277"/>
        <v>1899140.0505767707</v>
      </c>
      <c r="R173" s="122">
        <f t="shared" si="277"/>
        <v>1953111.4645204677</v>
      </c>
      <c r="S173" s="122">
        <f t="shared" si="277"/>
        <v>1993923.4095706625</v>
      </c>
      <c r="T173" s="122">
        <f t="shared" si="277"/>
        <v>2021575.885727355</v>
      </c>
      <c r="U173" s="122">
        <f t="shared" si="277"/>
        <v>2036068.8929905451</v>
      </c>
      <c r="V173" s="122">
        <f t="shared" si="277"/>
        <v>2037402.4313602333</v>
      </c>
      <c r="W173" s="122">
        <f t="shared" si="277"/>
        <v>2025576.5008364187</v>
      </c>
      <c r="X173" s="122">
        <f t="shared" si="277"/>
        <v>2000591.1014191022</v>
      </c>
      <c r="Y173" s="122">
        <f t="shared" si="277"/>
        <v>1962446.233108283</v>
      </c>
      <c r="Z173" s="122">
        <f t="shared" si="277"/>
        <v>1911141.895903962</v>
      </c>
      <c r="AA173" s="122">
        <f t="shared" si="277"/>
        <v>1846678.0898061383</v>
      </c>
      <c r="AB173" s="122">
        <f t="shared" si="277"/>
        <v>1769054.8148148146</v>
      </c>
      <c r="AC173" s="122">
        <f t="shared" si="277"/>
        <v>1917213.1555555556</v>
      </c>
      <c r="AD173" s="122">
        <f t="shared" si="277"/>
        <v>2088958.8938271604</v>
      </c>
      <c r="AE173" s="122">
        <f t="shared" si="277"/>
        <v>2285397.6888888888</v>
      </c>
      <c r="AF173" s="122">
        <f t="shared" si="277"/>
        <v>2507635.2000000002</v>
      </c>
      <c r="AG173" s="122">
        <f t="shared" si="277"/>
        <v>2675695.4074074076</v>
      </c>
      <c r="AH173" s="122">
        <f t="shared" si="277"/>
        <v>2833106.3934072694</v>
      </c>
      <c r="AI173" s="122">
        <f t="shared" ref="AI173:BK173" si="278">AI37*AI87</f>
        <v>2994401.7357854326</v>
      </c>
      <c r="AJ173" s="122">
        <f t="shared" si="278"/>
        <v>3159581.4345418983</v>
      </c>
      <c r="AK173" s="122">
        <f t="shared" si="278"/>
        <v>3328645.489676665</v>
      </c>
      <c r="AL173" s="122">
        <f t="shared" si="278"/>
        <v>3501593.9011897347</v>
      </c>
      <c r="AM173" s="122">
        <f t="shared" si="278"/>
        <v>3678426.6690811059</v>
      </c>
      <c r="AN173" s="122">
        <f t="shared" si="278"/>
        <v>3859143.793350779</v>
      </c>
      <c r="AO173" s="122">
        <f t="shared" si="278"/>
        <v>4043745.2739987546</v>
      </c>
      <c r="AP173" s="122">
        <f t="shared" si="278"/>
        <v>4232231.1110250317</v>
      </c>
      <c r="AQ173" s="122">
        <f t="shared" si="278"/>
        <v>4424601.3044296075</v>
      </c>
      <c r="AR173" s="122">
        <f t="shared" si="278"/>
        <v>4493957.3506403649</v>
      </c>
      <c r="AS173" s="122">
        <f t="shared" si="278"/>
        <v>4560157.357293752</v>
      </c>
      <c r="AT173" s="122">
        <f t="shared" si="278"/>
        <v>4623201.3243897688</v>
      </c>
      <c r="AU173" s="122">
        <f t="shared" si="278"/>
        <v>4683089.2519284161</v>
      </c>
      <c r="AV173" s="122">
        <f t="shared" si="278"/>
        <v>4739821.1399096921</v>
      </c>
      <c r="AW173" s="122">
        <f t="shared" si="278"/>
        <v>4793396.9883335987</v>
      </c>
      <c r="AX173" s="122">
        <f t="shared" si="278"/>
        <v>4843816.7972001331</v>
      </c>
      <c r="AY173" s="122">
        <f t="shared" si="278"/>
        <v>4891080.566509298</v>
      </c>
      <c r="AZ173" s="122">
        <f t="shared" si="278"/>
        <v>4935188.2962610926</v>
      </c>
      <c r="BA173" s="122">
        <f t="shared" si="278"/>
        <v>4976139.9864555169</v>
      </c>
      <c r="BB173" s="122">
        <f t="shared" si="278"/>
        <v>5013935.6370925708</v>
      </c>
      <c r="BC173" s="122">
        <f t="shared" si="278"/>
        <v>5048575.2481722552</v>
      </c>
      <c r="BD173" s="122">
        <f t="shared" si="278"/>
        <v>5080058.8196945684</v>
      </c>
      <c r="BE173" s="122">
        <f t="shared" si="278"/>
        <v>5108386.3516595121</v>
      </c>
      <c r="BF173" s="122">
        <f t="shared" si="278"/>
        <v>5133557.8440670846</v>
      </c>
      <c r="BG173" s="122">
        <f t="shared" si="278"/>
        <v>5155573.2969172876</v>
      </c>
      <c r="BH173" s="122">
        <f t="shared" si="278"/>
        <v>5174432.7102101194</v>
      </c>
      <c r="BI173" s="122">
        <f t="shared" si="278"/>
        <v>5190136.0839455817</v>
      </c>
      <c r="BJ173" s="122">
        <f t="shared" si="278"/>
        <v>5202683.4181236727</v>
      </c>
      <c r="BK173" s="122">
        <f t="shared" si="278"/>
        <v>5212074.7127443897</v>
      </c>
      <c r="BL173" s="89"/>
    </row>
    <row r="174" spans="1:64" x14ac:dyDescent="0.45">
      <c r="A174" s="17" t="s">
        <v>50</v>
      </c>
      <c r="B174" s="53"/>
      <c r="C174" s="122">
        <f t="shared" ref="C174:AH174" si="279">C38*C88</f>
        <v>306963361.52079028</v>
      </c>
      <c r="D174" s="122">
        <f t="shared" si="279"/>
        <v>299978291.39936191</v>
      </c>
      <c r="E174" s="122">
        <f t="shared" si="279"/>
        <v>293099221.01578283</v>
      </c>
      <c r="F174" s="122">
        <f t="shared" si="279"/>
        <v>286324531.95137942</v>
      </c>
      <c r="G174" s="122">
        <f t="shared" si="279"/>
        <v>279652621.3116076</v>
      </c>
      <c r="H174" s="122">
        <f t="shared" si="279"/>
        <v>273081901.72605264</v>
      </c>
      <c r="I174" s="122">
        <f t="shared" si="279"/>
        <v>266610801.34842974</v>
      </c>
      <c r="J174" s="122">
        <f t="shared" si="279"/>
        <v>260166847.7331638</v>
      </c>
      <c r="K174" s="122">
        <f t="shared" si="279"/>
        <v>253752545.95335501</v>
      </c>
      <c r="L174" s="122">
        <f t="shared" si="279"/>
        <v>247370373.82935694</v>
      </c>
      <c r="M174" s="122">
        <f t="shared" si="279"/>
        <v>240268305.80619001</v>
      </c>
      <c r="N174" s="122">
        <f t="shared" si="279"/>
        <v>228561918.61422858</v>
      </c>
      <c r="O174" s="122">
        <f t="shared" si="279"/>
        <v>217263737.71447438</v>
      </c>
      <c r="P174" s="122">
        <f t="shared" si="279"/>
        <v>206094896.44660181</v>
      </c>
      <c r="Q174" s="122">
        <f t="shared" si="279"/>
        <v>195267639.6065267</v>
      </c>
      <c r="R174" s="122">
        <f t="shared" si="279"/>
        <v>185299682.7260049</v>
      </c>
      <c r="S174" s="122">
        <f t="shared" si="279"/>
        <v>172224977.76537058</v>
      </c>
      <c r="T174" s="122">
        <f t="shared" si="279"/>
        <v>161345704.27502722</v>
      </c>
      <c r="U174" s="122">
        <f t="shared" si="279"/>
        <v>150734286.40093595</v>
      </c>
      <c r="V174" s="122">
        <f t="shared" si="279"/>
        <v>140730232.44632077</v>
      </c>
      <c r="W174" s="122">
        <f t="shared" si="279"/>
        <v>131350984.80596811</v>
      </c>
      <c r="X174" s="122">
        <f t="shared" si="279"/>
        <v>122103584.84924397</v>
      </c>
      <c r="Y174" s="122">
        <f t="shared" si="279"/>
        <v>112719029.73925127</v>
      </c>
      <c r="Z174" s="122">
        <f t="shared" si="279"/>
        <v>104139521.33475658</v>
      </c>
      <c r="AA174" s="122">
        <f t="shared" si="279"/>
        <v>97086108.591979206</v>
      </c>
      <c r="AB174" s="122">
        <f t="shared" si="279"/>
        <v>89788307.972280309</v>
      </c>
      <c r="AC174" s="122">
        <f t="shared" si="279"/>
        <v>89917191.536317065</v>
      </c>
      <c r="AD174" s="122">
        <f t="shared" si="279"/>
        <v>89802502.387696743</v>
      </c>
      <c r="AE174" s="122">
        <f t="shared" si="279"/>
        <v>90088688.024223894</v>
      </c>
      <c r="AF174" s="122">
        <f t="shared" si="279"/>
        <v>90091317.431974754</v>
      </c>
      <c r="AG174" s="122">
        <f t="shared" si="279"/>
        <v>89871560.368442163</v>
      </c>
      <c r="AH174" s="122">
        <f t="shared" si="279"/>
        <v>89803529.495016187</v>
      </c>
      <c r="AI174" s="122">
        <f t="shared" ref="AI174:BK174" si="280">AI38*AI88</f>
        <v>89651229.374653563</v>
      </c>
      <c r="AJ174" s="122">
        <f t="shared" si="280"/>
        <v>89413424.143312022</v>
      </c>
      <c r="AK174" s="122">
        <f t="shared" si="280"/>
        <v>89088877.936949372</v>
      </c>
      <c r="AL174" s="122">
        <f t="shared" si="280"/>
        <v>88676354.891523376</v>
      </c>
      <c r="AM174" s="122">
        <f t="shared" si="280"/>
        <v>88174619.142991811</v>
      </c>
      <c r="AN174" s="122">
        <f t="shared" si="280"/>
        <v>87582434.827312455</v>
      </c>
      <c r="AO174" s="122">
        <f t="shared" si="280"/>
        <v>86898566.08044304</v>
      </c>
      <c r="AP174" s="122">
        <f t="shared" si="280"/>
        <v>86121777.038341388</v>
      </c>
      <c r="AQ174" s="122">
        <f t="shared" si="280"/>
        <v>85250831.836965188</v>
      </c>
      <c r="AR174" s="122">
        <f t="shared" si="280"/>
        <v>81969863.604927719</v>
      </c>
      <c r="AS174" s="122">
        <f t="shared" si="280"/>
        <v>78718872.120544389</v>
      </c>
      <c r="AT174" s="122">
        <f t="shared" si="280"/>
        <v>75498861.523349553</v>
      </c>
      <c r="AU174" s="122">
        <f t="shared" si="280"/>
        <v>72310835.952877447</v>
      </c>
      <c r="AV174" s="122">
        <f t="shared" si="280"/>
        <v>69155799.548662439</v>
      </c>
      <c r="AW174" s="122">
        <f t="shared" si="280"/>
        <v>66034756.450238802</v>
      </c>
      <c r="AX174" s="122">
        <f t="shared" si="280"/>
        <v>62948710.797140867</v>
      </c>
      <c r="AY174" s="122">
        <f t="shared" si="280"/>
        <v>59898666.728902943</v>
      </c>
      <c r="AZ174" s="122">
        <f t="shared" si="280"/>
        <v>56885628.385059334</v>
      </c>
      <c r="BA174" s="122">
        <f t="shared" si="280"/>
        <v>53910599.905144349</v>
      </c>
      <c r="BB174" s="122">
        <f t="shared" si="280"/>
        <v>50974585.428692311</v>
      </c>
      <c r="BC174" s="122">
        <f t="shared" si="280"/>
        <v>48078589.095237516</v>
      </c>
      <c r="BD174" s="122">
        <f t="shared" si="280"/>
        <v>45223615.044314288</v>
      </c>
      <c r="BE174" s="122">
        <f t="shared" si="280"/>
        <v>42410667.415456928</v>
      </c>
      <c r="BF174" s="122">
        <f t="shared" si="280"/>
        <v>39640750.34819974</v>
      </c>
      <c r="BG174" s="122">
        <f t="shared" si="280"/>
        <v>36914867.98207704</v>
      </c>
      <c r="BH174" s="122">
        <f t="shared" si="280"/>
        <v>34234024.456623152</v>
      </c>
      <c r="BI174" s="122">
        <f t="shared" si="280"/>
        <v>31599223.911372364</v>
      </c>
      <c r="BJ174" s="122">
        <f t="shared" si="280"/>
        <v>29011470.485858999</v>
      </c>
      <c r="BK174" s="122">
        <f t="shared" si="280"/>
        <v>26471768.319617335</v>
      </c>
      <c r="BL174" s="89"/>
    </row>
    <row r="175" spans="1:64" x14ac:dyDescent="0.45">
      <c r="A175" s="17" t="s">
        <v>55</v>
      </c>
      <c r="B175" s="53"/>
      <c r="C175" s="122">
        <f t="shared" ref="C175:AH175" si="281">C39*C89</f>
        <v>0</v>
      </c>
      <c r="D175" s="122">
        <f t="shared" si="281"/>
        <v>881637.07320423436</v>
      </c>
      <c r="E175" s="122">
        <f t="shared" si="281"/>
        <v>1736600.8017702228</v>
      </c>
      <c r="F175" s="122">
        <f t="shared" si="281"/>
        <v>2565021.4382322328</v>
      </c>
      <c r="G175" s="122">
        <f t="shared" si="281"/>
        <v>3367024.2674030773</v>
      </c>
      <c r="H175" s="122">
        <f t="shared" si="281"/>
        <v>4142729.6063741161</v>
      </c>
      <c r="I175" s="122">
        <f t="shared" si="281"/>
        <v>4892252.8045152556</v>
      </c>
      <c r="J175" s="122">
        <f t="shared" si="281"/>
        <v>5615704.2434749482</v>
      </c>
      <c r="K175" s="122">
        <f t="shared" si="281"/>
        <v>6312977.6308724396</v>
      </c>
      <c r="L175" s="122">
        <f t="shared" si="281"/>
        <v>6983975.3952058982</v>
      </c>
      <c r="M175" s="122">
        <f t="shared" si="281"/>
        <v>7986984.8440809175</v>
      </c>
      <c r="N175" s="122">
        <f t="shared" si="281"/>
        <v>9583864.2188504636</v>
      </c>
      <c r="O175" s="122">
        <f t="shared" si="281"/>
        <v>11017207.972107561</v>
      </c>
      <c r="P175" s="122">
        <f t="shared" si="281"/>
        <v>12393180.053610763</v>
      </c>
      <c r="Q175" s="122">
        <f t="shared" si="281"/>
        <v>13607870.322817791</v>
      </c>
      <c r="R175" s="122">
        <f t="shared" si="281"/>
        <v>14410833.733161753</v>
      </c>
      <c r="S175" s="122">
        <f t="shared" si="281"/>
        <v>16688356.68435638</v>
      </c>
      <c r="T175" s="122">
        <f t="shared" si="281"/>
        <v>17961807.275728825</v>
      </c>
      <c r="U175" s="122">
        <f t="shared" si="281"/>
        <v>19014419.427254047</v>
      </c>
      <c r="V175" s="122">
        <f t="shared" si="281"/>
        <v>19827472.111943908</v>
      </c>
      <c r="W175" s="122">
        <f t="shared" si="281"/>
        <v>20357706.259718947</v>
      </c>
      <c r="X175" s="122">
        <f t="shared" si="281"/>
        <v>20870561.311187085</v>
      </c>
      <c r="Y175" s="122">
        <f t="shared" si="281"/>
        <v>21494931.33396608</v>
      </c>
      <c r="Z175" s="122">
        <f t="shared" si="281"/>
        <v>21789508.535855517</v>
      </c>
      <c r="AA175" s="122">
        <f t="shared" si="281"/>
        <v>21392494.909432549</v>
      </c>
      <c r="AB175" s="122">
        <f t="shared" si="281"/>
        <v>21078431.820760354</v>
      </c>
      <c r="AC175" s="122">
        <f t="shared" si="281"/>
        <v>22044426.96638158</v>
      </c>
      <c r="AD175" s="122">
        <f t="shared" si="281"/>
        <v>23026779.439346559</v>
      </c>
      <c r="AE175" s="122">
        <f t="shared" si="281"/>
        <v>23871661.286160246</v>
      </c>
      <c r="AF175" s="122">
        <f t="shared" si="281"/>
        <v>24805407.136326626</v>
      </c>
      <c r="AG175" s="122">
        <f t="shared" si="281"/>
        <v>25781866.937993426</v>
      </c>
      <c r="AH175" s="122">
        <f t="shared" si="281"/>
        <v>26672447.558749393</v>
      </c>
      <c r="AI175" s="122">
        <f t="shared" ref="AI175:BK175" si="282">AI39*AI89</f>
        <v>27593999.862324506</v>
      </c>
      <c r="AJ175" s="122">
        <f t="shared" si="282"/>
        <v>28547361.043672204</v>
      </c>
      <c r="AK175" s="122">
        <f t="shared" si="282"/>
        <v>29533368.297745954</v>
      </c>
      <c r="AL175" s="122">
        <f t="shared" si="282"/>
        <v>30552858.819499195</v>
      </c>
      <c r="AM175" s="122">
        <f t="shared" si="282"/>
        <v>31606669.80388537</v>
      </c>
      <c r="AN175" s="122">
        <f t="shared" si="282"/>
        <v>32695638.445857938</v>
      </c>
      <c r="AO175" s="122">
        <f t="shared" si="282"/>
        <v>33820601.940370336</v>
      </c>
      <c r="AP175" s="122">
        <f t="shared" si="282"/>
        <v>34982397.482376024</v>
      </c>
      <c r="AQ175" s="122">
        <f t="shared" si="282"/>
        <v>36181862.266828418</v>
      </c>
      <c r="AR175" s="122">
        <f t="shared" si="282"/>
        <v>36392205.485677466</v>
      </c>
      <c r="AS175" s="122">
        <f t="shared" si="282"/>
        <v>36603459.346723571</v>
      </c>
      <c r="AT175" s="122">
        <f t="shared" si="282"/>
        <v>36814943.629067056</v>
      </c>
      <c r="AU175" s="122">
        <f t="shared" si="282"/>
        <v>37025978.111808233</v>
      </c>
      <c r="AV175" s="122">
        <f t="shared" si="282"/>
        <v>37235882.574047439</v>
      </c>
      <c r="AW175" s="122">
        <f t="shared" si="282"/>
        <v>37443976.794884995</v>
      </c>
      <c r="AX175" s="122">
        <f t="shared" si="282"/>
        <v>37649580.553421222</v>
      </c>
      <c r="AY175" s="122">
        <f t="shared" si="282"/>
        <v>37852013.628756441</v>
      </c>
      <c r="AZ175" s="122">
        <f t="shared" si="282"/>
        <v>38050595.799990982</v>
      </c>
      <c r="BA175" s="122">
        <f t="shared" si="282"/>
        <v>38244646.846225157</v>
      </c>
      <c r="BB175" s="122">
        <f t="shared" si="282"/>
        <v>38433486.546559304</v>
      </c>
      <c r="BC175" s="122">
        <f t="shared" si="282"/>
        <v>38616434.680093743</v>
      </c>
      <c r="BD175" s="122">
        <f t="shared" si="282"/>
        <v>38792811.02592878</v>
      </c>
      <c r="BE175" s="122">
        <f t="shared" si="282"/>
        <v>38961935.36316476</v>
      </c>
      <c r="BF175" s="122">
        <f t="shared" si="282"/>
        <v>39123127.470901996</v>
      </c>
      <c r="BG175" s="122">
        <f t="shared" si="282"/>
        <v>39275707.128240801</v>
      </c>
      <c r="BH175" s="122">
        <f t="shared" si="282"/>
        <v>39418994.11428152</v>
      </c>
      <c r="BI175" s="122">
        <f t="shared" si="282"/>
        <v>39552308.208124466</v>
      </c>
      <c r="BJ175" s="122">
        <f t="shared" si="282"/>
        <v>39674969.188869953</v>
      </c>
      <c r="BK175" s="122">
        <f t="shared" si="282"/>
        <v>39786296.83561828</v>
      </c>
      <c r="BL175" s="89"/>
    </row>
    <row r="176" spans="1:64" x14ac:dyDescent="0.45">
      <c r="A176" s="17" t="s">
        <v>7</v>
      </c>
      <c r="B176" s="53"/>
      <c r="C176" s="122">
        <f t="shared" ref="C176:AH176" si="283">C40*C90</f>
        <v>0</v>
      </c>
      <c r="D176" s="122">
        <f t="shared" si="283"/>
        <v>0</v>
      </c>
      <c r="E176" s="122">
        <f t="shared" si="283"/>
        <v>0</v>
      </c>
      <c r="F176" s="122">
        <f t="shared" si="283"/>
        <v>0</v>
      </c>
      <c r="G176" s="122">
        <f t="shared" si="283"/>
        <v>0</v>
      </c>
      <c r="H176" s="122">
        <f t="shared" si="283"/>
        <v>0</v>
      </c>
      <c r="I176" s="122">
        <f t="shared" si="283"/>
        <v>0</v>
      </c>
      <c r="J176" s="122">
        <f t="shared" si="283"/>
        <v>0</v>
      </c>
      <c r="K176" s="122">
        <f t="shared" si="283"/>
        <v>0</v>
      </c>
      <c r="L176" s="122">
        <f t="shared" si="283"/>
        <v>0</v>
      </c>
      <c r="M176" s="122">
        <f t="shared" si="283"/>
        <v>0</v>
      </c>
      <c r="N176" s="122">
        <f t="shared" si="283"/>
        <v>175569194.19861427</v>
      </c>
      <c r="O176" s="122">
        <f t="shared" si="283"/>
        <v>175294427.42822456</v>
      </c>
      <c r="P176" s="122">
        <f t="shared" si="283"/>
        <v>174994681.86052674</v>
      </c>
      <c r="Q176" s="122">
        <f t="shared" si="283"/>
        <v>174639446.53745022</v>
      </c>
      <c r="R176" s="122">
        <f t="shared" si="283"/>
        <v>174253862.05393702</v>
      </c>
      <c r="S176" s="122">
        <f t="shared" si="283"/>
        <v>173817290.71230969</v>
      </c>
      <c r="T176" s="122">
        <f t="shared" si="283"/>
        <v>173455155.56765878</v>
      </c>
      <c r="U176" s="122">
        <f t="shared" si="283"/>
        <v>172675476.58856606</v>
      </c>
      <c r="V176" s="122">
        <f t="shared" si="283"/>
        <v>171918418.48737445</v>
      </c>
      <c r="W176" s="122">
        <f t="shared" si="283"/>
        <v>171110246.89030448</v>
      </c>
      <c r="X176" s="122">
        <f t="shared" si="283"/>
        <v>170336019.73815581</v>
      </c>
      <c r="Y176" s="122">
        <f t="shared" si="283"/>
        <v>169604356.0090026</v>
      </c>
      <c r="Z176" s="122">
        <f t="shared" si="283"/>
        <v>168942041.66942766</v>
      </c>
      <c r="AA176" s="122">
        <f t="shared" si="283"/>
        <v>168295013.90514314</v>
      </c>
      <c r="AB176" s="122">
        <f t="shared" si="283"/>
        <v>167429191.72382063</v>
      </c>
      <c r="AC176" s="122">
        <f t="shared" si="283"/>
        <v>166824614.33205274</v>
      </c>
      <c r="AD176" s="122">
        <f t="shared" si="283"/>
        <v>165910795.22648257</v>
      </c>
      <c r="AE176" s="122">
        <f t="shared" si="283"/>
        <v>165216534.4355233</v>
      </c>
      <c r="AF176" s="122">
        <f t="shared" si="283"/>
        <v>164404001.67808229</v>
      </c>
      <c r="AG176" s="122">
        <f t="shared" si="283"/>
        <v>163423747.56687328</v>
      </c>
      <c r="AH176" s="122">
        <f t="shared" si="283"/>
        <v>162443493.45566434</v>
      </c>
      <c r="AI176" s="122">
        <f t="shared" ref="AI176:BK176" si="284">AI40*AI90</f>
        <v>161480307.69108149</v>
      </c>
      <c r="AJ176" s="122">
        <f t="shared" si="284"/>
        <v>160534190.27312478</v>
      </c>
      <c r="AK176" s="122">
        <f t="shared" si="284"/>
        <v>159605141.20179427</v>
      </c>
      <c r="AL176" s="122">
        <f t="shared" si="284"/>
        <v>158693160.47708985</v>
      </c>
      <c r="AM176" s="122">
        <f t="shared" si="284"/>
        <v>157798248.0990116</v>
      </c>
      <c r="AN176" s="122">
        <f t="shared" si="284"/>
        <v>156920404.06755948</v>
      </c>
      <c r="AO176" s="122">
        <f t="shared" si="284"/>
        <v>156059628.38273352</v>
      </c>
      <c r="AP176" s="122">
        <f t="shared" si="284"/>
        <v>155215921.04453373</v>
      </c>
      <c r="AQ176" s="122">
        <f t="shared" si="284"/>
        <v>154389282.05296004</v>
      </c>
      <c r="AR176" s="122">
        <f t="shared" si="284"/>
        <v>153579711.40801251</v>
      </c>
      <c r="AS176" s="122">
        <f t="shared" si="284"/>
        <v>152787209.10969114</v>
      </c>
      <c r="AT176" s="122">
        <f t="shared" si="284"/>
        <v>152011775.15799588</v>
      </c>
      <c r="AU176" s="122">
        <f t="shared" si="284"/>
        <v>151253409.55292684</v>
      </c>
      <c r="AV176" s="122">
        <f t="shared" si="284"/>
        <v>150512112.29448387</v>
      </c>
      <c r="AW176" s="122">
        <f t="shared" si="284"/>
        <v>149787883.38266706</v>
      </c>
      <c r="AX176" s="122">
        <f t="shared" si="284"/>
        <v>149080722.81747642</v>
      </c>
      <c r="AY176" s="122">
        <f t="shared" si="284"/>
        <v>148390630.59891191</v>
      </c>
      <c r="AZ176" s="122">
        <f t="shared" si="284"/>
        <v>147717606.72697356</v>
      </c>
      <c r="BA176" s="122">
        <f t="shared" si="284"/>
        <v>147061651.20166135</v>
      </c>
      <c r="BB176" s="122">
        <f t="shared" si="284"/>
        <v>146422764.02297527</v>
      </c>
      <c r="BC176" s="122">
        <f t="shared" si="284"/>
        <v>145800945.19091535</v>
      </c>
      <c r="BD176" s="122">
        <f t="shared" si="284"/>
        <v>145196194.70548156</v>
      </c>
      <c r="BE176" s="122">
        <f t="shared" si="284"/>
        <v>144608512.56667393</v>
      </c>
      <c r="BF176" s="122">
        <f t="shared" si="284"/>
        <v>144037898.77449247</v>
      </c>
      <c r="BG176" s="122">
        <f t="shared" si="284"/>
        <v>143484353.32893711</v>
      </c>
      <c r="BH176" s="122">
        <f t="shared" si="284"/>
        <v>142947876.23000795</v>
      </c>
      <c r="BI176" s="122">
        <f t="shared" si="284"/>
        <v>142428467.47770491</v>
      </c>
      <c r="BJ176" s="122">
        <f t="shared" si="284"/>
        <v>141926127.07202798</v>
      </c>
      <c r="BK176" s="122">
        <f t="shared" si="284"/>
        <v>141440855.01297724</v>
      </c>
      <c r="BL176" s="89"/>
    </row>
    <row r="177" spans="1:64" x14ac:dyDescent="0.45">
      <c r="A177" s="17" t="s">
        <v>102</v>
      </c>
      <c r="B177" s="53"/>
      <c r="C177" s="122">
        <f t="shared" ref="C177:AH177" si="285">C41*C91</f>
        <v>0</v>
      </c>
      <c r="D177" s="122">
        <f t="shared" si="285"/>
        <v>0</v>
      </c>
      <c r="E177" s="122">
        <f t="shared" si="285"/>
        <v>0</v>
      </c>
      <c r="F177" s="122">
        <f t="shared" si="285"/>
        <v>0</v>
      </c>
      <c r="G177" s="122">
        <f t="shared" si="285"/>
        <v>0</v>
      </c>
      <c r="H177" s="122">
        <f t="shared" si="285"/>
        <v>0</v>
      </c>
      <c r="I177" s="122">
        <f t="shared" si="285"/>
        <v>0</v>
      </c>
      <c r="J177" s="122">
        <f t="shared" si="285"/>
        <v>0</v>
      </c>
      <c r="K177" s="122">
        <f t="shared" si="285"/>
        <v>0</v>
      </c>
      <c r="L177" s="122">
        <f t="shared" si="285"/>
        <v>0</v>
      </c>
      <c r="M177" s="122">
        <f t="shared" si="285"/>
        <v>0</v>
      </c>
      <c r="N177" s="122">
        <f t="shared" si="285"/>
        <v>4846927.6159024173</v>
      </c>
      <c r="O177" s="122">
        <f t="shared" si="285"/>
        <v>9310734.1843740046</v>
      </c>
      <c r="P177" s="122">
        <f t="shared" si="285"/>
        <v>14439498.030513579</v>
      </c>
      <c r="Q177" s="122">
        <f t="shared" si="285"/>
        <v>19568261.876653146</v>
      </c>
      <c r="R177" s="122">
        <f t="shared" si="285"/>
        <v>24992168.790974535</v>
      </c>
      <c r="S177" s="122">
        <f t="shared" si="285"/>
        <v>30782822.948378935</v>
      </c>
      <c r="T177" s="122">
        <f t="shared" si="285"/>
        <v>35879873.163095579</v>
      </c>
      <c r="U177" s="122">
        <f t="shared" si="285"/>
        <v>42207101.584333964</v>
      </c>
      <c r="V177" s="122">
        <f t="shared" si="285"/>
        <v>48215145.717034802</v>
      </c>
      <c r="W177" s="122">
        <f t="shared" si="285"/>
        <v>53351072.47819414</v>
      </c>
      <c r="X177" s="122">
        <f t="shared" si="285"/>
        <v>58786333.162278369</v>
      </c>
      <c r="Y177" s="122">
        <f t="shared" si="285"/>
        <v>63537320.674425855</v>
      </c>
      <c r="Z177" s="122">
        <f t="shared" si="285"/>
        <v>69223633.038351998</v>
      </c>
      <c r="AA177" s="122">
        <f t="shared" si="285"/>
        <v>74840345.953600511</v>
      </c>
      <c r="AB177" s="122">
        <f t="shared" si="285"/>
        <v>81082590.143552586</v>
      </c>
      <c r="AC177" s="122">
        <f t="shared" si="285"/>
        <v>86260187.396745771</v>
      </c>
      <c r="AD177" s="122">
        <f t="shared" si="285"/>
        <v>91993714.768516034</v>
      </c>
      <c r="AE177" s="122">
        <f t="shared" si="285"/>
        <v>98490007.673883125</v>
      </c>
      <c r="AF177" s="122">
        <f t="shared" si="285"/>
        <v>105199849.35395379</v>
      </c>
      <c r="AG177" s="122">
        <f t="shared" si="285"/>
        <v>112136346.84430112</v>
      </c>
      <c r="AH177" s="122">
        <f t="shared" si="285"/>
        <v>112130462.31392875</v>
      </c>
      <c r="AI177" s="122">
        <f t="shared" ref="AI177:BK177" si="286">AI41*AI91</f>
        <v>112124692.8542507</v>
      </c>
      <c r="AJ177" s="122">
        <f t="shared" si="286"/>
        <v>112119038.46526696</v>
      </c>
      <c r="AK177" s="122">
        <f t="shared" si="286"/>
        <v>112113499.14697754</v>
      </c>
      <c r="AL177" s="122">
        <f t="shared" si="286"/>
        <v>112108074.89938243</v>
      </c>
      <c r="AM177" s="122">
        <f t="shared" si="286"/>
        <v>112102765.72248165</v>
      </c>
      <c r="AN177" s="122">
        <f t="shared" si="286"/>
        <v>112097571.61627519</v>
      </c>
      <c r="AO177" s="122">
        <f t="shared" si="286"/>
        <v>112092492.58076303</v>
      </c>
      <c r="AP177" s="122">
        <f t="shared" si="286"/>
        <v>112087528.61594521</v>
      </c>
      <c r="AQ177" s="122">
        <f t="shared" si="286"/>
        <v>112082679.72182168</v>
      </c>
      <c r="AR177" s="122">
        <f t="shared" si="286"/>
        <v>112077945.8983925</v>
      </c>
      <c r="AS177" s="122">
        <f t="shared" si="286"/>
        <v>112073327.14565761</v>
      </c>
      <c r="AT177" s="122">
        <f t="shared" si="286"/>
        <v>112068823.46361707</v>
      </c>
      <c r="AU177" s="122">
        <f t="shared" si="286"/>
        <v>112064434.85227081</v>
      </c>
      <c r="AV177" s="122">
        <f t="shared" si="286"/>
        <v>112060161.31161891</v>
      </c>
      <c r="AW177" s="122">
        <f t="shared" si="286"/>
        <v>112056002.84166129</v>
      </c>
      <c r="AX177" s="122">
        <f t="shared" si="286"/>
        <v>112051959.442398</v>
      </c>
      <c r="AY177" s="122">
        <f t="shared" si="286"/>
        <v>112048031.11382905</v>
      </c>
      <c r="AZ177" s="122">
        <f t="shared" si="286"/>
        <v>112044217.85595438</v>
      </c>
      <c r="BA177" s="122">
        <f t="shared" si="286"/>
        <v>112040519.66877407</v>
      </c>
      <c r="BB177" s="122">
        <f t="shared" si="286"/>
        <v>112036936.55228804</v>
      </c>
      <c r="BC177" s="122">
        <f t="shared" si="286"/>
        <v>112033468.50649634</v>
      </c>
      <c r="BD177" s="122">
        <f t="shared" si="286"/>
        <v>112030115.53139895</v>
      </c>
      <c r="BE177" s="122">
        <f t="shared" si="286"/>
        <v>112026877.62699589</v>
      </c>
      <c r="BF177" s="122">
        <f t="shared" si="286"/>
        <v>112023754.79328714</v>
      </c>
      <c r="BG177" s="122">
        <f t="shared" si="286"/>
        <v>112020747.03027274</v>
      </c>
      <c r="BH177" s="122">
        <f t="shared" si="286"/>
        <v>112017854.33795263</v>
      </c>
      <c r="BI177" s="122">
        <f t="shared" si="286"/>
        <v>112015076.71632683</v>
      </c>
      <c r="BJ177" s="122">
        <f t="shared" si="286"/>
        <v>112012414.16539536</v>
      </c>
      <c r="BK177" s="122">
        <f t="shared" si="286"/>
        <v>112009866.68515821</v>
      </c>
      <c r="BL177" s="89"/>
    </row>
    <row r="178" spans="1:64" x14ac:dyDescent="0.45">
      <c r="A178" s="17" t="s">
        <v>101</v>
      </c>
      <c r="B178" s="53"/>
      <c r="C178" s="122">
        <f t="shared" ref="C178:AH178" si="287">C42*C92</f>
        <v>0</v>
      </c>
      <c r="D178" s="122">
        <f t="shared" si="287"/>
        <v>0</v>
      </c>
      <c r="E178" s="122">
        <f t="shared" si="287"/>
        <v>0</v>
      </c>
      <c r="F178" s="122">
        <f t="shared" si="287"/>
        <v>0</v>
      </c>
      <c r="G178" s="122">
        <f t="shared" si="287"/>
        <v>0</v>
      </c>
      <c r="H178" s="122">
        <f t="shared" si="287"/>
        <v>0</v>
      </c>
      <c r="I178" s="122">
        <f t="shared" si="287"/>
        <v>0</v>
      </c>
      <c r="J178" s="122">
        <f t="shared" si="287"/>
        <v>0</v>
      </c>
      <c r="K178" s="122">
        <f t="shared" si="287"/>
        <v>0</v>
      </c>
      <c r="L178" s="122">
        <f t="shared" si="287"/>
        <v>0</v>
      </c>
      <c r="M178" s="122">
        <f t="shared" si="287"/>
        <v>0</v>
      </c>
      <c r="N178" s="122">
        <f t="shared" si="287"/>
        <v>0</v>
      </c>
      <c r="O178" s="122">
        <f t="shared" si="287"/>
        <v>0</v>
      </c>
      <c r="P178" s="122">
        <f t="shared" si="287"/>
        <v>0</v>
      </c>
      <c r="Q178" s="122">
        <f t="shared" si="287"/>
        <v>0</v>
      </c>
      <c r="R178" s="122">
        <f t="shared" si="287"/>
        <v>0</v>
      </c>
      <c r="S178" s="122">
        <f t="shared" si="287"/>
        <v>0</v>
      </c>
      <c r="T178" s="122">
        <f t="shared" si="287"/>
        <v>0</v>
      </c>
      <c r="U178" s="122">
        <f t="shared" si="287"/>
        <v>0</v>
      </c>
      <c r="V178" s="122">
        <f t="shared" si="287"/>
        <v>0</v>
      </c>
      <c r="W178" s="122">
        <f t="shared" si="287"/>
        <v>0</v>
      </c>
      <c r="X178" s="122">
        <f t="shared" si="287"/>
        <v>0</v>
      </c>
      <c r="Y178" s="122">
        <f t="shared" si="287"/>
        <v>0</v>
      </c>
      <c r="Z178" s="122">
        <f t="shared" si="287"/>
        <v>0</v>
      </c>
      <c r="AA178" s="122">
        <f t="shared" si="287"/>
        <v>0</v>
      </c>
      <c r="AB178" s="122">
        <f t="shared" si="287"/>
        <v>0</v>
      </c>
      <c r="AC178" s="122">
        <f t="shared" si="287"/>
        <v>0</v>
      </c>
      <c r="AD178" s="122">
        <f t="shared" si="287"/>
        <v>0</v>
      </c>
      <c r="AE178" s="122">
        <f t="shared" si="287"/>
        <v>0</v>
      </c>
      <c r="AF178" s="122">
        <f t="shared" si="287"/>
        <v>0</v>
      </c>
      <c r="AG178" s="122">
        <f t="shared" si="287"/>
        <v>0</v>
      </c>
      <c r="AH178" s="122">
        <f t="shared" si="287"/>
        <v>316307.85698399361</v>
      </c>
      <c r="AI178" s="122">
        <f t="shared" ref="AI178:BK178" si="288">AI42*AI92</f>
        <v>631363.42335939617</v>
      </c>
      <c r="AJ178" s="122">
        <f t="shared" si="288"/>
        <v>945166.69912620785</v>
      </c>
      <c r="AK178" s="122">
        <f t="shared" si="288"/>
        <v>1257717.6842844286</v>
      </c>
      <c r="AL178" s="122">
        <f t="shared" si="288"/>
        <v>1569016.3788340581</v>
      </c>
      <c r="AM178" s="122">
        <f t="shared" si="288"/>
        <v>1879062.7827750966</v>
      </c>
      <c r="AN178" s="122">
        <f t="shared" si="288"/>
        <v>2187856.8961075447</v>
      </c>
      <c r="AO178" s="122">
        <f t="shared" si="288"/>
        <v>2495398.7188314013</v>
      </c>
      <c r="AP178" s="122">
        <f t="shared" si="288"/>
        <v>2801688.250946667</v>
      </c>
      <c r="AQ178" s="122">
        <f t="shared" si="288"/>
        <v>3106725.4924533418</v>
      </c>
      <c r="AR178" s="122">
        <f t="shared" si="288"/>
        <v>10231531.330054279</v>
      </c>
      <c r="AS178" s="122">
        <f t="shared" si="288"/>
        <v>11139129.310922755</v>
      </c>
      <c r="AT178" s="122">
        <f t="shared" si="288"/>
        <v>12042970.419965461</v>
      </c>
      <c r="AU178" s="122">
        <f t="shared" si="288"/>
        <v>12943054.657182394</v>
      </c>
      <c r="AV178" s="122">
        <f t="shared" si="288"/>
        <v>13839382.022573555</v>
      </c>
      <c r="AW178" s="122">
        <f t="shared" si="288"/>
        <v>14731952.516138939</v>
      </c>
      <c r="AX178" s="122">
        <f t="shared" si="288"/>
        <v>15620766.137878552</v>
      </c>
      <c r="AY178" s="122">
        <f t="shared" si="288"/>
        <v>16505822.887792392</v>
      </c>
      <c r="AZ178" s="122">
        <f t="shared" si="288"/>
        <v>17387122.765880458</v>
      </c>
      <c r="BA178" s="122">
        <f t="shared" si="288"/>
        <v>18264665.772142757</v>
      </c>
      <c r="BB178" s="122">
        <f t="shared" si="288"/>
        <v>19138451.906579282</v>
      </c>
      <c r="BC178" s="122">
        <f t="shared" si="288"/>
        <v>20008481.169190027</v>
      </c>
      <c r="BD178" s="122">
        <f t="shared" si="288"/>
        <v>20874753.559975002</v>
      </c>
      <c r="BE178" s="122">
        <f t="shared" si="288"/>
        <v>21737269.078934208</v>
      </c>
      <c r="BF178" s="122">
        <f t="shared" si="288"/>
        <v>22596027.726067636</v>
      </c>
      <c r="BG178" s="122">
        <f t="shared" si="288"/>
        <v>23451029.501375291</v>
      </c>
      <c r="BH178" s="122">
        <f t="shared" si="288"/>
        <v>24302274.404857177</v>
      </c>
      <c r="BI178" s="122">
        <f t="shared" si="288"/>
        <v>25149762.436513286</v>
      </c>
      <c r="BJ178" s="122">
        <f t="shared" si="288"/>
        <v>25993493.596343629</v>
      </c>
      <c r="BK178" s="122">
        <f t="shared" si="288"/>
        <v>26833467.884348191</v>
      </c>
      <c r="BL178" s="89"/>
    </row>
    <row r="179" spans="1:64" x14ac:dyDescent="0.45">
      <c r="A179" s="16" t="s">
        <v>61</v>
      </c>
      <c r="B179" s="19"/>
      <c r="C179" s="124">
        <f>SUM(C180:C190)</f>
        <v>1094371049.5355585</v>
      </c>
      <c r="D179" s="124">
        <f t="shared" ref="D179" si="289">SUM(D180:D190)</f>
        <v>1000608467.7535738</v>
      </c>
      <c r="E179" s="124">
        <f t="shared" ref="E179" si="290">SUM(E180:E190)</f>
        <v>908140623.5233916</v>
      </c>
      <c r="F179" s="124">
        <f t="shared" ref="F179" si="291">SUM(F180:F190)</f>
        <v>816985834.21313274</v>
      </c>
      <c r="G179" s="124">
        <f t="shared" ref="G179" si="292">SUM(G180:G190)</f>
        <v>726991225.58321655</v>
      </c>
      <c r="H179" s="124">
        <f t="shared" ref="H179" si="293">SUM(H180:H190)</f>
        <v>638073720.77534533</v>
      </c>
      <c r="I179" s="124">
        <f t="shared" ref="I179" si="294">SUM(I180:I190)</f>
        <v>550212016.29466951</v>
      </c>
      <c r="J179" s="124">
        <f t="shared" ref="J179" si="295">SUM(J180:J190)</f>
        <v>463058289.62127841</v>
      </c>
      <c r="K179" s="124">
        <f t="shared" ref="K179" si="296">SUM(K180:K190)</f>
        <v>376898528.69671249</v>
      </c>
      <c r="L179" s="124">
        <f t="shared" ref="L179" si="297">SUM(L180:L190)</f>
        <v>291847612.10394973</v>
      </c>
      <c r="M179" s="124">
        <f t="shared" ref="M179" si="298">SUM(M180:M190)</f>
        <v>208022188.75626999</v>
      </c>
      <c r="N179" s="124">
        <f t="shared" ref="N179" si="299">SUM(N180:N190)</f>
        <v>195546686.05800393</v>
      </c>
      <c r="O179" s="124">
        <f t="shared" ref="O179" si="300">SUM(O180:O190)</f>
        <v>183397180.7272366</v>
      </c>
      <c r="P179" s="124">
        <f t="shared" ref="P179" si="301">SUM(P180:P190)</f>
        <v>171243166.32262594</v>
      </c>
      <c r="Q179" s="124">
        <f t="shared" ref="Q179" si="302">SUM(Q180:Q190)</f>
        <v>159284992.04410627</v>
      </c>
      <c r="R179" s="124">
        <f t="shared" ref="R179" si="303">SUM(R180:R190)</f>
        <v>147464671.92234641</v>
      </c>
      <c r="S179" s="124">
        <f t="shared" ref="S179" si="304">SUM(S180:S190)</f>
        <v>135632730.49732739</v>
      </c>
      <c r="T179" s="124">
        <f t="shared" ref="T179" si="305">SUM(T180:T190)</f>
        <v>123884699.30563831</v>
      </c>
      <c r="U179" s="124">
        <f t="shared" ref="U179" si="306">SUM(U180:U190)</f>
        <v>112248574.70363459</v>
      </c>
      <c r="V179" s="124">
        <f t="shared" ref="V179" si="307">SUM(V180:V190)</f>
        <v>101071281.1384887</v>
      </c>
      <c r="W179" s="124">
        <f t="shared" ref="W179" si="308">SUM(W180:W190)</f>
        <v>90004357.080055505</v>
      </c>
      <c r="X179" s="124">
        <f t="shared" ref="X179" si="309">SUM(X180:X190)</f>
        <v>79208069.210849375</v>
      </c>
      <c r="Y179" s="124">
        <f t="shared" ref="Y179" si="310">SUM(Y180:Y190)</f>
        <v>68598193.5446762</v>
      </c>
      <c r="Z179" s="124">
        <f t="shared" ref="Z179" si="311">SUM(Z180:Z190)</f>
        <v>58127918.235211365</v>
      </c>
      <c r="AA179" s="124">
        <f t="shared" ref="AA179" si="312">SUM(AA180:AA190)</f>
        <v>48018735.162367672</v>
      </c>
      <c r="AB179" s="124">
        <f t="shared" ref="AB179" si="313">SUM(AB180:AB190)</f>
        <v>37981692.558264814</v>
      </c>
      <c r="AC179" s="124">
        <f t="shared" ref="AC179" si="314">SUM(AC180:AC190)</f>
        <v>43894617.169721834</v>
      </c>
      <c r="AD179" s="124">
        <f t="shared" ref="AD179" si="315">SUM(AD180:AD190)</f>
        <v>49687422.525430061</v>
      </c>
      <c r="AE179" s="124">
        <f t="shared" ref="AE179" si="316">SUM(AE180:AE190)</f>
        <v>55544276.186230458</v>
      </c>
      <c r="AF179" s="124">
        <f t="shared" ref="AF179" si="317">SUM(AF180:AF190)</f>
        <v>61270746.91955696</v>
      </c>
      <c r="AG179" s="124">
        <f t="shared" ref="AG179" si="318">SUM(AG180:AG190)</f>
        <v>66680192.024122074</v>
      </c>
      <c r="AH179" s="124">
        <f t="shared" ref="AH179" si="319">SUM(AH180:AH190)</f>
        <v>72146329.430187479</v>
      </c>
      <c r="AI179" s="124">
        <f t="shared" ref="AI179" si="320">SUM(AI180:AI190)</f>
        <v>77507978.871479705</v>
      </c>
      <c r="AJ179" s="124">
        <f t="shared" ref="AJ179" si="321">SUM(AJ180:AJ190)</f>
        <v>82765214.98753801</v>
      </c>
      <c r="AK179" s="124">
        <f t="shared" ref="AK179" si="322">SUM(AK180:AK190)</f>
        <v>87918112.417901695</v>
      </c>
      <c r="AL179" s="124">
        <f t="shared" ref="AL179" si="323">SUM(AL180:AL190)</f>
        <v>92966745.802110001</v>
      </c>
      <c r="AM179" s="124">
        <f t="shared" ref="AM179" si="324">SUM(AM180:AM190)</f>
        <v>97911189.779702246</v>
      </c>
      <c r="AN179" s="124">
        <f t="shared" ref="AN179" si="325">SUM(AN180:AN190)</f>
        <v>102751518.99021769</v>
      </c>
      <c r="AO179" s="124">
        <f t="shared" ref="AO179" si="326">SUM(AO180:AO190)</f>
        <v>107487808.07319556</v>
      </c>
      <c r="AP179" s="124">
        <f t="shared" ref="AP179" si="327">SUM(AP180:AP190)</f>
        <v>112120131.66817519</v>
      </c>
      <c r="AQ179" s="124">
        <f t="shared" ref="AQ179" si="328">SUM(AQ180:AQ190)</f>
        <v>116648564.4146958</v>
      </c>
      <c r="AR179" s="124">
        <f t="shared" ref="AR179" si="329">SUM(AR180:AR190)</f>
        <v>112356445.91951394</v>
      </c>
      <c r="AS179" s="124">
        <f t="shared" ref="AS179" si="330">SUM(AS180:AS190)</f>
        <v>108128790.18938394</v>
      </c>
      <c r="AT179" s="124">
        <f t="shared" ref="AT179" si="331">SUM(AT180:AT190)</f>
        <v>103965815.57878947</v>
      </c>
      <c r="AU179" s="124">
        <f t="shared" ref="AU179" si="332">SUM(AU180:AU190)</f>
        <v>99867740.442214176</v>
      </c>
      <c r="AV179" s="124">
        <f t="shared" ref="AV179" si="333">SUM(AV180:AV190)</f>
        <v>95834783.134141773</v>
      </c>
      <c r="AW179" s="124">
        <f t="shared" ref="AW179" si="334">SUM(AW180:AW190)</f>
        <v>91867162.009055868</v>
      </c>
      <c r="AX179" s="124">
        <f t="shared" ref="AX179" si="335">SUM(AX180:AX190)</f>
        <v>87965095.421440169</v>
      </c>
      <c r="AY179" s="124">
        <f t="shared" ref="AY179" si="336">SUM(AY180:AY190)</f>
        <v>84128801.725778341</v>
      </c>
      <c r="AZ179" s="124">
        <f t="shared" ref="AZ179" si="337">SUM(AZ180:AZ190)</f>
        <v>80358499.276554018</v>
      </c>
      <c r="BA179" s="124">
        <f t="shared" ref="BA179" si="338">SUM(BA180:BA190)</f>
        <v>76654406.428250894</v>
      </c>
      <c r="BB179" s="124">
        <f t="shared" ref="BB179" si="339">SUM(BB180:BB190)</f>
        <v>73016741.535352618</v>
      </c>
      <c r="BC179" s="124">
        <f t="shared" ref="BC179" si="340">SUM(BC180:BC190)</f>
        <v>69445722.952342883</v>
      </c>
      <c r="BD179" s="124">
        <f t="shared" ref="BD179" si="341">SUM(BD180:BD190)</f>
        <v>65941569.033705309</v>
      </c>
      <c r="BE179" s="124">
        <f t="shared" ref="BE179" si="342">SUM(BE180:BE190)</f>
        <v>62504498.133923613</v>
      </c>
      <c r="BF179" s="124">
        <f t="shared" ref="BF179" si="343">SUM(BF180:BF190)</f>
        <v>59134728.60748142</v>
      </c>
      <c r="BG179" s="124">
        <f t="shared" ref="BG179" si="344">SUM(BG180:BG190)</f>
        <v>55832478.80886241</v>
      </c>
      <c r="BH179" s="124">
        <f t="shared" ref="BH179" si="345">SUM(BH180:BH190)</f>
        <v>52597967.092550248</v>
      </c>
      <c r="BI179" s="124">
        <f t="shared" ref="BI179" si="346">SUM(BI180:BI190)</f>
        <v>49431411.813028596</v>
      </c>
      <c r="BJ179" s="124">
        <f t="shared" ref="BJ179" si="347">SUM(BJ180:BJ190)</f>
        <v>46333031.324781135</v>
      </c>
      <c r="BK179" s="124">
        <f t="shared" ref="BK179" si="348">SUM(BK180:BK190)</f>
        <v>43303043.982291475</v>
      </c>
      <c r="BL179" s="89"/>
    </row>
    <row r="180" spans="1:64" x14ac:dyDescent="0.45">
      <c r="A180" s="17" t="s">
        <v>48</v>
      </c>
      <c r="B180" s="53"/>
      <c r="C180" s="122">
        <f t="shared" ref="C180:AH180" si="349">C32*C94</f>
        <v>802119959.32986939</v>
      </c>
      <c r="D180" s="122">
        <f t="shared" si="349"/>
        <v>728952282.55334616</v>
      </c>
      <c r="E180" s="122">
        <f t="shared" si="349"/>
        <v>657580623.36142671</v>
      </c>
      <c r="F180" s="122">
        <f t="shared" si="349"/>
        <v>587993304.34671223</v>
      </c>
      <c r="G180" s="122">
        <f t="shared" si="349"/>
        <v>520178675.32879293</v>
      </c>
      <c r="H180" s="122">
        <f t="shared" si="349"/>
        <v>454125113.35424876</v>
      </c>
      <c r="I180" s="122">
        <f t="shared" si="349"/>
        <v>389821022.6966486</v>
      </c>
      <c r="J180" s="122">
        <f t="shared" si="349"/>
        <v>327167385.22463864</v>
      </c>
      <c r="K180" s="122">
        <f t="shared" si="349"/>
        <v>266198414.69964939</v>
      </c>
      <c r="L180" s="122">
        <f t="shared" si="349"/>
        <v>206948160.64401221</v>
      </c>
      <c r="M180" s="122">
        <f t="shared" si="349"/>
        <v>149823053.39533207</v>
      </c>
      <c r="N180" s="122">
        <f t="shared" si="349"/>
        <v>137896686.58291277</v>
      </c>
      <c r="O180" s="122">
        <f t="shared" si="349"/>
        <v>126395827.00979169</v>
      </c>
      <c r="P180" s="122">
        <f t="shared" si="349"/>
        <v>115143880.89381647</v>
      </c>
      <c r="Q180" s="122">
        <f t="shared" si="349"/>
        <v>104173376.53566557</v>
      </c>
      <c r="R180" s="122">
        <f t="shared" si="349"/>
        <v>93395983.14365378</v>
      </c>
      <c r="S180" s="122">
        <f t="shared" si="349"/>
        <v>82791674.685514703</v>
      </c>
      <c r="T180" s="122">
        <f t="shared" si="349"/>
        <v>72374175.691954896</v>
      </c>
      <c r="U180" s="122">
        <f t="shared" si="349"/>
        <v>62378032.089941837</v>
      </c>
      <c r="V180" s="122">
        <f t="shared" si="349"/>
        <v>52671467.088569209</v>
      </c>
      <c r="W180" s="122">
        <f t="shared" si="349"/>
        <v>43219636.466150299</v>
      </c>
      <c r="X180" s="122">
        <f t="shared" si="349"/>
        <v>34063496.597183861</v>
      </c>
      <c r="Y180" s="122">
        <f t="shared" si="349"/>
        <v>25182873.731950715</v>
      </c>
      <c r="Z180" s="122">
        <f t="shared" si="349"/>
        <v>16569880.62910872</v>
      </c>
      <c r="AA180" s="122">
        <f t="shared" si="349"/>
        <v>8179884.8098526997</v>
      </c>
      <c r="AB180" s="122">
        <f t="shared" si="349"/>
        <v>0</v>
      </c>
      <c r="AC180" s="122">
        <f t="shared" si="349"/>
        <v>3447678.5261745849</v>
      </c>
      <c r="AD180" s="122">
        <f t="shared" si="349"/>
        <v>6790993.4516787929</v>
      </c>
      <c r="AE180" s="122">
        <f t="shared" si="349"/>
        <v>10053357.944470784</v>
      </c>
      <c r="AF180" s="122">
        <f t="shared" si="349"/>
        <v>13208251.454867821</v>
      </c>
      <c r="AG180" s="122">
        <f t="shared" si="349"/>
        <v>16273763.798707264</v>
      </c>
      <c r="AH180" s="122">
        <f t="shared" si="349"/>
        <v>19229508.905775823</v>
      </c>
      <c r="AI180" s="122">
        <f t="shared" ref="AI180:BK180" si="350">AI32*AI94</f>
        <v>22083441.794349585</v>
      </c>
      <c r="AJ180" s="122">
        <f t="shared" si="350"/>
        <v>24834644.035455473</v>
      </c>
      <c r="AK180" s="122">
        <f t="shared" si="350"/>
        <v>27482197.200120419</v>
      </c>
      <c r="AL180" s="122">
        <f t="shared" si="350"/>
        <v>30025182.859371345</v>
      </c>
      <c r="AM180" s="122">
        <f t="shared" si="350"/>
        <v>32462682.584235184</v>
      </c>
      <c r="AN180" s="122">
        <f t="shared" si="350"/>
        <v>34793777.945738859</v>
      </c>
      <c r="AO180" s="122">
        <f t="shared" si="350"/>
        <v>37017550.514909297</v>
      </c>
      <c r="AP180" s="122">
        <f t="shared" si="350"/>
        <v>39133081.862773426</v>
      </c>
      <c r="AQ180" s="122">
        <f t="shared" si="350"/>
        <v>41139453.560358174</v>
      </c>
      <c r="AR180" s="122">
        <f t="shared" si="350"/>
        <v>39182185.682521679</v>
      </c>
      <c r="AS180" s="122">
        <f t="shared" si="350"/>
        <v>37266366.00935065</v>
      </c>
      <c r="AT180" s="122">
        <f t="shared" si="350"/>
        <v>35392391.937996916</v>
      </c>
      <c r="AU180" s="122">
        <f t="shared" si="350"/>
        <v>33560660.865612268</v>
      </c>
      <c r="AV180" s="122">
        <f t="shared" si="350"/>
        <v>31771570.189348537</v>
      </c>
      <c r="AW180" s="122">
        <f t="shared" si="350"/>
        <v>30025517.306357514</v>
      </c>
      <c r="AX180" s="122">
        <f t="shared" si="350"/>
        <v>28322899.613791022</v>
      </c>
      <c r="AY180" s="122">
        <f t="shared" si="350"/>
        <v>26664114.508800872</v>
      </c>
      <c r="AZ180" s="122">
        <f t="shared" si="350"/>
        <v>25049559.388538864</v>
      </c>
      <c r="BA180" s="122">
        <f t="shared" si="350"/>
        <v>23479631.650156818</v>
      </c>
      <c r="BB180" s="122">
        <f t="shared" si="350"/>
        <v>21954728.690806542</v>
      </c>
      <c r="BC180" s="122">
        <f t="shared" si="350"/>
        <v>20475247.907639846</v>
      </c>
      <c r="BD180" s="122">
        <f t="shared" si="350"/>
        <v>19041586.697808538</v>
      </c>
      <c r="BE180" s="122">
        <f t="shared" si="350"/>
        <v>17654142.458464429</v>
      </c>
      <c r="BF180" s="122">
        <f t="shared" si="350"/>
        <v>16313312.586759334</v>
      </c>
      <c r="BG180" s="122">
        <f t="shared" si="350"/>
        <v>15019494.479845056</v>
      </c>
      <c r="BH180" s="122">
        <f t="shared" si="350"/>
        <v>13773085.534873413</v>
      </c>
      <c r="BI180" s="122">
        <f t="shared" si="350"/>
        <v>12574483.148996208</v>
      </c>
      <c r="BJ180" s="122">
        <f t="shared" si="350"/>
        <v>11424084.719365254</v>
      </c>
      <c r="BK180" s="122">
        <f t="shared" si="350"/>
        <v>10322287.643132376</v>
      </c>
      <c r="BL180" s="89"/>
    </row>
    <row r="181" spans="1:64" x14ac:dyDescent="0.45">
      <c r="A181" s="17" t="s">
        <v>53</v>
      </c>
      <c r="B181" s="53"/>
      <c r="C181" s="122">
        <f t="shared" ref="C181:AH181" si="351">C33*C95</f>
        <v>0</v>
      </c>
      <c r="D181" s="122">
        <f t="shared" si="351"/>
        <v>3124170.012063582</v>
      </c>
      <c r="E181" s="122">
        <f t="shared" si="351"/>
        <v>5715713.3191819778</v>
      </c>
      <c r="F181" s="122">
        <f t="shared" si="351"/>
        <v>7775046.2692879597</v>
      </c>
      <c r="G181" s="122">
        <f t="shared" si="351"/>
        <v>9302576.4976777341</v>
      </c>
      <c r="H181" s="122">
        <f t="shared" si="351"/>
        <v>10298702.927010937</v>
      </c>
      <c r="I181" s="122">
        <f t="shared" si="351"/>
        <v>10763815.767310634</v>
      </c>
      <c r="J181" s="122">
        <f t="shared" si="351"/>
        <v>10698296.515963327</v>
      </c>
      <c r="K181" s="122">
        <f t="shared" si="351"/>
        <v>10102445.009424783</v>
      </c>
      <c r="L181" s="122">
        <f t="shared" si="351"/>
        <v>8976613.6406622566</v>
      </c>
      <c r="M181" s="122">
        <f t="shared" si="351"/>
        <v>7179640.2384933485</v>
      </c>
      <c r="N181" s="122">
        <f t="shared" si="351"/>
        <v>7237038.947963329</v>
      </c>
      <c r="O181" s="122">
        <f t="shared" si="351"/>
        <v>7163719.5713314777</v>
      </c>
      <c r="P181" s="122">
        <f t="shared" si="351"/>
        <v>7005897.3349316679</v>
      </c>
      <c r="Q181" s="122">
        <f t="shared" si="351"/>
        <v>6781843.8136623278</v>
      </c>
      <c r="R181" s="122">
        <f t="shared" si="351"/>
        <v>6486518.5998346349</v>
      </c>
      <c r="S181" s="122">
        <f t="shared" si="351"/>
        <v>6146076.0424163602</v>
      </c>
      <c r="T181" s="122">
        <f t="shared" si="351"/>
        <v>5767127.4120335737</v>
      </c>
      <c r="U181" s="122">
        <f t="shared" si="351"/>
        <v>5264774.3737668553</v>
      </c>
      <c r="V181" s="122">
        <f t="shared" si="351"/>
        <v>4702424.4117922634</v>
      </c>
      <c r="W181" s="122">
        <f t="shared" si="351"/>
        <v>4075662.8490223298</v>
      </c>
      <c r="X181" s="122">
        <f t="shared" si="351"/>
        <v>3378856.3882761532</v>
      </c>
      <c r="Y181" s="122">
        <f t="shared" si="351"/>
        <v>2618111.2112760344</v>
      </c>
      <c r="Z181" s="122">
        <f t="shared" si="351"/>
        <v>1794903.397973594</v>
      </c>
      <c r="AA181" s="122">
        <f t="shared" si="351"/>
        <v>920882.93619374058</v>
      </c>
      <c r="AB181" s="122">
        <f t="shared" si="351"/>
        <v>0</v>
      </c>
      <c r="AC181" s="122">
        <f t="shared" si="351"/>
        <v>436364.47061889071</v>
      </c>
      <c r="AD181" s="122">
        <f t="shared" si="351"/>
        <v>894249.08659358229</v>
      </c>
      <c r="AE181" s="122">
        <f t="shared" si="351"/>
        <v>1370405.6625289477</v>
      </c>
      <c r="AF181" s="122">
        <f t="shared" si="351"/>
        <v>1869023.1071593561</v>
      </c>
      <c r="AG181" s="122">
        <f t="shared" si="351"/>
        <v>2385565.6359611605</v>
      </c>
      <c r="AH181" s="122">
        <f t="shared" si="351"/>
        <v>2920504.1855677511</v>
      </c>
      <c r="AI181" s="122">
        <f t="shared" ref="AI181:BK181" si="352">AI33*AI95</f>
        <v>3476230.4071352691</v>
      </c>
      <c r="AJ181" s="122">
        <f t="shared" si="352"/>
        <v>4053392.5283020623</v>
      </c>
      <c r="AK181" s="122">
        <f t="shared" si="352"/>
        <v>4652638.7767064748</v>
      </c>
      <c r="AL181" s="122">
        <f t="shared" si="352"/>
        <v>5274617.3799868561</v>
      </c>
      <c r="AM181" s="122">
        <f t="shared" si="352"/>
        <v>5919976.5657815477</v>
      </c>
      <c r="AN181" s="122">
        <f t="shared" si="352"/>
        <v>6589364.5617289003</v>
      </c>
      <c r="AO181" s="122">
        <f t="shared" si="352"/>
        <v>7283429.5954672592</v>
      </c>
      <c r="AP181" s="122">
        <f t="shared" si="352"/>
        <v>8002819.8946349686</v>
      </c>
      <c r="AQ181" s="122">
        <f t="shared" si="352"/>
        <v>8748183.6868703775</v>
      </c>
      <c r="AR181" s="122">
        <f t="shared" si="352"/>
        <v>8693765.6234392785</v>
      </c>
      <c r="AS181" s="122">
        <f t="shared" si="352"/>
        <v>8633244.1609183177</v>
      </c>
      <c r="AT181" s="122">
        <f t="shared" si="352"/>
        <v>8566367.2107814774</v>
      </c>
      <c r="AU181" s="122">
        <f t="shared" si="352"/>
        <v>8492882.6845027301</v>
      </c>
      <c r="AV181" s="122">
        <f t="shared" si="352"/>
        <v>8412538.4935560562</v>
      </c>
      <c r="AW181" s="122">
        <f t="shared" si="352"/>
        <v>8325082.5494154282</v>
      </c>
      <c r="AX181" s="122">
        <f t="shared" si="352"/>
        <v>8230262.7635548254</v>
      </c>
      <c r="AY181" s="122">
        <f t="shared" si="352"/>
        <v>8127827.0474482225</v>
      </c>
      <c r="AZ181" s="122">
        <f t="shared" si="352"/>
        <v>8017523.3125695968</v>
      </c>
      <c r="BA181" s="122">
        <f t="shared" si="352"/>
        <v>7899099.4703929238</v>
      </c>
      <c r="BB181" s="122">
        <f t="shared" si="352"/>
        <v>7772303.4323921809</v>
      </c>
      <c r="BC181" s="122">
        <f t="shared" si="352"/>
        <v>7636883.1100413436</v>
      </c>
      <c r="BD181" s="122">
        <f t="shared" si="352"/>
        <v>7492586.4148143893</v>
      </c>
      <c r="BE181" s="122">
        <f t="shared" si="352"/>
        <v>7339161.2581852945</v>
      </c>
      <c r="BF181" s="122">
        <f t="shared" si="352"/>
        <v>7176355.5516280355</v>
      </c>
      <c r="BG181" s="122">
        <f t="shared" si="352"/>
        <v>7003917.206616587</v>
      </c>
      <c r="BH181" s="122">
        <f t="shared" si="352"/>
        <v>6821594.1346249273</v>
      </c>
      <c r="BI181" s="122">
        <f t="shared" si="352"/>
        <v>6629134.2471270328</v>
      </c>
      <c r="BJ181" s="122">
        <f t="shared" si="352"/>
        <v>6426285.4555968791</v>
      </c>
      <c r="BK181" s="122">
        <f t="shared" si="352"/>
        <v>6212795.6715084361</v>
      </c>
      <c r="BL181" s="89"/>
    </row>
    <row r="182" spans="1:64" x14ac:dyDescent="0.45">
      <c r="A182" s="17" t="s">
        <v>51</v>
      </c>
      <c r="B182" s="53"/>
      <c r="C182" s="122">
        <f t="shared" ref="C182:AH182" si="353">C34*C96</f>
        <v>0</v>
      </c>
      <c r="D182" s="122">
        <f t="shared" si="353"/>
        <v>903087.79933157621</v>
      </c>
      <c r="E182" s="122">
        <f t="shared" si="353"/>
        <v>1652621.6383519454</v>
      </c>
      <c r="F182" s="122">
        <f t="shared" si="353"/>
        <v>2248601.5170611078</v>
      </c>
      <c r="G182" s="122">
        <f t="shared" si="353"/>
        <v>2691027.4354590634</v>
      </c>
      <c r="H182" s="122">
        <f t="shared" si="353"/>
        <v>2979899.393545812</v>
      </c>
      <c r="I182" s="122">
        <f t="shared" si="353"/>
        <v>3115217.3913213536</v>
      </c>
      <c r="J182" s="122">
        <f t="shared" si="353"/>
        <v>3096981.4287856882</v>
      </c>
      <c r="K182" s="122">
        <f t="shared" si="353"/>
        <v>2925191.5059388163</v>
      </c>
      <c r="L182" s="122">
        <f t="shared" si="353"/>
        <v>2599847.6227807375</v>
      </c>
      <c r="M182" s="122">
        <f t="shared" si="353"/>
        <v>2120949.7793114516</v>
      </c>
      <c r="N182" s="122">
        <f t="shared" si="353"/>
        <v>2199503.4748415053</v>
      </c>
      <c r="O182" s="122">
        <f t="shared" si="353"/>
        <v>2246635.6921595377</v>
      </c>
      <c r="P182" s="122">
        <f t="shared" si="353"/>
        <v>2262346.4312655488</v>
      </c>
      <c r="Q182" s="122">
        <f t="shared" si="353"/>
        <v>2246635.6921595382</v>
      </c>
      <c r="R182" s="122">
        <f t="shared" si="353"/>
        <v>2199503.4748415062</v>
      </c>
      <c r="S182" s="122">
        <f t="shared" si="353"/>
        <v>2120949.7793114525</v>
      </c>
      <c r="T182" s="122">
        <f t="shared" si="353"/>
        <v>2010974.6055693775</v>
      </c>
      <c r="U182" s="122">
        <f t="shared" si="353"/>
        <v>1869577.9536152808</v>
      </c>
      <c r="V182" s="122">
        <f t="shared" si="353"/>
        <v>1696759.8234491625</v>
      </c>
      <c r="W182" s="122">
        <f t="shared" si="353"/>
        <v>1492520.2150710227</v>
      </c>
      <c r="X182" s="122">
        <f t="shared" si="353"/>
        <v>1256859.1284808614</v>
      </c>
      <c r="Y182" s="122">
        <f t="shared" si="353"/>
        <v>989776.56367867871</v>
      </c>
      <c r="Z182" s="122">
        <f t="shared" si="353"/>
        <v>691272.52066447434</v>
      </c>
      <c r="AA182" s="122">
        <f t="shared" si="353"/>
        <v>361346.99943824863</v>
      </c>
      <c r="AB182" s="122">
        <f t="shared" si="353"/>
        <v>0</v>
      </c>
      <c r="AC182" s="122">
        <f t="shared" si="353"/>
        <v>180295.19999999998</v>
      </c>
      <c r="AD182" s="122">
        <f t="shared" si="353"/>
        <v>385336.8</v>
      </c>
      <c r="AE182" s="122">
        <f t="shared" si="353"/>
        <v>620427.6</v>
      </c>
      <c r="AF182" s="122">
        <f t="shared" si="353"/>
        <v>890870.4</v>
      </c>
      <c r="AG182" s="122">
        <f t="shared" si="353"/>
        <v>1166616</v>
      </c>
      <c r="AH182" s="122">
        <f t="shared" si="353"/>
        <v>1433596.2963176256</v>
      </c>
      <c r="AI182" s="122">
        <f t="shared" ref="AI182:BK182" si="354">AI34*AI96</f>
        <v>1711795.6247411263</v>
      </c>
      <c r="AJ182" s="122">
        <f t="shared" si="354"/>
        <v>2001213.9852705025</v>
      </c>
      <c r="AK182" s="122">
        <f t="shared" si="354"/>
        <v>2301851.3779057539</v>
      </c>
      <c r="AL182" s="122">
        <f t="shared" si="354"/>
        <v>2613707.8026468805</v>
      </c>
      <c r="AM182" s="122">
        <f t="shared" si="354"/>
        <v>2936783.2594938823</v>
      </c>
      <c r="AN182" s="122">
        <f t="shared" si="354"/>
        <v>3271077.7484467598</v>
      </c>
      <c r="AO182" s="122">
        <f t="shared" si="354"/>
        <v>3616591.2695055115</v>
      </c>
      <c r="AP182" s="122">
        <f t="shared" si="354"/>
        <v>3973323.8226701389</v>
      </c>
      <c r="AQ182" s="122">
        <f t="shared" si="354"/>
        <v>4341275.407940642</v>
      </c>
      <c r="AR182" s="122">
        <f t="shared" si="354"/>
        <v>4310685.0856193621</v>
      </c>
      <c r="AS182" s="122">
        <f t="shared" si="354"/>
        <v>4275731.8063680204</v>
      </c>
      <c r="AT182" s="122">
        <f t="shared" si="354"/>
        <v>4236415.570186615</v>
      </c>
      <c r="AU182" s="122">
        <f t="shared" si="354"/>
        <v>4192736.3770751469</v>
      </c>
      <c r="AV182" s="122">
        <f t="shared" si="354"/>
        <v>4144694.2270336165</v>
      </c>
      <c r="AW182" s="122">
        <f t="shared" si="354"/>
        <v>4092289.1200620243</v>
      </c>
      <c r="AX182" s="122">
        <f t="shared" si="354"/>
        <v>4035521.056160369</v>
      </c>
      <c r="AY182" s="122">
        <f t="shared" si="354"/>
        <v>3974390.0353286508</v>
      </c>
      <c r="AZ182" s="122">
        <f t="shared" si="354"/>
        <v>3908896.05756687</v>
      </c>
      <c r="BA182" s="122">
        <f t="shared" si="354"/>
        <v>3839039.1228750269</v>
      </c>
      <c r="BB182" s="122">
        <f t="shared" si="354"/>
        <v>3764819.2312531215</v>
      </c>
      <c r="BC182" s="122">
        <f t="shared" si="354"/>
        <v>3686236.3827011529</v>
      </c>
      <c r="BD182" s="122">
        <f t="shared" si="354"/>
        <v>3603290.5772191221</v>
      </c>
      <c r="BE182" s="122">
        <f t="shared" si="354"/>
        <v>3515981.8148070285</v>
      </c>
      <c r="BF182" s="122">
        <f t="shared" si="354"/>
        <v>3424310.0954648722</v>
      </c>
      <c r="BG182" s="122">
        <f t="shared" si="354"/>
        <v>3328275.4191926541</v>
      </c>
      <c r="BH182" s="122">
        <f t="shared" si="354"/>
        <v>3227877.7859903728</v>
      </c>
      <c r="BI182" s="122">
        <f t="shared" si="354"/>
        <v>3123117.1958580296</v>
      </c>
      <c r="BJ182" s="122">
        <f t="shared" si="354"/>
        <v>3013993.6487956233</v>
      </c>
      <c r="BK182" s="122">
        <f t="shared" si="354"/>
        <v>2900507.144803151</v>
      </c>
      <c r="BL182" s="89"/>
    </row>
    <row r="183" spans="1:64" x14ac:dyDescent="0.45">
      <c r="A183" s="17" t="s">
        <v>49</v>
      </c>
      <c r="B183" s="53"/>
      <c r="C183" s="122">
        <f t="shared" ref="C183:AH183" si="355">C35*C97</f>
        <v>102952942.76180804</v>
      </c>
      <c r="D183" s="122">
        <f t="shared" si="355"/>
        <v>93069113.840780511</v>
      </c>
      <c r="E183" s="122">
        <f t="shared" si="355"/>
        <v>83439512.239107922</v>
      </c>
      <c r="F183" s="122">
        <f t="shared" si="355"/>
        <v>74061079.854433089</v>
      </c>
      <c r="G183" s="122">
        <f t="shared" si="355"/>
        <v>64930769.354823448</v>
      </c>
      <c r="H183" s="122">
        <f t="shared" si="355"/>
        <v>56045544.178771004</v>
      </c>
      <c r="I183" s="122">
        <f t="shared" si="355"/>
        <v>47402378.535192326</v>
      </c>
      <c r="J183" s="122">
        <f t="shared" si="355"/>
        <v>38979917.890709244</v>
      </c>
      <c r="K183" s="122">
        <f t="shared" si="355"/>
        <v>30786068.447130714</v>
      </c>
      <c r="L183" s="122">
        <f t="shared" si="355"/>
        <v>22828701.535392068</v>
      </c>
      <c r="M183" s="122">
        <f t="shared" si="355"/>
        <v>15033966.72192779</v>
      </c>
      <c r="N183" s="122">
        <f t="shared" si="355"/>
        <v>14654277.526851086</v>
      </c>
      <c r="O183" s="122">
        <f t="shared" si="355"/>
        <v>14359145.189465392</v>
      </c>
      <c r="P183" s="122">
        <f t="shared" si="355"/>
        <v>13848567.624550505</v>
      </c>
      <c r="Q183" s="122">
        <f t="shared" si="355"/>
        <v>13347852.789400166</v>
      </c>
      <c r="R183" s="122">
        <f t="shared" si="355"/>
        <v>12871537.917887885</v>
      </c>
      <c r="S183" s="122">
        <f t="shared" si="355"/>
        <v>12640977.482151212</v>
      </c>
      <c r="T183" s="122">
        <f t="shared" si="355"/>
        <v>12115177.289771013</v>
      </c>
      <c r="U183" s="122">
        <f t="shared" si="355"/>
        <v>11377573.487332644</v>
      </c>
      <c r="V183" s="122">
        <f t="shared" si="355"/>
        <v>11036173.123936711</v>
      </c>
      <c r="W183" s="122">
        <f t="shared" si="355"/>
        <v>10573514.549705893</v>
      </c>
      <c r="X183" s="122">
        <f t="shared" si="355"/>
        <v>10255218.517053826</v>
      </c>
      <c r="Y183" s="122">
        <f t="shared" si="355"/>
        <v>10003344.353276636</v>
      </c>
      <c r="Z183" s="122">
        <f t="shared" si="355"/>
        <v>9597182.7766751442</v>
      </c>
      <c r="AA183" s="122">
        <f t="shared" si="355"/>
        <v>9356835.012872206</v>
      </c>
      <c r="AB183" s="122">
        <f t="shared" si="355"/>
        <v>9139345.7317294683</v>
      </c>
      <c r="AC183" s="122">
        <f t="shared" si="355"/>
        <v>8666950.7890898306</v>
      </c>
      <c r="AD183" s="122">
        <f t="shared" si="355"/>
        <v>8242976.5312597528</v>
      </c>
      <c r="AE183" s="122">
        <f t="shared" si="355"/>
        <v>7886640.1555805402</v>
      </c>
      <c r="AF183" s="122">
        <f t="shared" si="355"/>
        <v>7510994.3509151721</v>
      </c>
      <c r="AG183" s="122">
        <f t="shared" si="355"/>
        <v>6885314.3468633257</v>
      </c>
      <c r="AH183" s="122">
        <f t="shared" si="355"/>
        <v>6565352.0747421235</v>
      </c>
      <c r="AI183" s="122">
        <f t="shared" ref="AI183:BK183" si="356">AI35*AI97</f>
        <v>6249613.394011965</v>
      </c>
      <c r="AJ183" s="122">
        <f t="shared" si="356"/>
        <v>5938297.263996169</v>
      </c>
      <c r="AK183" s="122">
        <f t="shared" si="356"/>
        <v>5631602.6440180549</v>
      </c>
      <c r="AL183" s="122">
        <f t="shared" si="356"/>
        <v>5329728.4934009416</v>
      </c>
      <c r="AM183" s="122">
        <f t="shared" si="356"/>
        <v>5032873.7714681458</v>
      </c>
      <c r="AN183" s="122">
        <f t="shared" si="356"/>
        <v>4741237.437542988</v>
      </c>
      <c r="AO183" s="122">
        <f t="shared" si="356"/>
        <v>4455018.450948786</v>
      </c>
      <c r="AP183" s="122">
        <f t="shared" si="356"/>
        <v>4174415.7710088589</v>
      </c>
      <c r="AQ183" s="122">
        <f t="shared" si="356"/>
        <v>3899628.3570465231</v>
      </c>
      <c r="AR183" s="122">
        <f t="shared" si="356"/>
        <v>3615837.0715203159</v>
      </c>
      <c r="AS183" s="122">
        <f t="shared" si="356"/>
        <v>3339703.5119616832</v>
      </c>
      <c r="AT183" s="122">
        <f t="shared" si="356"/>
        <v>3071458.9812014266</v>
      </c>
      <c r="AU183" s="122">
        <f t="shared" si="356"/>
        <v>2811334.7820703452</v>
      </c>
      <c r="AV183" s="122">
        <f t="shared" si="356"/>
        <v>2559562.2173992391</v>
      </c>
      <c r="AW183" s="122">
        <f t="shared" si="356"/>
        <v>2316372.5900189085</v>
      </c>
      <c r="AX183" s="122">
        <f t="shared" si="356"/>
        <v>2081997.2027601539</v>
      </c>
      <c r="AY183" s="122">
        <f t="shared" si="356"/>
        <v>1856667.3584537744</v>
      </c>
      <c r="AZ183" s="122">
        <f t="shared" si="356"/>
        <v>1640614.3599305714</v>
      </c>
      <c r="BA183" s="122">
        <f t="shared" si="356"/>
        <v>1434069.5100213441</v>
      </c>
      <c r="BB183" s="122">
        <f t="shared" si="356"/>
        <v>1237264.1115568925</v>
      </c>
      <c r="BC183" s="122">
        <f t="shared" si="356"/>
        <v>1050429.467368017</v>
      </c>
      <c r="BD183" s="122">
        <f t="shared" si="356"/>
        <v>873796.88028551743</v>
      </c>
      <c r="BE183" s="122">
        <f t="shared" si="356"/>
        <v>707597.65314019413</v>
      </c>
      <c r="BF183" s="122">
        <f t="shared" si="356"/>
        <v>552063.08876284701</v>
      </c>
      <c r="BG183" s="122">
        <f t="shared" si="356"/>
        <v>407424.4899842763</v>
      </c>
      <c r="BH183" s="122">
        <f t="shared" si="356"/>
        <v>273913.15963528195</v>
      </c>
      <c r="BI183" s="122">
        <f t="shared" si="356"/>
        <v>151760.40054666399</v>
      </c>
      <c r="BJ183" s="122">
        <f t="shared" si="356"/>
        <v>41197.515549222619</v>
      </c>
      <c r="BK183" s="122">
        <f t="shared" si="356"/>
        <v>-57544.192526242223</v>
      </c>
      <c r="BL183" s="89"/>
    </row>
    <row r="184" spans="1:64" x14ac:dyDescent="0.45">
      <c r="A184" s="17" t="s">
        <v>54</v>
      </c>
      <c r="B184" s="53"/>
      <c r="C184" s="122">
        <f t="shared" ref="C184:AH184" si="357">C36*C98</f>
        <v>0</v>
      </c>
      <c r="D184" s="122">
        <f t="shared" si="357"/>
        <v>407258.75737188262</v>
      </c>
      <c r="E184" s="122">
        <f t="shared" si="357"/>
        <v>740647.03274034406</v>
      </c>
      <c r="F184" s="122">
        <f t="shared" si="357"/>
        <v>1000248.2028644626</v>
      </c>
      <c r="G184" s="122">
        <f t="shared" si="357"/>
        <v>1186142.1979674487</v>
      </c>
      <c r="H184" s="122">
        <f t="shared" si="357"/>
        <v>1298405.5017366454</v>
      </c>
      <c r="I184" s="122">
        <f t="shared" si="357"/>
        <v>1337111.1513235273</v>
      </c>
      <c r="J184" s="122">
        <f t="shared" si="357"/>
        <v>1302328.7373437025</v>
      </c>
      <c r="K184" s="122">
        <f t="shared" si="357"/>
        <v>1194109.5640202735</v>
      </c>
      <c r="L184" s="122">
        <f t="shared" si="357"/>
        <v>1012516.0942558969</v>
      </c>
      <c r="M184" s="122">
        <f t="shared" si="357"/>
        <v>792111.97138651286</v>
      </c>
      <c r="N184" s="122">
        <f t="shared" si="357"/>
        <v>898425.52926523471</v>
      </c>
      <c r="O184" s="122">
        <f t="shared" si="357"/>
        <v>969609.31208895647</v>
      </c>
      <c r="P184" s="122">
        <f t="shared" si="357"/>
        <v>1127659.1034498946</v>
      </c>
      <c r="Q184" s="122">
        <f t="shared" si="357"/>
        <v>1284233.1107127699</v>
      </c>
      <c r="R184" s="122">
        <f t="shared" si="357"/>
        <v>1423444.2872636782</v>
      </c>
      <c r="S184" s="122">
        <f t="shared" si="357"/>
        <v>1454742.5628624966</v>
      </c>
      <c r="T184" s="122">
        <f t="shared" si="357"/>
        <v>1609947.7505360672</v>
      </c>
      <c r="U184" s="122">
        <f t="shared" si="357"/>
        <v>1851191.2338190812</v>
      </c>
      <c r="V184" s="122">
        <f t="shared" si="357"/>
        <v>1929608.3575757165</v>
      </c>
      <c r="W184" s="122">
        <f t="shared" si="357"/>
        <v>2056638.5539923096</v>
      </c>
      <c r="X184" s="122">
        <f t="shared" si="357"/>
        <v>2124928.3849614938</v>
      </c>
      <c r="Y184" s="122">
        <f t="shared" si="357"/>
        <v>2167851.1859919778</v>
      </c>
      <c r="Z184" s="122">
        <f t="shared" si="357"/>
        <v>2280068.5509296595</v>
      </c>
      <c r="AA184" s="122">
        <f t="shared" si="357"/>
        <v>2323383.1336537576</v>
      </c>
      <c r="AB184" s="122">
        <f t="shared" si="357"/>
        <v>2345154.6753636161</v>
      </c>
      <c r="AC184" s="122">
        <f t="shared" si="357"/>
        <v>2399273.7605850692</v>
      </c>
      <c r="AD184" s="122">
        <f t="shared" si="357"/>
        <v>2418045.8169079176</v>
      </c>
      <c r="AE184" s="122">
        <f t="shared" si="357"/>
        <v>2421979.1705816141</v>
      </c>
      <c r="AF184" s="122">
        <f t="shared" si="357"/>
        <v>2429788.1767088333</v>
      </c>
      <c r="AG184" s="122">
        <f t="shared" si="357"/>
        <v>2537767.0038774465</v>
      </c>
      <c r="AH184" s="122">
        <f t="shared" si="357"/>
        <v>2517891.5538972546</v>
      </c>
      <c r="AI184" s="122">
        <f t="shared" ref="AI184:BK184" si="358">AI36*AI98</f>
        <v>2499092.3703688723</v>
      </c>
      <c r="AJ184" s="122">
        <f t="shared" si="358"/>
        <v>2481261.3182113124</v>
      </c>
      <c r="AK184" s="122">
        <f t="shared" si="358"/>
        <v>2464290.262343585</v>
      </c>
      <c r="AL184" s="122">
        <f t="shared" si="358"/>
        <v>2448071.0676847035</v>
      </c>
      <c r="AM184" s="122">
        <f t="shared" si="358"/>
        <v>2432495.5991536789</v>
      </c>
      <c r="AN184" s="122">
        <f t="shared" si="358"/>
        <v>2417455.7216695235</v>
      </c>
      <c r="AO184" s="122">
        <f t="shared" si="358"/>
        <v>2402843.3001512485</v>
      </c>
      <c r="AP184" s="122">
        <f t="shared" si="358"/>
        <v>2388550.1995178652</v>
      </c>
      <c r="AQ184" s="122">
        <f t="shared" si="358"/>
        <v>2374468.2846883861</v>
      </c>
      <c r="AR184" s="122">
        <f t="shared" si="358"/>
        <v>2349631.036763893</v>
      </c>
      <c r="AS184" s="122">
        <f t="shared" si="358"/>
        <v>2324434.140144852</v>
      </c>
      <c r="AT184" s="122">
        <f t="shared" si="358"/>
        <v>2298746.7394026779</v>
      </c>
      <c r="AU184" s="122">
        <f t="shared" si="358"/>
        <v>2272437.9791087871</v>
      </c>
      <c r="AV184" s="122">
        <f t="shared" si="358"/>
        <v>2245377.003834595</v>
      </c>
      <c r="AW184" s="122">
        <f t="shared" si="358"/>
        <v>2217432.9581515174</v>
      </c>
      <c r="AX184" s="122">
        <f t="shared" si="358"/>
        <v>2188474.9866309701</v>
      </c>
      <c r="AY184" s="122">
        <f t="shared" si="358"/>
        <v>2158372.2338443687</v>
      </c>
      <c r="AZ184" s="122">
        <f t="shared" si="358"/>
        <v>2126993.8443631292</v>
      </c>
      <c r="BA184" s="122">
        <f t="shared" si="358"/>
        <v>2094208.9627586673</v>
      </c>
      <c r="BB184" s="122">
        <f t="shared" si="358"/>
        <v>2059886.7336023985</v>
      </c>
      <c r="BC184" s="122">
        <f t="shared" si="358"/>
        <v>2023896.3014657379</v>
      </c>
      <c r="BD184" s="122">
        <f t="shared" si="358"/>
        <v>1986106.8109201025</v>
      </c>
      <c r="BE184" s="122">
        <f t="shared" si="358"/>
        <v>1946387.4065369074</v>
      </c>
      <c r="BF184" s="122">
        <f t="shared" si="358"/>
        <v>1904607.2328875682</v>
      </c>
      <c r="BG184" s="122">
        <f t="shared" si="358"/>
        <v>1860635.4345435009</v>
      </c>
      <c r="BH184" s="122">
        <f t="shared" si="358"/>
        <v>1814341.1560761209</v>
      </c>
      <c r="BI184" s="122">
        <f t="shared" si="358"/>
        <v>1765593.5420568443</v>
      </c>
      <c r="BJ184" s="122">
        <f t="shared" si="358"/>
        <v>1714261.7370570868</v>
      </c>
      <c r="BK184" s="122">
        <f t="shared" si="358"/>
        <v>1660214.8856482615</v>
      </c>
      <c r="BL184" s="89"/>
    </row>
    <row r="185" spans="1:64" x14ac:dyDescent="0.45">
      <c r="A185" s="17" t="s">
        <v>52</v>
      </c>
      <c r="B185" s="53"/>
      <c r="C185" s="122">
        <f t="shared" ref="C185:AH185" si="359">C37*C99</f>
        <v>0</v>
      </c>
      <c r="D185" s="122">
        <f t="shared" si="359"/>
        <v>165079.00958956123</v>
      </c>
      <c r="E185" s="122">
        <f t="shared" si="359"/>
        <v>300317.98014482151</v>
      </c>
      <c r="F185" s="122">
        <f t="shared" si="359"/>
        <v>405716.91166578094</v>
      </c>
      <c r="G185" s="122">
        <f t="shared" si="359"/>
        <v>481275.80415243941</v>
      </c>
      <c r="H185" s="122">
        <f t="shared" si="359"/>
        <v>526994.65760479693</v>
      </c>
      <c r="I185" s="122">
        <f t="shared" si="359"/>
        <v>542873.47202285344</v>
      </c>
      <c r="J185" s="122">
        <f t="shared" si="359"/>
        <v>528912.24740660901</v>
      </c>
      <c r="K185" s="122">
        <f t="shared" si="359"/>
        <v>485110.98375606374</v>
      </c>
      <c r="L185" s="122">
        <f t="shared" si="359"/>
        <v>411469.6810712174</v>
      </c>
      <c r="M185" s="122">
        <f t="shared" si="359"/>
        <v>307988.33935206989</v>
      </c>
      <c r="N185" s="122">
        <f t="shared" si="359"/>
        <v>341310.02898415498</v>
      </c>
      <c r="O185" s="122">
        <f t="shared" si="359"/>
        <v>374451.87122372218</v>
      </c>
      <c r="P185" s="122">
        <f t="shared" si="359"/>
        <v>407413.86607077147</v>
      </c>
      <c r="Q185" s="122">
        <f t="shared" si="359"/>
        <v>440196.01352530299</v>
      </c>
      <c r="R185" s="122">
        <f t="shared" si="359"/>
        <v>472798.31358731654</v>
      </c>
      <c r="S185" s="122">
        <f t="shared" si="359"/>
        <v>505220.76625681226</v>
      </c>
      <c r="T185" s="122">
        <f t="shared" si="359"/>
        <v>537463.37153379014</v>
      </c>
      <c r="U185" s="122">
        <f t="shared" si="359"/>
        <v>569526.12941825006</v>
      </c>
      <c r="V185" s="122">
        <f t="shared" si="359"/>
        <v>601409.03991019225</v>
      </c>
      <c r="W185" s="122">
        <f t="shared" si="359"/>
        <v>633112.10300961637</v>
      </c>
      <c r="X185" s="122">
        <f t="shared" si="359"/>
        <v>664635.31871652289</v>
      </c>
      <c r="Y185" s="122">
        <f t="shared" si="359"/>
        <v>695978.68703091121</v>
      </c>
      <c r="Z185" s="122">
        <f t="shared" si="359"/>
        <v>727142.20795278193</v>
      </c>
      <c r="AA185" s="122">
        <f t="shared" si="359"/>
        <v>758125.88148213457</v>
      </c>
      <c r="AB185" s="122">
        <f t="shared" si="359"/>
        <v>788929.70761896961</v>
      </c>
      <c r="AC185" s="122">
        <f t="shared" si="359"/>
        <v>824646.7600554782</v>
      </c>
      <c r="AD185" s="122">
        <f t="shared" si="359"/>
        <v>866716.39145561098</v>
      </c>
      <c r="AE185" s="122">
        <f t="shared" si="359"/>
        <v>914738.86492849526</v>
      </c>
      <c r="AF185" s="122">
        <f t="shared" si="359"/>
        <v>968314.44358325819</v>
      </c>
      <c r="AG185" s="122">
        <f t="shared" si="359"/>
        <v>996836.23198405548</v>
      </c>
      <c r="AH185" s="122">
        <f t="shared" si="359"/>
        <v>1018341.5917290564</v>
      </c>
      <c r="AI185" s="122">
        <f t="shared" ref="AI185:BK185" si="360">AI37*AI99</f>
        <v>1038442.6123626166</v>
      </c>
      <c r="AJ185" s="122">
        <f t="shared" si="360"/>
        <v>1057139.2938847358</v>
      </c>
      <c r="AK185" s="122">
        <f t="shared" si="360"/>
        <v>1074431.6362954141</v>
      </c>
      <c r="AL185" s="122">
        <f t="shared" si="360"/>
        <v>1090319.6395946515</v>
      </c>
      <c r="AM185" s="122">
        <f t="shared" si="360"/>
        <v>1104803.3037824479</v>
      </c>
      <c r="AN185" s="122">
        <f t="shared" si="360"/>
        <v>1117882.6288588038</v>
      </c>
      <c r="AO185" s="122">
        <f t="shared" si="360"/>
        <v>1129557.6148237183</v>
      </c>
      <c r="AP185" s="122">
        <f t="shared" si="360"/>
        <v>1139828.2616771923</v>
      </c>
      <c r="AQ185" s="122">
        <f t="shared" si="360"/>
        <v>1148694.569419225</v>
      </c>
      <c r="AR185" s="122">
        <f t="shared" si="360"/>
        <v>1150838.1530851177</v>
      </c>
      <c r="AS185" s="122">
        <f t="shared" si="360"/>
        <v>1151282.3308355035</v>
      </c>
      <c r="AT185" s="122">
        <f t="shared" si="360"/>
        <v>1150027.102670382</v>
      </c>
      <c r="AU185" s="122">
        <f t="shared" si="360"/>
        <v>1147072.4685897536</v>
      </c>
      <c r="AV185" s="122">
        <f t="shared" si="360"/>
        <v>1142418.4285936181</v>
      </c>
      <c r="AW185" s="122">
        <f t="shared" si="360"/>
        <v>1136064.9826819755</v>
      </c>
      <c r="AX185" s="122">
        <f t="shared" si="360"/>
        <v>1128012.1308548255</v>
      </c>
      <c r="AY185" s="122">
        <f t="shared" si="360"/>
        <v>1118259.8731121686</v>
      </c>
      <c r="AZ185" s="122">
        <f t="shared" si="360"/>
        <v>1106808.2094540044</v>
      </c>
      <c r="BA185" s="122">
        <f t="shared" si="360"/>
        <v>1093657.1398803333</v>
      </c>
      <c r="BB185" s="122">
        <f t="shared" si="360"/>
        <v>1078806.6643911551</v>
      </c>
      <c r="BC185" s="122">
        <f t="shared" si="360"/>
        <v>1062256.78298647</v>
      </c>
      <c r="BD185" s="122">
        <f t="shared" si="360"/>
        <v>1044007.4956662776</v>
      </c>
      <c r="BE185" s="122">
        <f t="shared" si="360"/>
        <v>1024058.802430578</v>
      </c>
      <c r="BF185" s="122">
        <f t="shared" si="360"/>
        <v>1002410.7032793715</v>
      </c>
      <c r="BG185" s="122">
        <f t="shared" si="360"/>
        <v>979063.19821265782</v>
      </c>
      <c r="BH185" s="122">
        <f t="shared" si="360"/>
        <v>954016.28723043716</v>
      </c>
      <c r="BI185" s="122">
        <f t="shared" si="360"/>
        <v>927269.97033270937</v>
      </c>
      <c r="BJ185" s="122">
        <f t="shared" si="360"/>
        <v>898824.24751947448</v>
      </c>
      <c r="BK185" s="122">
        <f t="shared" si="360"/>
        <v>868679.11879073153</v>
      </c>
      <c r="BL185" s="89"/>
    </row>
    <row r="186" spans="1:64" x14ac:dyDescent="0.45">
      <c r="A186" s="17" t="s">
        <v>50</v>
      </c>
      <c r="B186" s="53"/>
      <c r="C186" s="122">
        <f t="shared" ref="C186:AH186" si="361">C38*C100</f>
        <v>173569729.35623434</v>
      </c>
      <c r="D186" s="122">
        <f t="shared" si="361"/>
        <v>157948156.10356998</v>
      </c>
      <c r="E186" s="122">
        <f t="shared" si="361"/>
        <v>142585744.1388315</v>
      </c>
      <c r="F186" s="122">
        <f t="shared" si="361"/>
        <v>127477968.41263905</v>
      </c>
      <c r="G186" s="122">
        <f t="shared" si="361"/>
        <v>112620354.24937896</v>
      </c>
      <c r="H186" s="122">
        <f t="shared" si="361"/>
        <v>98008477.347203553</v>
      </c>
      <c r="I186" s="122">
        <f t="shared" si="361"/>
        <v>83637963.778031424</v>
      </c>
      <c r="J186" s="122">
        <f t="shared" si="361"/>
        <v>69485549.658068731</v>
      </c>
      <c r="K186" s="122">
        <f t="shared" si="361"/>
        <v>55558088.231557213</v>
      </c>
      <c r="L186" s="122">
        <f t="shared" si="361"/>
        <v>41862344.311146967</v>
      </c>
      <c r="M186" s="122">
        <f t="shared" si="361"/>
        <v>28316077.828698713</v>
      </c>
      <c r="N186" s="122">
        <f t="shared" si="361"/>
        <v>27624263.482483473</v>
      </c>
      <c r="O186" s="122">
        <f t="shared" si="361"/>
        <v>26954085.140330318</v>
      </c>
      <c r="P186" s="122">
        <f t="shared" si="361"/>
        <v>26271317.305861589</v>
      </c>
      <c r="Q186" s="122">
        <f t="shared" si="361"/>
        <v>25602243.078380786</v>
      </c>
      <c r="R186" s="122">
        <f t="shared" si="361"/>
        <v>25017479.236092195</v>
      </c>
      <c r="S186" s="122">
        <f t="shared" si="361"/>
        <v>23972302.214214258</v>
      </c>
      <c r="T186" s="122">
        <f t="shared" si="361"/>
        <v>23183495.567952089</v>
      </c>
      <c r="U186" s="122">
        <f t="shared" si="361"/>
        <v>22389726.396684442</v>
      </c>
      <c r="V186" s="122">
        <f t="shared" si="361"/>
        <v>21641938.330085766</v>
      </c>
      <c r="W186" s="122">
        <f t="shared" si="361"/>
        <v>20947227.721164804</v>
      </c>
      <c r="X186" s="122">
        <f t="shared" si="361"/>
        <v>20229330.897216186</v>
      </c>
      <c r="Y186" s="122">
        <f t="shared" si="361"/>
        <v>19438251.919026259</v>
      </c>
      <c r="Z186" s="122">
        <f t="shared" si="361"/>
        <v>18733166.762379464</v>
      </c>
      <c r="AA186" s="122">
        <f t="shared" si="361"/>
        <v>18260442.50250975</v>
      </c>
      <c r="AB186" s="122">
        <f t="shared" si="361"/>
        <v>17703719.78583274</v>
      </c>
      <c r="AC186" s="122">
        <f t="shared" si="361"/>
        <v>18206202.611435656</v>
      </c>
      <c r="AD186" s="122">
        <f t="shared" si="361"/>
        <v>18641117.302694812</v>
      </c>
      <c r="AE186" s="122">
        <f t="shared" si="361"/>
        <v>19142776.833951168</v>
      </c>
      <c r="AF186" s="122">
        <f t="shared" si="361"/>
        <v>19569221.617923569</v>
      </c>
      <c r="AG186" s="122">
        <f t="shared" si="361"/>
        <v>19930885.224533353</v>
      </c>
      <c r="AH186" s="122">
        <f t="shared" si="361"/>
        <v>20310275.987582907</v>
      </c>
      <c r="AI186" s="122">
        <f t="shared" ref="AI186:BK186" si="362">AI38*AI100</f>
        <v>20655822.423644792</v>
      </c>
      <c r="AJ186" s="122">
        <f t="shared" si="362"/>
        <v>20966946.444015272</v>
      </c>
      <c r="AK186" s="122">
        <f t="shared" si="362"/>
        <v>21243069.959990606</v>
      </c>
      <c r="AL186" s="122">
        <f t="shared" si="362"/>
        <v>21483614.882867053</v>
      </c>
      <c r="AM186" s="122">
        <f t="shared" si="362"/>
        <v>21688003.123940881</v>
      </c>
      <c r="AN186" s="122">
        <f t="shared" si="362"/>
        <v>21855656.59450835</v>
      </c>
      <c r="AO186" s="122">
        <f t="shared" si="362"/>
        <v>21985997.205865718</v>
      </c>
      <c r="AP186" s="122">
        <f t="shared" si="362"/>
        <v>22078446.86930925</v>
      </c>
      <c r="AQ186" s="122">
        <f t="shared" si="362"/>
        <v>22132427.496135194</v>
      </c>
      <c r="AR186" s="122">
        <f t="shared" si="362"/>
        <v>20991308.790745851</v>
      </c>
      <c r="AS186" s="122">
        <f t="shared" si="362"/>
        <v>19873798.089604896</v>
      </c>
      <c r="AT186" s="122">
        <f t="shared" si="362"/>
        <v>18780436.083230808</v>
      </c>
      <c r="AU186" s="122">
        <f t="shared" si="362"/>
        <v>17711763.462142047</v>
      </c>
      <c r="AV186" s="122">
        <f t="shared" si="362"/>
        <v>16668320.916857099</v>
      </c>
      <c r="AW186" s="122">
        <f t="shared" si="362"/>
        <v>15650649.137894435</v>
      </c>
      <c r="AX186" s="122">
        <f t="shared" si="362"/>
        <v>14659288.81577253</v>
      </c>
      <c r="AY186" s="122">
        <f t="shared" si="362"/>
        <v>13694780.64100986</v>
      </c>
      <c r="AZ186" s="122">
        <f t="shared" si="362"/>
        <v>12757665.304124899</v>
      </c>
      <c r="BA186" s="122">
        <f t="shared" si="362"/>
        <v>11848483.495636119</v>
      </c>
      <c r="BB186" s="122">
        <f t="shared" si="362"/>
        <v>10967775.906062001</v>
      </c>
      <c r="BC186" s="122">
        <f t="shared" si="362"/>
        <v>10116083.225921016</v>
      </c>
      <c r="BD186" s="122">
        <f t="shared" si="362"/>
        <v>9293946.1457316373</v>
      </c>
      <c r="BE186" s="122">
        <f t="shared" si="362"/>
        <v>8501905.3560123444</v>
      </c>
      <c r="BF186" s="122">
        <f t="shared" si="362"/>
        <v>7740501.5472816061</v>
      </c>
      <c r="BG186" s="122">
        <f t="shared" si="362"/>
        <v>7010275.4100578995</v>
      </c>
      <c r="BH186" s="122">
        <f t="shared" si="362"/>
        <v>6311767.6348597016</v>
      </c>
      <c r="BI186" s="122">
        <f t="shared" si="362"/>
        <v>5645518.9122054847</v>
      </c>
      <c r="BJ186" s="122">
        <f t="shared" si="362"/>
        <v>5012069.9326137239</v>
      </c>
      <c r="BK186" s="122">
        <f t="shared" si="362"/>
        <v>4411961.3866028888</v>
      </c>
      <c r="BL186" s="89"/>
    </row>
    <row r="187" spans="1:64" x14ac:dyDescent="0.45">
      <c r="A187" s="17" t="s">
        <v>55</v>
      </c>
      <c r="B187" s="53"/>
      <c r="C187" s="122">
        <f t="shared" ref="C187:AH187" si="363">C39*C101</f>
        <v>0</v>
      </c>
      <c r="D187" s="122">
        <f t="shared" si="363"/>
        <v>464210.09138881031</v>
      </c>
      <c r="E187" s="122">
        <f t="shared" si="363"/>
        <v>844814.65605521027</v>
      </c>
      <c r="F187" s="122">
        <f t="shared" si="363"/>
        <v>1142003.8641195979</v>
      </c>
      <c r="G187" s="122">
        <f t="shared" si="363"/>
        <v>1355951.7660972159</v>
      </c>
      <c r="H187" s="122">
        <f t="shared" si="363"/>
        <v>1486816.292898152</v>
      </c>
      <c r="I187" s="122">
        <f t="shared" si="363"/>
        <v>1534739.2558273389</v>
      </c>
      <c r="J187" s="122">
        <f t="shared" si="363"/>
        <v>1499846.3465845543</v>
      </c>
      <c r="K187" s="122">
        <f t="shared" si="363"/>
        <v>1382200.7850290919</v>
      </c>
      <c r="L187" s="122">
        <f t="shared" si="363"/>
        <v>1181894.0891295657</v>
      </c>
      <c r="M187" s="122">
        <f t="shared" si="363"/>
        <v>941281.38833285007</v>
      </c>
      <c r="N187" s="122">
        <f t="shared" si="363"/>
        <v>1158317.1508492474</v>
      </c>
      <c r="O187" s="122">
        <f t="shared" si="363"/>
        <v>1366812.3581633908</v>
      </c>
      <c r="P187" s="122">
        <f t="shared" si="363"/>
        <v>1579782.7662435134</v>
      </c>
      <c r="Q187" s="122">
        <f t="shared" si="363"/>
        <v>1784176.8584179697</v>
      </c>
      <c r="R187" s="122">
        <f t="shared" si="363"/>
        <v>1945619.8110562416</v>
      </c>
      <c r="S187" s="122">
        <f t="shared" si="363"/>
        <v>2322882.1689326055</v>
      </c>
      <c r="T187" s="122">
        <f t="shared" si="363"/>
        <v>2580902.1767288609</v>
      </c>
      <c r="U187" s="122">
        <f t="shared" si="363"/>
        <v>2824358.4040039345</v>
      </c>
      <c r="V187" s="122">
        <f t="shared" si="363"/>
        <v>3049131.101605054</v>
      </c>
      <c r="W187" s="122">
        <f t="shared" si="363"/>
        <v>3246549.7653698544</v>
      </c>
      <c r="X187" s="122">
        <f t="shared" si="363"/>
        <v>3457699.3893824718</v>
      </c>
      <c r="Y187" s="122">
        <f t="shared" si="363"/>
        <v>3706773.3036590205</v>
      </c>
      <c r="Z187" s="122">
        <f t="shared" si="363"/>
        <v>3919611.8038641289</v>
      </c>
      <c r="AA187" s="122">
        <f t="shared" si="363"/>
        <v>4023607.7946088174</v>
      </c>
      <c r="AB187" s="122">
        <f t="shared" si="363"/>
        <v>4156071.7526242565</v>
      </c>
      <c r="AC187" s="122">
        <f t="shared" si="363"/>
        <v>4463499.1034038002</v>
      </c>
      <c r="AD187" s="122">
        <f t="shared" si="363"/>
        <v>4779876.7876088526</v>
      </c>
      <c r="AE187" s="122">
        <f t="shared" si="363"/>
        <v>5072444.6617955295</v>
      </c>
      <c r="AF187" s="122">
        <f t="shared" si="363"/>
        <v>5388116.4512898428</v>
      </c>
      <c r="AG187" s="122">
        <f t="shared" si="363"/>
        <v>5717664.5059761899</v>
      </c>
      <c r="AH187" s="122">
        <f t="shared" si="363"/>
        <v>6032332.7404698068</v>
      </c>
      <c r="AI187" s="122">
        <f t="shared" ref="AI187:BK187" si="364">AI39*AI101</f>
        <v>6357712.7172714407</v>
      </c>
      <c r="AJ187" s="122">
        <f t="shared" si="364"/>
        <v>6694196.0433288431</v>
      </c>
      <c r="AK187" s="122">
        <f t="shared" si="364"/>
        <v>7042174.3255897714</v>
      </c>
      <c r="AL187" s="122">
        <f t="shared" si="364"/>
        <v>7402039.1710019764</v>
      </c>
      <c r="AM187" s="122">
        <f t="shared" si="364"/>
        <v>7774182.1865132125</v>
      </c>
      <c r="AN187" s="122">
        <f t="shared" si="364"/>
        <v>8158994.9790712334</v>
      </c>
      <c r="AO187" s="122">
        <f t="shared" si="364"/>
        <v>8556869.1556237917</v>
      </c>
      <c r="AP187" s="122">
        <f t="shared" si="364"/>
        <v>8968196.323118642</v>
      </c>
      <c r="AQ187" s="122">
        <f t="shared" si="364"/>
        <v>9393368.0885035321</v>
      </c>
      <c r="AR187" s="122">
        <f t="shared" si="364"/>
        <v>9319522.9237908218</v>
      </c>
      <c r="AS187" s="122">
        <f t="shared" si="364"/>
        <v>9241110.0520327743</v>
      </c>
      <c r="AT187" s="122">
        <f t="shared" si="364"/>
        <v>9157763.2004372589</v>
      </c>
      <c r="AU187" s="122">
        <f t="shared" si="364"/>
        <v>9069116.0962121394</v>
      </c>
      <c r="AV187" s="122">
        <f t="shared" si="364"/>
        <v>8974802.4665652793</v>
      </c>
      <c r="AW187" s="122">
        <f t="shared" si="364"/>
        <v>8874456.0387045518</v>
      </c>
      <c r="AX187" s="122">
        <f t="shared" si="364"/>
        <v>8767710.5398378186</v>
      </c>
      <c r="AY187" s="122">
        <f t="shared" si="364"/>
        <v>8654199.6971729472</v>
      </c>
      <c r="AZ187" s="122">
        <f t="shared" si="364"/>
        <v>8533557.2379178032</v>
      </c>
      <c r="BA187" s="122">
        <f t="shared" si="364"/>
        <v>8405416.889280254</v>
      </c>
      <c r="BB187" s="122">
        <f t="shared" si="364"/>
        <v>8269412.3784681661</v>
      </c>
      <c r="BC187" s="122">
        <f t="shared" si="364"/>
        <v>8125177.432689406</v>
      </c>
      <c r="BD187" s="122">
        <f t="shared" si="364"/>
        <v>7972345.7791518383</v>
      </c>
      <c r="BE187" s="122">
        <f t="shared" si="364"/>
        <v>7810551.1450633314</v>
      </c>
      <c r="BF187" s="122">
        <f t="shared" si="364"/>
        <v>7639427.2576317498</v>
      </c>
      <c r="BG187" s="122">
        <f t="shared" si="364"/>
        <v>7458607.8440649593</v>
      </c>
      <c r="BH187" s="122">
        <f t="shared" si="364"/>
        <v>7267726.63157083</v>
      </c>
      <c r="BI187" s="122">
        <f t="shared" si="364"/>
        <v>7066417.3473572247</v>
      </c>
      <c r="BJ187" s="122">
        <f t="shared" si="364"/>
        <v>6854313.7186320107</v>
      </c>
      <c r="BK187" s="122">
        <f t="shared" si="364"/>
        <v>6631049.4726030463</v>
      </c>
      <c r="BL187" s="89"/>
    </row>
    <row r="188" spans="1:64" x14ac:dyDescent="0.45">
      <c r="A188" s="17" t="s">
        <v>7</v>
      </c>
      <c r="B188" s="53"/>
      <c r="C188" s="122">
        <f t="shared" ref="C188:AH188" si="365">C40*C102</f>
        <v>15728418.087646721</v>
      </c>
      <c r="D188" s="122">
        <f t="shared" si="365"/>
        <v>15575109.586131683</v>
      </c>
      <c r="E188" s="122">
        <f t="shared" si="365"/>
        <v>15280629.157551171</v>
      </c>
      <c r="F188" s="122">
        <f t="shared" si="365"/>
        <v>14881864.834349504</v>
      </c>
      <c r="G188" s="122">
        <f t="shared" si="365"/>
        <v>14244452.948867317</v>
      </c>
      <c r="H188" s="122">
        <f t="shared" si="365"/>
        <v>13303767.122325718</v>
      </c>
      <c r="I188" s="122">
        <f t="shared" si="365"/>
        <v>12056894.246991545</v>
      </c>
      <c r="J188" s="122">
        <f t="shared" si="365"/>
        <v>10299071.571777925</v>
      </c>
      <c r="K188" s="122">
        <f t="shared" si="365"/>
        <v>8266899.4702060726</v>
      </c>
      <c r="L188" s="122">
        <f t="shared" si="365"/>
        <v>6026064.4854987701</v>
      </c>
      <c r="M188" s="122">
        <f t="shared" si="365"/>
        <v>3507119.0934351771</v>
      </c>
      <c r="N188" s="122">
        <f t="shared" si="365"/>
        <v>3536863.333853134</v>
      </c>
      <c r="O188" s="122">
        <f t="shared" si="365"/>
        <v>3566894.5826821118</v>
      </c>
      <c r="P188" s="122">
        <f t="shared" si="365"/>
        <v>3596300.9964359677</v>
      </c>
      <c r="Q188" s="122">
        <f t="shared" si="365"/>
        <v>3624434.152181874</v>
      </c>
      <c r="R188" s="122">
        <f t="shared" si="365"/>
        <v>3651787.1381291677</v>
      </c>
      <c r="S188" s="122">
        <f t="shared" si="365"/>
        <v>3677904.7956674811</v>
      </c>
      <c r="T188" s="122">
        <f t="shared" si="365"/>
        <v>3705435.4395586355</v>
      </c>
      <c r="U188" s="122">
        <f t="shared" si="365"/>
        <v>3723814.6350522703</v>
      </c>
      <c r="V188" s="122">
        <f t="shared" si="365"/>
        <v>3742369.8615646092</v>
      </c>
      <c r="W188" s="122">
        <f t="shared" si="365"/>
        <v>3759494.85656938</v>
      </c>
      <c r="X188" s="122">
        <f t="shared" si="365"/>
        <v>3777044.5895780078</v>
      </c>
      <c r="Y188" s="122">
        <f t="shared" si="365"/>
        <v>3795232.5887859636</v>
      </c>
      <c r="Z188" s="122">
        <f t="shared" si="365"/>
        <v>3814689.5856633964</v>
      </c>
      <c r="AA188" s="122">
        <f t="shared" si="365"/>
        <v>3834226.0917563164</v>
      </c>
      <c r="AB188" s="122">
        <f t="shared" si="365"/>
        <v>3848470.9050957616</v>
      </c>
      <c r="AC188" s="122">
        <f t="shared" si="365"/>
        <v>5269705.9483585209</v>
      </c>
      <c r="AD188" s="122">
        <f t="shared" si="365"/>
        <v>6668110.357230735</v>
      </c>
      <c r="AE188" s="122">
        <f t="shared" si="365"/>
        <v>8061505.2923933873</v>
      </c>
      <c r="AF188" s="122">
        <f t="shared" si="365"/>
        <v>9436166.9171091132</v>
      </c>
      <c r="AG188" s="122">
        <f t="shared" si="365"/>
        <v>10785779.276219271</v>
      </c>
      <c r="AH188" s="122">
        <f t="shared" si="365"/>
        <v>12118526.09410513</v>
      </c>
      <c r="AI188" s="122">
        <f t="shared" ref="AI188:BK188" si="366">AI40*AI102</f>
        <v>13435827.527594035</v>
      </c>
      <c r="AJ188" s="122">
        <f t="shared" si="366"/>
        <v>14738124.075073646</v>
      </c>
      <c r="AK188" s="122">
        <f t="shared" si="366"/>
        <v>16025856.234931616</v>
      </c>
      <c r="AL188" s="122">
        <f t="shared" si="366"/>
        <v>17299464.505555604</v>
      </c>
      <c r="AM188" s="122">
        <f t="shared" si="366"/>
        <v>18559389.385333262</v>
      </c>
      <c r="AN188" s="122">
        <f t="shared" si="366"/>
        <v>19806071.372652255</v>
      </c>
      <c r="AO188" s="122">
        <f t="shared" si="366"/>
        <v>21039950.965900227</v>
      </c>
      <c r="AP188" s="122">
        <f t="shared" si="366"/>
        <v>22261468.663464844</v>
      </c>
      <c r="AQ188" s="122">
        <f t="shared" si="366"/>
        <v>23471064.963733755</v>
      </c>
      <c r="AR188" s="122">
        <f t="shared" si="366"/>
        <v>22742671.55202762</v>
      </c>
      <c r="AS188" s="122">
        <f t="shared" si="366"/>
        <v>22023120.088167232</v>
      </c>
      <c r="AT188" s="122">
        <f t="shared" si="366"/>
        <v>21312208.752881899</v>
      </c>
      <c r="AU188" s="122">
        <f t="shared" si="366"/>
        <v>20609735.726900961</v>
      </c>
      <c r="AV188" s="122">
        <f t="shared" si="366"/>
        <v>19915499.190953724</v>
      </c>
      <c r="AW188" s="122">
        <f t="shared" si="366"/>
        <v>19229297.325769518</v>
      </c>
      <c r="AX188" s="122">
        <f t="shared" si="366"/>
        <v>18550928.31207766</v>
      </c>
      <c r="AY188" s="122">
        <f t="shared" si="366"/>
        <v>17880190.330607474</v>
      </c>
      <c r="AZ188" s="122">
        <f t="shared" si="366"/>
        <v>17216881.562088281</v>
      </c>
      <c r="BA188" s="122">
        <f t="shared" si="366"/>
        <v>16560800.187249407</v>
      </c>
      <c r="BB188" s="122">
        <f t="shared" si="366"/>
        <v>15911744.386820167</v>
      </c>
      <c r="BC188" s="122">
        <f t="shared" si="366"/>
        <v>15269512.341529893</v>
      </c>
      <c r="BD188" s="122">
        <f t="shared" si="366"/>
        <v>14633902.232107894</v>
      </c>
      <c r="BE188" s="122">
        <f t="shared" si="366"/>
        <v>14004712.239283502</v>
      </c>
      <c r="BF188" s="122">
        <f t="shared" si="366"/>
        <v>13381740.543786038</v>
      </c>
      <c r="BG188" s="122">
        <f t="shared" si="366"/>
        <v>12764785.326344816</v>
      </c>
      <c r="BH188" s="122">
        <f t="shared" si="366"/>
        <v>12153644.767689165</v>
      </c>
      <c r="BI188" s="122">
        <f t="shared" si="366"/>
        <v>11548117.048548406</v>
      </c>
      <c r="BJ188" s="122">
        <f t="shared" si="366"/>
        <v>10948000.349651856</v>
      </c>
      <c r="BK188" s="122">
        <f t="shared" si="366"/>
        <v>10353092.85172883</v>
      </c>
      <c r="BL188" s="89"/>
    </row>
    <row r="189" spans="1:64" x14ac:dyDescent="0.45">
      <c r="A189" s="17" t="s">
        <v>102</v>
      </c>
      <c r="B189" s="53"/>
      <c r="C189" s="122">
        <f t="shared" ref="C189:AH189" si="367">C41*C103</f>
        <v>0</v>
      </c>
      <c r="D189" s="122">
        <f t="shared" si="367"/>
        <v>0</v>
      </c>
      <c r="E189" s="122">
        <f t="shared" si="367"/>
        <v>0</v>
      </c>
      <c r="F189" s="122">
        <f t="shared" si="367"/>
        <v>0</v>
      </c>
      <c r="G189" s="122">
        <f t="shared" si="367"/>
        <v>0</v>
      </c>
      <c r="H189" s="122">
        <f t="shared" si="367"/>
        <v>0</v>
      </c>
      <c r="I189" s="122">
        <f t="shared" si="367"/>
        <v>0</v>
      </c>
      <c r="J189" s="122">
        <f t="shared" si="367"/>
        <v>0</v>
      </c>
      <c r="K189" s="122">
        <f t="shared" si="367"/>
        <v>0</v>
      </c>
      <c r="L189" s="122">
        <f t="shared" si="367"/>
        <v>0</v>
      </c>
      <c r="M189" s="122">
        <f t="shared" si="367"/>
        <v>0</v>
      </c>
      <c r="N189" s="122">
        <f t="shared" si="367"/>
        <v>0</v>
      </c>
      <c r="O189" s="122">
        <f t="shared" si="367"/>
        <v>0</v>
      </c>
      <c r="P189" s="122">
        <f t="shared" si="367"/>
        <v>0</v>
      </c>
      <c r="Q189" s="122">
        <f t="shared" si="367"/>
        <v>0</v>
      </c>
      <c r="R189" s="122">
        <f t="shared" si="367"/>
        <v>0</v>
      </c>
      <c r="S189" s="122">
        <f t="shared" si="367"/>
        <v>0</v>
      </c>
      <c r="T189" s="122">
        <f t="shared" si="367"/>
        <v>0</v>
      </c>
      <c r="U189" s="122">
        <f t="shared" si="367"/>
        <v>0</v>
      </c>
      <c r="V189" s="122">
        <f t="shared" si="367"/>
        <v>0</v>
      </c>
      <c r="W189" s="122">
        <f t="shared" si="367"/>
        <v>0</v>
      </c>
      <c r="X189" s="122">
        <f t="shared" si="367"/>
        <v>0</v>
      </c>
      <c r="Y189" s="122">
        <f t="shared" si="367"/>
        <v>0</v>
      </c>
      <c r="Z189" s="122">
        <f t="shared" si="367"/>
        <v>0</v>
      </c>
      <c r="AA189" s="122">
        <f t="shared" si="367"/>
        <v>0</v>
      </c>
      <c r="AB189" s="122">
        <f t="shared" si="367"/>
        <v>0</v>
      </c>
      <c r="AC189" s="122">
        <f t="shared" si="367"/>
        <v>0</v>
      </c>
      <c r="AD189" s="122">
        <f t="shared" si="367"/>
        <v>0</v>
      </c>
      <c r="AE189" s="122">
        <f t="shared" si="367"/>
        <v>0</v>
      </c>
      <c r="AF189" s="122">
        <f t="shared" si="367"/>
        <v>0</v>
      </c>
      <c r="AG189" s="122">
        <f t="shared" si="367"/>
        <v>0</v>
      </c>
      <c r="AH189" s="122">
        <f t="shared" si="367"/>
        <v>0</v>
      </c>
      <c r="AI189" s="122">
        <f t="shared" ref="AI189:BK189" si="368">AI41*AI103</f>
        <v>0</v>
      </c>
      <c r="AJ189" s="122">
        <f t="shared" si="368"/>
        <v>0</v>
      </c>
      <c r="AK189" s="122">
        <f t="shared" si="368"/>
        <v>0</v>
      </c>
      <c r="AL189" s="122">
        <f t="shared" si="368"/>
        <v>0</v>
      </c>
      <c r="AM189" s="122">
        <f t="shared" si="368"/>
        <v>0</v>
      </c>
      <c r="AN189" s="122">
        <f t="shared" si="368"/>
        <v>0</v>
      </c>
      <c r="AO189" s="122">
        <f t="shared" si="368"/>
        <v>0</v>
      </c>
      <c r="AP189" s="122">
        <f t="shared" si="368"/>
        <v>0</v>
      </c>
      <c r="AQ189" s="122">
        <f t="shared" si="368"/>
        <v>0</v>
      </c>
      <c r="AR189" s="122">
        <f t="shared" si="368"/>
        <v>0</v>
      </c>
      <c r="AS189" s="122">
        <f t="shared" si="368"/>
        <v>0</v>
      </c>
      <c r="AT189" s="122">
        <f t="shared" si="368"/>
        <v>0</v>
      </c>
      <c r="AU189" s="122">
        <f t="shared" si="368"/>
        <v>0</v>
      </c>
      <c r="AV189" s="122">
        <f t="shared" si="368"/>
        <v>0</v>
      </c>
      <c r="AW189" s="122">
        <f t="shared" si="368"/>
        <v>0</v>
      </c>
      <c r="AX189" s="122">
        <f t="shared" si="368"/>
        <v>0</v>
      </c>
      <c r="AY189" s="122">
        <f t="shared" si="368"/>
        <v>0</v>
      </c>
      <c r="AZ189" s="122">
        <f t="shared" si="368"/>
        <v>0</v>
      </c>
      <c r="BA189" s="122">
        <f t="shared" si="368"/>
        <v>0</v>
      </c>
      <c r="BB189" s="122">
        <f t="shared" si="368"/>
        <v>0</v>
      </c>
      <c r="BC189" s="122">
        <f t="shared" si="368"/>
        <v>0</v>
      </c>
      <c r="BD189" s="122">
        <f t="shared" si="368"/>
        <v>0</v>
      </c>
      <c r="BE189" s="122">
        <f t="shared" si="368"/>
        <v>0</v>
      </c>
      <c r="BF189" s="122">
        <f t="shared" si="368"/>
        <v>0</v>
      </c>
      <c r="BG189" s="122">
        <f t="shared" si="368"/>
        <v>0</v>
      </c>
      <c r="BH189" s="122">
        <f t="shared" si="368"/>
        <v>0</v>
      </c>
      <c r="BI189" s="122">
        <f t="shared" si="368"/>
        <v>0</v>
      </c>
      <c r="BJ189" s="122">
        <f t="shared" si="368"/>
        <v>0</v>
      </c>
      <c r="BK189" s="122">
        <f t="shared" si="368"/>
        <v>0</v>
      </c>
      <c r="BL189" s="89"/>
    </row>
    <row r="190" spans="1:64" x14ac:dyDescent="0.45">
      <c r="A190" s="17" t="s">
        <v>101</v>
      </c>
      <c r="B190" s="53"/>
      <c r="C190" s="122">
        <f t="shared" ref="C190:AH190" si="369">C42*C104</f>
        <v>0</v>
      </c>
      <c r="D190" s="122">
        <f t="shared" si="369"/>
        <v>0</v>
      </c>
      <c r="E190" s="122">
        <f t="shared" si="369"/>
        <v>0</v>
      </c>
      <c r="F190" s="122">
        <f t="shared" si="369"/>
        <v>0</v>
      </c>
      <c r="G190" s="122">
        <f t="shared" si="369"/>
        <v>0</v>
      </c>
      <c r="H190" s="122">
        <f t="shared" si="369"/>
        <v>0</v>
      </c>
      <c r="I190" s="122">
        <f t="shared" si="369"/>
        <v>0</v>
      </c>
      <c r="J190" s="122">
        <f t="shared" si="369"/>
        <v>0</v>
      </c>
      <c r="K190" s="122">
        <f t="shared" si="369"/>
        <v>0</v>
      </c>
      <c r="L190" s="122">
        <f t="shared" si="369"/>
        <v>0</v>
      </c>
      <c r="M190" s="122">
        <f t="shared" si="369"/>
        <v>0</v>
      </c>
      <c r="N190" s="122">
        <f t="shared" si="369"/>
        <v>0</v>
      </c>
      <c r="O190" s="122">
        <f t="shared" si="369"/>
        <v>0</v>
      </c>
      <c r="P190" s="122">
        <f t="shared" si="369"/>
        <v>0</v>
      </c>
      <c r="Q190" s="122">
        <f t="shared" si="369"/>
        <v>0</v>
      </c>
      <c r="R190" s="122">
        <f t="shared" si="369"/>
        <v>0</v>
      </c>
      <c r="S190" s="122">
        <f t="shared" si="369"/>
        <v>0</v>
      </c>
      <c r="T190" s="122">
        <f t="shared" si="369"/>
        <v>0</v>
      </c>
      <c r="U190" s="122">
        <f t="shared" si="369"/>
        <v>0</v>
      </c>
      <c r="V190" s="122">
        <f t="shared" si="369"/>
        <v>0</v>
      </c>
      <c r="W190" s="122">
        <f t="shared" si="369"/>
        <v>0</v>
      </c>
      <c r="X190" s="122">
        <f t="shared" si="369"/>
        <v>0</v>
      </c>
      <c r="Y190" s="122">
        <f t="shared" si="369"/>
        <v>0</v>
      </c>
      <c r="Z190" s="122">
        <f t="shared" si="369"/>
        <v>0</v>
      </c>
      <c r="AA190" s="122">
        <f t="shared" si="369"/>
        <v>0</v>
      </c>
      <c r="AB190" s="122">
        <f t="shared" si="369"/>
        <v>0</v>
      </c>
      <c r="AC190" s="122">
        <f t="shared" si="369"/>
        <v>0</v>
      </c>
      <c r="AD190" s="122">
        <f t="shared" si="369"/>
        <v>0</v>
      </c>
      <c r="AE190" s="122">
        <f t="shared" si="369"/>
        <v>0</v>
      </c>
      <c r="AF190" s="122">
        <f t="shared" si="369"/>
        <v>0</v>
      </c>
      <c r="AG190" s="122">
        <f t="shared" si="369"/>
        <v>0</v>
      </c>
      <c r="AH190" s="122">
        <f t="shared" si="369"/>
        <v>0</v>
      </c>
      <c r="AI190" s="122">
        <f t="shared" ref="AI190:BK190" si="370">AI42*AI104</f>
        <v>0</v>
      </c>
      <c r="AJ190" s="122">
        <f t="shared" si="370"/>
        <v>0</v>
      </c>
      <c r="AK190" s="122">
        <f t="shared" si="370"/>
        <v>0</v>
      </c>
      <c r="AL190" s="122">
        <f t="shared" si="370"/>
        <v>0</v>
      </c>
      <c r="AM190" s="122">
        <f t="shared" si="370"/>
        <v>0</v>
      </c>
      <c r="AN190" s="122">
        <f t="shared" si="370"/>
        <v>0</v>
      </c>
      <c r="AO190" s="122">
        <f t="shared" si="370"/>
        <v>0</v>
      </c>
      <c r="AP190" s="122">
        <f t="shared" si="370"/>
        <v>0</v>
      </c>
      <c r="AQ190" s="122">
        <f t="shared" si="370"/>
        <v>0</v>
      </c>
      <c r="AR190" s="122">
        <f t="shared" si="370"/>
        <v>0</v>
      </c>
      <c r="AS190" s="122">
        <f t="shared" si="370"/>
        <v>0</v>
      </c>
      <c r="AT190" s="122">
        <f t="shared" si="370"/>
        <v>0</v>
      </c>
      <c r="AU190" s="122">
        <f t="shared" si="370"/>
        <v>0</v>
      </c>
      <c r="AV190" s="122">
        <f t="shared" si="370"/>
        <v>0</v>
      </c>
      <c r="AW190" s="122">
        <f t="shared" si="370"/>
        <v>0</v>
      </c>
      <c r="AX190" s="122">
        <f t="shared" si="370"/>
        <v>0</v>
      </c>
      <c r="AY190" s="122">
        <f t="shared" si="370"/>
        <v>0</v>
      </c>
      <c r="AZ190" s="122">
        <f t="shared" si="370"/>
        <v>0</v>
      </c>
      <c r="BA190" s="122">
        <f t="shared" si="370"/>
        <v>0</v>
      </c>
      <c r="BB190" s="122">
        <f t="shared" si="370"/>
        <v>0</v>
      </c>
      <c r="BC190" s="122">
        <f t="shared" si="370"/>
        <v>0</v>
      </c>
      <c r="BD190" s="122">
        <f t="shared" si="370"/>
        <v>0</v>
      </c>
      <c r="BE190" s="122">
        <f t="shared" si="370"/>
        <v>0</v>
      </c>
      <c r="BF190" s="122">
        <f t="shared" si="370"/>
        <v>0</v>
      </c>
      <c r="BG190" s="122">
        <f t="shared" si="370"/>
        <v>0</v>
      </c>
      <c r="BH190" s="122">
        <f t="shared" si="370"/>
        <v>0</v>
      </c>
      <c r="BI190" s="122">
        <f t="shared" si="370"/>
        <v>0</v>
      </c>
      <c r="BJ190" s="122">
        <f t="shared" si="370"/>
        <v>0</v>
      </c>
      <c r="BK190" s="122">
        <f t="shared" si="370"/>
        <v>0</v>
      </c>
      <c r="BL190" s="89"/>
    </row>
    <row r="191" spans="1:64" x14ac:dyDescent="0.45">
      <c r="A191" s="16" t="s">
        <v>62</v>
      </c>
      <c r="B191" s="19"/>
      <c r="C191" s="124">
        <f>SUM(C192:C202)</f>
        <v>2272350719.8919582</v>
      </c>
      <c r="D191" s="124">
        <f t="shared" ref="D191" si="371">SUM(D192:D202)</f>
        <v>2152092286.4253979</v>
      </c>
      <c r="E191" s="124">
        <f t="shared" ref="E191" si="372">SUM(E192:E202)</f>
        <v>2031281402.9444432</v>
      </c>
      <c r="F191" s="124">
        <f t="shared" ref="F191" si="373">SUM(F192:F202)</f>
        <v>1910469729.4698184</v>
      </c>
      <c r="G191" s="124">
        <f t="shared" ref="G191" si="374">SUM(G192:G202)</f>
        <v>1787533177.3183169</v>
      </c>
      <c r="H191" s="124">
        <f t="shared" ref="H191" si="375">SUM(H192:H202)</f>
        <v>1661435624.2682474</v>
      </c>
      <c r="I191" s="124">
        <f t="shared" ref="I191" si="376">SUM(I192:I202)</f>
        <v>1532105538.4228661</v>
      </c>
      <c r="J191" s="124">
        <f t="shared" ref="J191" si="377">SUM(J192:J202)</f>
        <v>1395966570.2062519</v>
      </c>
      <c r="K191" s="124">
        <f t="shared" ref="K191" si="378">SUM(K192:K202)</f>
        <v>1256779938.1201775</v>
      </c>
      <c r="L191" s="124">
        <f t="shared" ref="L191" si="379">SUM(L192:L202)</f>
        <v>1115638071.3320017</v>
      </c>
      <c r="M191" s="124">
        <f t="shared" ref="M191" si="380">SUM(M192:M202)</f>
        <v>971384105.35072398</v>
      </c>
      <c r="N191" s="124">
        <f t="shared" ref="N191" si="381">SUM(N192:N202)</f>
        <v>927924585.68214595</v>
      </c>
      <c r="O191" s="124">
        <f t="shared" ref="O191" si="382">SUM(O192:O202)</f>
        <v>885660750.45288634</v>
      </c>
      <c r="P191" s="124">
        <f t="shared" ref="P191" si="383">SUM(P192:P202)</f>
        <v>843501342.68043101</v>
      </c>
      <c r="Q191" s="124">
        <f t="shared" ref="Q191" si="384">SUM(Q192:Q202)</f>
        <v>802105243.91569042</v>
      </c>
      <c r="R191" s="124">
        <f t="shared" ref="R191" si="385">SUM(R192:R202)</f>
        <v>761559241.94038498</v>
      </c>
      <c r="S191" s="124">
        <f t="shared" ref="S191" si="386">SUM(S192:S202)</f>
        <v>718949782.98401463</v>
      </c>
      <c r="T191" s="124">
        <f t="shared" ref="T191" si="387">SUM(T192:T202)</f>
        <v>678006740.48040283</v>
      </c>
      <c r="U191" s="124">
        <f t="shared" ref="U191" si="388">SUM(U192:U202)</f>
        <v>637626113.94087982</v>
      </c>
      <c r="V191" s="124">
        <f t="shared" ref="V191" si="389">SUM(V192:V202)</f>
        <v>598860605.40564251</v>
      </c>
      <c r="W191" s="124">
        <f t="shared" ref="W191" si="390">SUM(W192:W202)</f>
        <v>560823347.10460961</v>
      </c>
      <c r="X191" s="124">
        <f t="shared" ref="X191" si="391">SUM(X192:X202)</f>
        <v>523747560.85297728</v>
      </c>
      <c r="Y191" s="124">
        <f t="shared" ref="Y191" si="392">SUM(Y192:Y202)</f>
        <v>487368555.10385674</v>
      </c>
      <c r="Z191" s="124">
        <f t="shared" ref="Z191" si="393">SUM(Z192:Z202)</f>
        <v>452173288.11611682</v>
      </c>
      <c r="AA191" s="124">
        <f t="shared" ref="AA191" si="394">SUM(AA192:AA202)</f>
        <v>418623759.83774012</v>
      </c>
      <c r="AB191" s="124">
        <f t="shared" ref="AB191" si="395">SUM(AB192:AB202)</f>
        <v>384980478.41680706</v>
      </c>
      <c r="AC191" s="124">
        <f t="shared" ref="AC191" si="396">SUM(AC192:AC202)</f>
        <v>365418995.9231317</v>
      </c>
      <c r="AD191" s="124">
        <f t="shared" ref="AD191" si="397">SUM(AD192:AD202)</f>
        <v>345698824.34012163</v>
      </c>
      <c r="AE191" s="124">
        <f t="shared" ref="AE191" si="398">SUM(AE192:AE202)</f>
        <v>327061843.41492373</v>
      </c>
      <c r="AF191" s="124">
        <f t="shared" ref="AF191" si="399">SUM(AF192:AF202)</f>
        <v>308387347.4197858</v>
      </c>
      <c r="AG191" s="124">
        <f t="shared" ref="AG191" si="400">SUM(AG192:AG202)</f>
        <v>289401428.89929384</v>
      </c>
      <c r="AH191" s="124">
        <f t="shared" ref="AH191" si="401">SUM(AH192:AH202)</f>
        <v>270720300.43767858</v>
      </c>
      <c r="AI191" s="124">
        <f t="shared" ref="AI191" si="402">SUM(AI192:AI202)</f>
        <v>252345810.36900669</v>
      </c>
      <c r="AJ191" s="124">
        <f t="shared" ref="AJ191" si="403">SUM(AJ192:AJ202)</f>
        <v>234280122.79702061</v>
      </c>
      <c r="AK191" s="124">
        <f t="shared" ref="AK191" si="404">SUM(AK192:AK202)</f>
        <v>216525401.82546288</v>
      </c>
      <c r="AL191" s="124">
        <f t="shared" ref="AL191" si="405">SUM(AL192:AL202)</f>
        <v>199083811.55807608</v>
      </c>
      <c r="AM191" s="124">
        <f t="shared" ref="AM191" si="406">SUM(AM192:AM202)</f>
        <v>181957516.09860277</v>
      </c>
      <c r="AN191" s="124">
        <f t="shared" ref="AN191" si="407">SUM(AN192:AN202)</f>
        <v>165148679.55078554</v>
      </c>
      <c r="AO191" s="124">
        <f t="shared" ref="AO191" si="408">SUM(AO192:AO202)</f>
        <v>148659466.01836699</v>
      </c>
      <c r="AP191" s="124">
        <f t="shared" ref="AP191" si="409">SUM(AP192:AP202)</f>
        <v>132492039.60508955</v>
      </c>
      <c r="AQ191" s="124">
        <f t="shared" ref="AQ191" si="410">SUM(AQ192:AQ202)</f>
        <v>116648564.4146958</v>
      </c>
      <c r="AR191" s="124">
        <f t="shared" ref="AR191" si="411">SUM(AR192:AR202)</f>
        <v>112356445.91951394</v>
      </c>
      <c r="AS191" s="124">
        <f t="shared" ref="AS191" si="412">SUM(AS192:AS202)</f>
        <v>108128790.18938394</v>
      </c>
      <c r="AT191" s="124">
        <f t="shared" ref="AT191" si="413">SUM(AT192:AT202)</f>
        <v>103965815.57878947</v>
      </c>
      <c r="AU191" s="124">
        <f t="shared" ref="AU191" si="414">SUM(AU192:AU202)</f>
        <v>99867740.442214176</v>
      </c>
      <c r="AV191" s="124">
        <f t="shared" ref="AV191" si="415">SUM(AV192:AV202)</f>
        <v>95834783.134141773</v>
      </c>
      <c r="AW191" s="124">
        <f t="shared" ref="AW191" si="416">SUM(AW192:AW202)</f>
        <v>91867162.009055868</v>
      </c>
      <c r="AX191" s="124">
        <f t="shared" ref="AX191" si="417">SUM(AX192:AX202)</f>
        <v>87965095.421440169</v>
      </c>
      <c r="AY191" s="124">
        <f t="shared" ref="AY191" si="418">SUM(AY192:AY202)</f>
        <v>84128801.725778341</v>
      </c>
      <c r="AZ191" s="124">
        <f t="shared" ref="AZ191" si="419">SUM(AZ192:AZ202)</f>
        <v>80358499.276554018</v>
      </c>
      <c r="BA191" s="124">
        <f t="shared" ref="BA191" si="420">SUM(BA192:BA202)</f>
        <v>76654406.428250894</v>
      </c>
      <c r="BB191" s="124">
        <f t="shared" ref="BB191" si="421">SUM(BB192:BB202)</f>
        <v>73016741.535352618</v>
      </c>
      <c r="BC191" s="124">
        <f t="shared" ref="BC191" si="422">SUM(BC192:BC202)</f>
        <v>69445722.952342883</v>
      </c>
      <c r="BD191" s="124">
        <f t="shared" ref="BD191" si="423">SUM(BD192:BD202)</f>
        <v>65941569.033705309</v>
      </c>
      <c r="BE191" s="124">
        <f t="shared" ref="BE191" si="424">SUM(BE192:BE202)</f>
        <v>62504498.133923613</v>
      </c>
      <c r="BF191" s="124">
        <f t="shared" ref="BF191" si="425">SUM(BF192:BF202)</f>
        <v>59134728.60748142</v>
      </c>
      <c r="BG191" s="124">
        <f t="shared" ref="BG191" si="426">SUM(BG192:BG202)</f>
        <v>55832478.80886241</v>
      </c>
      <c r="BH191" s="124">
        <f t="shared" ref="BH191" si="427">SUM(BH192:BH202)</f>
        <v>52597967.092550248</v>
      </c>
      <c r="BI191" s="124">
        <f t="shared" ref="BI191" si="428">SUM(BI192:BI202)</f>
        <v>49431411.813028596</v>
      </c>
      <c r="BJ191" s="124">
        <f t="shared" ref="BJ191" si="429">SUM(BJ192:BJ202)</f>
        <v>46333031.324781135</v>
      </c>
      <c r="BK191" s="124">
        <f t="shared" ref="BK191" si="430">SUM(BK192:BK202)</f>
        <v>43303043.982291475</v>
      </c>
      <c r="BL191" s="89"/>
    </row>
    <row r="192" spans="1:64" x14ac:dyDescent="0.45">
      <c r="A192" s="17" t="s">
        <v>48</v>
      </c>
      <c r="B192" s="53"/>
      <c r="C192" s="122">
        <f t="shared" ref="C192:AH192" si="431">C32*C106</f>
        <v>923975083.48608863</v>
      </c>
      <c r="D192" s="122">
        <f t="shared" si="431"/>
        <v>869130260.85458982</v>
      </c>
      <c r="E192" s="122">
        <f t="shared" si="431"/>
        <v>815524620.46731317</v>
      </c>
      <c r="F192" s="122">
        <f t="shared" si="431"/>
        <v>763150216.65808785</v>
      </c>
      <c r="G192" s="122">
        <f t="shared" si="431"/>
        <v>711999122.19060659</v>
      </c>
      <c r="H192" s="122">
        <f t="shared" si="431"/>
        <v>662063428.2584275</v>
      </c>
      <c r="I192" s="122">
        <f t="shared" si="431"/>
        <v>613335244.48497248</v>
      </c>
      <c r="J192" s="122">
        <f t="shared" si="431"/>
        <v>565655503.02881849</v>
      </c>
      <c r="K192" s="122">
        <f t="shared" si="431"/>
        <v>519047612.00058687</v>
      </c>
      <c r="L192" s="122">
        <f t="shared" si="431"/>
        <v>473534868.3379631</v>
      </c>
      <c r="M192" s="122">
        <f t="shared" si="431"/>
        <v>430210204.28539234</v>
      </c>
      <c r="N192" s="122">
        <f t="shared" si="431"/>
        <v>412381764.5395276</v>
      </c>
      <c r="O192" s="122">
        <f t="shared" si="431"/>
        <v>395351757.83211511</v>
      </c>
      <c r="P192" s="122">
        <f t="shared" si="431"/>
        <v>378610977.27421343</v>
      </c>
      <c r="Q192" s="122">
        <f t="shared" si="431"/>
        <v>362269643.40490991</v>
      </c>
      <c r="R192" s="122">
        <f t="shared" si="431"/>
        <v>346018625.35063535</v>
      </c>
      <c r="S192" s="122">
        <f t="shared" si="431"/>
        <v>329730727.56974441</v>
      </c>
      <c r="T192" s="122">
        <f t="shared" si="431"/>
        <v>313373355.73360938</v>
      </c>
      <c r="U192" s="122">
        <f t="shared" si="431"/>
        <v>297940567.28398651</v>
      </c>
      <c r="V192" s="122">
        <f t="shared" si="431"/>
        <v>282933000.4114908</v>
      </c>
      <c r="W192" s="122">
        <f t="shared" si="431"/>
        <v>268180272.34192678</v>
      </c>
      <c r="X192" s="122">
        <f t="shared" si="431"/>
        <v>253948698.09656119</v>
      </c>
      <c r="Y192" s="122">
        <f t="shared" si="431"/>
        <v>240210795.70614436</v>
      </c>
      <c r="Z192" s="122">
        <f t="shared" si="431"/>
        <v>227101118.75878522</v>
      </c>
      <c r="AA192" s="122">
        <f t="shared" si="431"/>
        <v>214367470.81743518</v>
      </c>
      <c r="AB192" s="122">
        <f t="shared" si="431"/>
        <v>201571767.02332908</v>
      </c>
      <c r="AC192" s="122">
        <f t="shared" si="431"/>
        <v>189091906.85865226</v>
      </c>
      <c r="AD192" s="122">
        <f t="shared" si="431"/>
        <v>176565829.74364865</v>
      </c>
      <c r="AE192" s="122">
        <f t="shared" si="431"/>
        <v>164720403.24402133</v>
      </c>
      <c r="AF192" s="122">
        <f t="shared" si="431"/>
        <v>152910911.0736621</v>
      </c>
      <c r="AG192" s="122">
        <f t="shared" si="431"/>
        <v>141456562.25030163</v>
      </c>
      <c r="AH192" s="122">
        <f t="shared" si="431"/>
        <v>130168983.36217484</v>
      </c>
      <c r="AI192" s="122">
        <f t="shared" ref="AI192:BK192" si="432">AI32*AI106</f>
        <v>119153515.61566648</v>
      </c>
      <c r="AJ192" s="122">
        <f t="shared" si="432"/>
        <v>108412773.00093067</v>
      </c>
      <c r="AK192" s="122">
        <f t="shared" si="432"/>
        <v>97949369.50812155</v>
      </c>
      <c r="AL192" s="122">
        <f t="shared" si="432"/>
        <v>87765919.127393216</v>
      </c>
      <c r="AM192" s="122">
        <f t="shared" si="432"/>
        <v>77865035.848899826</v>
      </c>
      <c r="AN192" s="122">
        <f t="shared" si="432"/>
        <v>68249333.662795499</v>
      </c>
      <c r="AO192" s="122">
        <f t="shared" si="432"/>
        <v>58921426.559234381</v>
      </c>
      <c r="AP192" s="122">
        <f t="shared" si="432"/>
        <v>49883928.528370574</v>
      </c>
      <c r="AQ192" s="122">
        <f t="shared" si="432"/>
        <v>41139453.560358174</v>
      </c>
      <c r="AR192" s="122">
        <f t="shared" si="432"/>
        <v>39182185.682521679</v>
      </c>
      <c r="AS192" s="122">
        <f t="shared" si="432"/>
        <v>37266366.00935065</v>
      </c>
      <c r="AT192" s="122">
        <f t="shared" si="432"/>
        <v>35392391.937996916</v>
      </c>
      <c r="AU192" s="122">
        <f t="shared" si="432"/>
        <v>33560660.865612268</v>
      </c>
      <c r="AV192" s="122">
        <f t="shared" si="432"/>
        <v>31771570.189348537</v>
      </c>
      <c r="AW192" s="122">
        <f t="shared" si="432"/>
        <v>30025517.306357514</v>
      </c>
      <c r="AX192" s="122">
        <f t="shared" si="432"/>
        <v>28322899.613791022</v>
      </c>
      <c r="AY192" s="122">
        <f t="shared" si="432"/>
        <v>26664114.508800872</v>
      </c>
      <c r="AZ192" s="122">
        <f t="shared" si="432"/>
        <v>25049559.388538864</v>
      </c>
      <c r="BA192" s="122">
        <f t="shared" si="432"/>
        <v>23479631.650156818</v>
      </c>
      <c r="BB192" s="122">
        <f t="shared" si="432"/>
        <v>21954728.690806542</v>
      </c>
      <c r="BC192" s="122">
        <f t="shared" si="432"/>
        <v>20475247.907639846</v>
      </c>
      <c r="BD192" s="122">
        <f t="shared" si="432"/>
        <v>19041586.697808538</v>
      </c>
      <c r="BE192" s="122">
        <f t="shared" si="432"/>
        <v>17654142.458464429</v>
      </c>
      <c r="BF192" s="122">
        <f t="shared" si="432"/>
        <v>16313312.586759334</v>
      </c>
      <c r="BG192" s="122">
        <f t="shared" si="432"/>
        <v>15019494.479845056</v>
      </c>
      <c r="BH192" s="122">
        <f t="shared" si="432"/>
        <v>13773085.534873413</v>
      </c>
      <c r="BI192" s="122">
        <f t="shared" si="432"/>
        <v>12574483.148996208</v>
      </c>
      <c r="BJ192" s="122">
        <f t="shared" si="432"/>
        <v>11424084.719365254</v>
      </c>
      <c r="BK192" s="122">
        <f t="shared" si="432"/>
        <v>10322287.643132376</v>
      </c>
      <c r="BL192" s="89"/>
    </row>
    <row r="193" spans="1:64" x14ac:dyDescent="0.45">
      <c r="A193" s="17" t="s">
        <v>53</v>
      </c>
      <c r="B193" s="53"/>
      <c r="C193" s="122">
        <f t="shared" ref="C193:AH193" si="433">C33*C107</f>
        <v>0</v>
      </c>
      <c r="D193" s="122">
        <f t="shared" si="433"/>
        <v>3724949.8527226248</v>
      </c>
      <c r="E193" s="122">
        <f t="shared" si="433"/>
        <v>7088567.9561209511</v>
      </c>
      <c r="F193" s="122">
        <f t="shared" si="433"/>
        <v>10091149.33974663</v>
      </c>
      <c r="G193" s="122">
        <f t="shared" si="433"/>
        <v>12732983.135594705</v>
      </c>
      <c r="H193" s="122">
        <f t="shared" si="433"/>
        <v>15014352.578103615</v>
      </c>
      <c r="I193" s="122">
        <f t="shared" si="433"/>
        <v>16935535.004155196</v>
      </c>
      <c r="J193" s="122">
        <f t="shared" si="433"/>
        <v>18496801.853074674</v>
      </c>
      <c r="K193" s="122">
        <f t="shared" si="433"/>
        <v>19698276.4282258</v>
      </c>
      <c r="L193" s="122">
        <f t="shared" si="433"/>
        <v>20540117.608311564</v>
      </c>
      <c r="M193" s="122">
        <f t="shared" si="433"/>
        <v>20616016.185090519</v>
      </c>
      <c r="N193" s="122">
        <f t="shared" si="433"/>
        <v>21642455.416127551</v>
      </c>
      <c r="O193" s="122">
        <f t="shared" si="433"/>
        <v>22407299.292585194</v>
      </c>
      <c r="P193" s="122">
        <f t="shared" si="433"/>
        <v>23036479.36886356</v>
      </c>
      <c r="Q193" s="122">
        <f t="shared" si="433"/>
        <v>23584299.767437205</v>
      </c>
      <c r="R193" s="122">
        <f t="shared" si="433"/>
        <v>24031614.355125703</v>
      </c>
      <c r="S193" s="122">
        <f t="shared" si="433"/>
        <v>24477704.224039432</v>
      </c>
      <c r="T193" s="122">
        <f t="shared" si="433"/>
        <v>24971117.843807675</v>
      </c>
      <c r="U193" s="122">
        <f t="shared" si="433"/>
        <v>25146510.894742053</v>
      </c>
      <c r="V193" s="122">
        <f t="shared" si="433"/>
        <v>25259806.145125668</v>
      </c>
      <c r="W193" s="122">
        <f t="shared" si="433"/>
        <v>25289716.948006518</v>
      </c>
      <c r="X193" s="122">
        <f t="shared" si="433"/>
        <v>25189903.168335225</v>
      </c>
      <c r="Y193" s="122">
        <f t="shared" si="433"/>
        <v>24973264.926070768</v>
      </c>
      <c r="Z193" s="122">
        <f t="shared" si="433"/>
        <v>24600332.30581421</v>
      </c>
      <c r="AA193" s="122">
        <f t="shared" si="433"/>
        <v>24133267.220708027</v>
      </c>
      <c r="AB193" s="122">
        <f t="shared" si="433"/>
        <v>23619382.184465017</v>
      </c>
      <c r="AC193" s="122">
        <f t="shared" si="433"/>
        <v>23062670.35456137</v>
      </c>
      <c r="AD193" s="122">
        <f t="shared" si="433"/>
        <v>22422467.837920561</v>
      </c>
      <c r="AE193" s="122">
        <f t="shared" si="433"/>
        <v>21672711.774068911</v>
      </c>
      <c r="AF193" s="122">
        <f t="shared" si="433"/>
        <v>20905369.568967607</v>
      </c>
      <c r="AG193" s="122">
        <f t="shared" si="433"/>
        <v>20056422.19863642</v>
      </c>
      <c r="AH193" s="122">
        <f t="shared" si="433"/>
        <v>19145527.438721921</v>
      </c>
      <c r="AI193" s="122">
        <f t="shared" ref="AI193:BK193" si="434">AI33*AI107</f>
        <v>18190433.188660212</v>
      </c>
      <c r="AJ193" s="122">
        <f t="shared" si="434"/>
        <v>17189386.832984667</v>
      </c>
      <c r="AK193" s="122">
        <f t="shared" si="434"/>
        <v>16140635.756228629</v>
      </c>
      <c r="AL193" s="122">
        <f t="shared" si="434"/>
        <v>15042427.34292547</v>
      </c>
      <c r="AM193" s="122">
        <f t="shared" si="434"/>
        <v>13893008.977608543</v>
      </c>
      <c r="AN193" s="122">
        <f t="shared" si="434"/>
        <v>12690628.04481121</v>
      </c>
      <c r="AO193" s="122">
        <f t="shared" si="434"/>
        <v>11433531.929066833</v>
      </c>
      <c r="AP193" s="122">
        <f t="shared" si="434"/>
        <v>10119968.014908765</v>
      </c>
      <c r="AQ193" s="122">
        <f t="shared" si="434"/>
        <v>8748183.6868703775</v>
      </c>
      <c r="AR193" s="122">
        <f t="shared" si="434"/>
        <v>8693765.6234392785</v>
      </c>
      <c r="AS193" s="122">
        <f t="shared" si="434"/>
        <v>8633244.1609183177</v>
      </c>
      <c r="AT193" s="122">
        <f t="shared" si="434"/>
        <v>8566367.2107814774</v>
      </c>
      <c r="AU193" s="122">
        <f t="shared" si="434"/>
        <v>8492882.6845027301</v>
      </c>
      <c r="AV193" s="122">
        <f t="shared" si="434"/>
        <v>8412538.4935560562</v>
      </c>
      <c r="AW193" s="122">
        <f t="shared" si="434"/>
        <v>8325082.5494154282</v>
      </c>
      <c r="AX193" s="122">
        <f t="shared" si="434"/>
        <v>8230262.7635548254</v>
      </c>
      <c r="AY193" s="122">
        <f t="shared" si="434"/>
        <v>8127827.0474482225</v>
      </c>
      <c r="AZ193" s="122">
        <f t="shared" si="434"/>
        <v>8017523.3125695968</v>
      </c>
      <c r="BA193" s="122">
        <f t="shared" si="434"/>
        <v>7899099.4703929238</v>
      </c>
      <c r="BB193" s="122">
        <f t="shared" si="434"/>
        <v>7772303.4323921809</v>
      </c>
      <c r="BC193" s="122">
        <f t="shared" si="434"/>
        <v>7636883.1100413436</v>
      </c>
      <c r="BD193" s="122">
        <f t="shared" si="434"/>
        <v>7492586.4148143893</v>
      </c>
      <c r="BE193" s="122">
        <f t="shared" si="434"/>
        <v>7339161.2581852945</v>
      </c>
      <c r="BF193" s="122">
        <f t="shared" si="434"/>
        <v>7176355.5516280355</v>
      </c>
      <c r="BG193" s="122">
        <f t="shared" si="434"/>
        <v>7003917.206616587</v>
      </c>
      <c r="BH193" s="122">
        <f t="shared" si="434"/>
        <v>6821594.1346249273</v>
      </c>
      <c r="BI193" s="122">
        <f t="shared" si="434"/>
        <v>6629134.2471270328</v>
      </c>
      <c r="BJ193" s="122">
        <f t="shared" si="434"/>
        <v>6426285.4555968791</v>
      </c>
      <c r="BK193" s="122">
        <f t="shared" si="434"/>
        <v>6212795.6715084361</v>
      </c>
      <c r="BL193" s="89"/>
    </row>
    <row r="194" spans="1:64" x14ac:dyDescent="0.45">
      <c r="A194" s="17" t="s">
        <v>51</v>
      </c>
      <c r="B194" s="53"/>
      <c r="C194" s="122">
        <f t="shared" ref="C194:AH194" si="435">C34*C108</f>
        <v>0</v>
      </c>
      <c r="D194" s="122">
        <f t="shared" si="435"/>
        <v>1076752.1460503961</v>
      </c>
      <c r="E194" s="122">
        <f t="shared" si="435"/>
        <v>2049564.0937586941</v>
      </c>
      <c r="F194" s="122">
        <f t="shared" si="435"/>
        <v>2918435.843124894</v>
      </c>
      <c r="G194" s="122">
        <f t="shared" si="435"/>
        <v>3683367.3941489952</v>
      </c>
      <c r="H194" s="122">
        <f t="shared" si="435"/>
        <v>4344358.746830998</v>
      </c>
      <c r="I194" s="122">
        <f t="shared" si="435"/>
        <v>4901409.9011709029</v>
      </c>
      <c r="J194" s="122">
        <f t="shared" si="435"/>
        <v>5354520.8571687089</v>
      </c>
      <c r="K194" s="122">
        <f t="shared" si="435"/>
        <v>5703691.614824417</v>
      </c>
      <c r="L194" s="122">
        <f t="shared" si="435"/>
        <v>5948922.1741380272</v>
      </c>
      <c r="M194" s="122">
        <f t="shared" si="435"/>
        <v>6090212.5351095414</v>
      </c>
      <c r="N194" s="122">
        <f t="shared" si="435"/>
        <v>6577642.6290024873</v>
      </c>
      <c r="O194" s="122">
        <f t="shared" si="435"/>
        <v>7027220.685338255</v>
      </c>
      <c r="P194" s="122">
        <f t="shared" si="435"/>
        <v>7438946.7041168446</v>
      </c>
      <c r="Q194" s="122">
        <f t="shared" si="435"/>
        <v>7812820.685338255</v>
      </c>
      <c r="R194" s="122">
        <f t="shared" si="435"/>
        <v>8148842.6290024873</v>
      </c>
      <c r="S194" s="122">
        <f t="shared" si="435"/>
        <v>8447012.5351095423</v>
      </c>
      <c r="T194" s="122">
        <f t="shared" si="435"/>
        <v>8707330.4036594182</v>
      </c>
      <c r="U194" s="122">
        <f t="shared" si="435"/>
        <v>8929796.234652115</v>
      </c>
      <c r="V194" s="122">
        <f t="shared" si="435"/>
        <v>9114410.0280876327</v>
      </c>
      <c r="W194" s="122">
        <f t="shared" si="435"/>
        <v>9261171.7839659732</v>
      </c>
      <c r="X194" s="122">
        <f t="shared" si="435"/>
        <v>9370081.5022871364</v>
      </c>
      <c r="Y194" s="122">
        <f t="shared" si="435"/>
        <v>9441139.1830511205</v>
      </c>
      <c r="Z194" s="122">
        <f t="shared" si="435"/>
        <v>9474344.8262579255</v>
      </c>
      <c r="AA194" s="122">
        <f t="shared" si="435"/>
        <v>9469698.4319075514</v>
      </c>
      <c r="AB194" s="122">
        <f t="shared" si="435"/>
        <v>9427200</v>
      </c>
      <c r="AC194" s="122">
        <f t="shared" si="435"/>
        <v>9528935.1999999993</v>
      </c>
      <c r="AD194" s="122">
        <f t="shared" si="435"/>
        <v>9661963.4666666668</v>
      </c>
      <c r="AE194" s="122">
        <f t="shared" si="435"/>
        <v>9811947.5999999996</v>
      </c>
      <c r="AF194" s="122">
        <f t="shared" si="435"/>
        <v>9964550.3999999985</v>
      </c>
      <c r="AG194" s="122">
        <f t="shared" si="435"/>
        <v>9808215.9999999981</v>
      </c>
      <c r="AH194" s="122">
        <f t="shared" si="435"/>
        <v>9398020.1647488754</v>
      </c>
      <c r="AI194" s="122">
        <f t="shared" ref="AI194:BK194" si="436">AI34*AI108</f>
        <v>8957491.3908411283</v>
      </c>
      <c r="AJ194" s="122">
        <f t="shared" si="436"/>
        <v>8486629.6782767586</v>
      </c>
      <c r="AK194" s="122">
        <f t="shared" si="436"/>
        <v>7985435.0270557608</v>
      </c>
      <c r="AL194" s="122">
        <f t="shared" si="436"/>
        <v>7453907.4371781377</v>
      </c>
      <c r="AM194" s="122">
        <f t="shared" si="436"/>
        <v>6892046.9086438883</v>
      </c>
      <c r="AN194" s="122">
        <f t="shared" si="436"/>
        <v>6299853.4414530154</v>
      </c>
      <c r="AO194" s="122">
        <f t="shared" si="436"/>
        <v>5677327.0356055154</v>
      </c>
      <c r="AP194" s="122">
        <f t="shared" si="436"/>
        <v>5024467.6911013899</v>
      </c>
      <c r="AQ194" s="122">
        <f t="shared" si="436"/>
        <v>4341275.407940642</v>
      </c>
      <c r="AR194" s="122">
        <f t="shared" si="436"/>
        <v>4310685.0856193621</v>
      </c>
      <c r="AS194" s="122">
        <f t="shared" si="436"/>
        <v>4275731.8063680204</v>
      </c>
      <c r="AT194" s="122">
        <f t="shared" si="436"/>
        <v>4236415.570186615</v>
      </c>
      <c r="AU194" s="122">
        <f t="shared" si="436"/>
        <v>4192736.3770751469</v>
      </c>
      <c r="AV194" s="122">
        <f t="shared" si="436"/>
        <v>4144694.2270336165</v>
      </c>
      <c r="AW194" s="122">
        <f t="shared" si="436"/>
        <v>4092289.1200620243</v>
      </c>
      <c r="AX194" s="122">
        <f t="shared" si="436"/>
        <v>4035521.056160369</v>
      </c>
      <c r="AY194" s="122">
        <f t="shared" si="436"/>
        <v>3974390.0353286508</v>
      </c>
      <c r="AZ194" s="122">
        <f t="shared" si="436"/>
        <v>3908896.05756687</v>
      </c>
      <c r="BA194" s="122">
        <f t="shared" si="436"/>
        <v>3839039.1228750269</v>
      </c>
      <c r="BB194" s="122">
        <f t="shared" si="436"/>
        <v>3764819.2312531215</v>
      </c>
      <c r="BC194" s="122">
        <f t="shared" si="436"/>
        <v>3686236.3827011529</v>
      </c>
      <c r="BD194" s="122">
        <f t="shared" si="436"/>
        <v>3603290.5772191221</v>
      </c>
      <c r="BE194" s="122">
        <f t="shared" si="436"/>
        <v>3515981.8148070285</v>
      </c>
      <c r="BF194" s="122">
        <f t="shared" si="436"/>
        <v>3424310.0954648722</v>
      </c>
      <c r="BG194" s="122">
        <f t="shared" si="436"/>
        <v>3328275.4191926541</v>
      </c>
      <c r="BH194" s="122">
        <f t="shared" si="436"/>
        <v>3227877.7859903728</v>
      </c>
      <c r="BI194" s="122">
        <f t="shared" si="436"/>
        <v>3123117.1958580296</v>
      </c>
      <c r="BJ194" s="122">
        <f t="shared" si="436"/>
        <v>3013993.6487956233</v>
      </c>
      <c r="BK194" s="122">
        <f t="shared" si="436"/>
        <v>2900507.144803151</v>
      </c>
      <c r="BL194" s="89"/>
    </row>
    <row r="195" spans="1:64" x14ac:dyDescent="0.45">
      <c r="A195" s="17" t="s">
        <v>49</v>
      </c>
      <c r="B195" s="53"/>
      <c r="C195" s="122">
        <f t="shared" ref="C195:AH195" si="437">C35*C109</f>
        <v>175072073.14372817</v>
      </c>
      <c r="D195" s="122">
        <f t="shared" si="437"/>
        <v>159491493.86977503</v>
      </c>
      <c r="E195" s="122">
        <f t="shared" si="437"/>
        <v>144307927.47661236</v>
      </c>
      <c r="F195" s="122">
        <f t="shared" si="437"/>
        <v>129516614.9602349</v>
      </c>
      <c r="G195" s="122">
        <f t="shared" si="437"/>
        <v>115112814.06083211</v>
      </c>
      <c r="H195" s="122">
        <f t="shared" si="437"/>
        <v>101091799.2627884</v>
      </c>
      <c r="I195" s="122">
        <f t="shared" si="437"/>
        <v>87448861.794682905</v>
      </c>
      <c r="J195" s="122">
        <f t="shared" si="437"/>
        <v>74144425.7015699</v>
      </c>
      <c r="K195" s="122">
        <f t="shared" si="437"/>
        <v>61190797.667031564</v>
      </c>
      <c r="L195" s="122">
        <f t="shared" si="437"/>
        <v>48600230.162794523</v>
      </c>
      <c r="M195" s="122">
        <f t="shared" si="437"/>
        <v>36188292.756143235</v>
      </c>
      <c r="N195" s="122">
        <f t="shared" si="437"/>
        <v>34591856.438281231</v>
      </c>
      <c r="O195" s="122">
        <f t="shared" si="437"/>
        <v>33222914.062583864</v>
      </c>
      <c r="P195" s="122">
        <f t="shared" si="437"/>
        <v>31389781.233689949</v>
      </c>
      <c r="Q195" s="122">
        <f t="shared" si="437"/>
        <v>29623264.959200863</v>
      </c>
      <c r="R195" s="122">
        <f t="shared" si="437"/>
        <v>27953886.445948992</v>
      </c>
      <c r="S195" s="122">
        <f t="shared" si="437"/>
        <v>26848641.674602851</v>
      </c>
      <c r="T195" s="122">
        <f t="shared" si="437"/>
        <v>25149395.292333964</v>
      </c>
      <c r="U195" s="122">
        <f t="shared" si="437"/>
        <v>23068280.587241363</v>
      </c>
      <c r="V195" s="122">
        <f t="shared" si="437"/>
        <v>21839761.039171152</v>
      </c>
      <c r="W195" s="122">
        <f t="shared" si="437"/>
        <v>20407581.914214682</v>
      </c>
      <c r="X195" s="122">
        <f t="shared" si="437"/>
        <v>19289477.079188857</v>
      </c>
      <c r="Y195" s="122">
        <f t="shared" si="437"/>
        <v>18321650.106604695</v>
      </c>
      <c r="Z195" s="122">
        <f t="shared" si="437"/>
        <v>17101158.85331659</v>
      </c>
      <c r="AA195" s="122">
        <f t="shared" si="437"/>
        <v>16205699.860482424</v>
      </c>
      <c r="AB195" s="122">
        <f t="shared" si="437"/>
        <v>15370194.025050506</v>
      </c>
      <c r="AC195" s="122">
        <f t="shared" si="437"/>
        <v>14283378.349645399</v>
      </c>
      <c r="AD195" s="122">
        <f t="shared" si="437"/>
        <v>13296165.063062329</v>
      </c>
      <c r="AE195" s="122">
        <f t="shared" si="437"/>
        <v>12434808.546324534</v>
      </c>
      <c r="AF195" s="122">
        <f t="shared" si="437"/>
        <v>11558964.97551493</v>
      </c>
      <c r="AG195" s="122">
        <f t="shared" si="437"/>
        <v>10325802.085486427</v>
      </c>
      <c r="AH195" s="122">
        <f t="shared" si="437"/>
        <v>9577785.4641341865</v>
      </c>
      <c r="AI195" s="122">
        <f t="shared" ref="AI195:BK195" si="438">AI35*AI109</f>
        <v>8851326.7685251832</v>
      </c>
      <c r="AJ195" s="122">
        <f t="shared" si="438"/>
        <v>8147125.0472147232</v>
      </c>
      <c r="AK195" s="122">
        <f t="shared" si="438"/>
        <v>7465879.3487581145</v>
      </c>
      <c r="AL195" s="122">
        <f t="shared" si="438"/>
        <v>6808288.7217106652</v>
      </c>
      <c r="AM195" s="122">
        <f t="shared" si="438"/>
        <v>6175052.2146276785</v>
      </c>
      <c r="AN195" s="122">
        <f t="shared" si="438"/>
        <v>5566868.8760644654</v>
      </c>
      <c r="AO195" s="122">
        <f t="shared" si="438"/>
        <v>4984437.7545763301</v>
      </c>
      <c r="AP195" s="122">
        <f t="shared" si="438"/>
        <v>4428457.8987185797</v>
      </c>
      <c r="AQ195" s="122">
        <f t="shared" si="438"/>
        <v>3899628.3570465231</v>
      </c>
      <c r="AR195" s="122">
        <f t="shared" si="438"/>
        <v>3615837.0715203159</v>
      </c>
      <c r="AS195" s="122">
        <f t="shared" si="438"/>
        <v>3339703.5119616832</v>
      </c>
      <c r="AT195" s="122">
        <f t="shared" si="438"/>
        <v>3071458.9812014266</v>
      </c>
      <c r="AU195" s="122">
        <f t="shared" si="438"/>
        <v>2811334.7820703452</v>
      </c>
      <c r="AV195" s="122">
        <f t="shared" si="438"/>
        <v>2559562.2173992391</v>
      </c>
      <c r="AW195" s="122">
        <f t="shared" si="438"/>
        <v>2316372.5900189085</v>
      </c>
      <c r="AX195" s="122">
        <f t="shared" si="438"/>
        <v>2081997.2027601539</v>
      </c>
      <c r="AY195" s="122">
        <f t="shared" si="438"/>
        <v>1856667.3584537744</v>
      </c>
      <c r="AZ195" s="122">
        <f t="shared" si="438"/>
        <v>1640614.3599305714</v>
      </c>
      <c r="BA195" s="122">
        <f t="shared" si="438"/>
        <v>1434069.5100213441</v>
      </c>
      <c r="BB195" s="122">
        <f t="shared" si="438"/>
        <v>1237264.1115568925</v>
      </c>
      <c r="BC195" s="122">
        <f t="shared" si="438"/>
        <v>1050429.467368017</v>
      </c>
      <c r="BD195" s="122">
        <f t="shared" si="438"/>
        <v>873796.88028551743</v>
      </c>
      <c r="BE195" s="122">
        <f t="shared" si="438"/>
        <v>707597.65314019413</v>
      </c>
      <c r="BF195" s="122">
        <f t="shared" si="438"/>
        <v>552063.08876284701</v>
      </c>
      <c r="BG195" s="122">
        <f t="shared" si="438"/>
        <v>407424.4899842763</v>
      </c>
      <c r="BH195" s="122">
        <f t="shared" si="438"/>
        <v>273913.15963528195</v>
      </c>
      <c r="BI195" s="122">
        <f t="shared" si="438"/>
        <v>151760.40054666399</v>
      </c>
      <c r="BJ195" s="122">
        <f t="shared" si="438"/>
        <v>41197.515549222619</v>
      </c>
      <c r="BK195" s="122">
        <f t="shared" si="438"/>
        <v>-57544.192526242223</v>
      </c>
      <c r="BL195" s="89"/>
    </row>
    <row r="196" spans="1:64" x14ac:dyDescent="0.45">
      <c r="A196" s="17" t="s">
        <v>54</v>
      </c>
      <c r="B196" s="53"/>
      <c r="C196" s="122">
        <f t="shared" ref="C196:AH196" si="439">C36*C110</f>
        <v>0</v>
      </c>
      <c r="D196" s="122">
        <f t="shared" si="439"/>
        <v>697914.7530716951</v>
      </c>
      <c r="E196" s="122">
        <f t="shared" si="439"/>
        <v>1280942.7502425727</v>
      </c>
      <c r="F196" s="122">
        <f t="shared" si="439"/>
        <v>1749215.1290487712</v>
      </c>
      <c r="G196" s="122">
        <f t="shared" si="439"/>
        <v>2102857.6688840757</v>
      </c>
      <c r="H196" s="122">
        <f t="shared" si="439"/>
        <v>2341990.7909999224</v>
      </c>
      <c r="I196" s="122">
        <f t="shared" si="439"/>
        <v>2466729.5585053931</v>
      </c>
      <c r="J196" s="122">
        <f t="shared" si="439"/>
        <v>2477183.6763672195</v>
      </c>
      <c r="K196" s="122">
        <f t="shared" si="439"/>
        <v>2373427.9955140511</v>
      </c>
      <c r="L196" s="122">
        <f t="shared" si="439"/>
        <v>2155554.7146683224</v>
      </c>
      <c r="M196" s="122">
        <f t="shared" si="439"/>
        <v>1906694.3838828171</v>
      </c>
      <c r="N196" s="122">
        <f t="shared" si="439"/>
        <v>2120760.0901433132</v>
      </c>
      <c r="O196" s="122">
        <f t="shared" si="439"/>
        <v>2243395.8585115327</v>
      </c>
      <c r="P196" s="122">
        <f t="shared" si="439"/>
        <v>2556002.4345564796</v>
      </c>
      <c r="Q196" s="122">
        <f t="shared" si="439"/>
        <v>2850134.6477415506</v>
      </c>
      <c r="R196" s="122">
        <f t="shared" si="439"/>
        <v>3091378.8408303116</v>
      </c>
      <c r="S196" s="122">
        <f t="shared" si="439"/>
        <v>3089781.7715629539</v>
      </c>
      <c r="T196" s="122">
        <f t="shared" si="439"/>
        <v>3342023.9266676642</v>
      </c>
      <c r="U196" s="122">
        <f t="shared" si="439"/>
        <v>3753330.9584794049</v>
      </c>
      <c r="V196" s="122">
        <f t="shared" si="439"/>
        <v>3818550.593161467</v>
      </c>
      <c r="W196" s="122">
        <f t="shared" si="439"/>
        <v>3969448.3382252059</v>
      </c>
      <c r="X196" s="122">
        <f t="shared" si="439"/>
        <v>3996868.2586792889</v>
      </c>
      <c r="Y196" s="122">
        <f t="shared" si="439"/>
        <v>3970533.2047199835</v>
      </c>
      <c r="Z196" s="122">
        <f t="shared" si="439"/>
        <v>4062839.6262978995</v>
      </c>
      <c r="AA196" s="122">
        <f t="shared" si="439"/>
        <v>4024015.5643550376</v>
      </c>
      <c r="AB196" s="122">
        <f t="shared" si="439"/>
        <v>3943989.3661044501</v>
      </c>
      <c r="AC196" s="122">
        <f t="shared" si="439"/>
        <v>3951117.3392936164</v>
      </c>
      <c r="AD196" s="122">
        <f t="shared" si="439"/>
        <v>3894653.9440653073</v>
      </c>
      <c r="AE196" s="122">
        <f t="shared" si="439"/>
        <v>3810486.7946881945</v>
      </c>
      <c r="AF196" s="122">
        <f t="shared" si="439"/>
        <v>3728829.9696817608</v>
      </c>
      <c r="AG196" s="122">
        <f t="shared" si="439"/>
        <v>3792957.8153253854</v>
      </c>
      <c r="AH196" s="122">
        <f t="shared" si="439"/>
        <v>3658847.1476883427</v>
      </c>
      <c r="AI196" s="122">
        <f t="shared" ref="AI196:BK196" si="440">AI36*AI110</f>
        <v>3524113.5541833518</v>
      </c>
      <c r="AJ196" s="122">
        <f t="shared" si="440"/>
        <v>3388345.7748920065</v>
      </c>
      <c r="AK196" s="122">
        <f t="shared" si="440"/>
        <v>3251132.549895897</v>
      </c>
      <c r="AL196" s="122">
        <f t="shared" si="440"/>
        <v>3112062.6192766177</v>
      </c>
      <c r="AM196" s="122">
        <f t="shared" si="440"/>
        <v>2970724.723115759</v>
      </c>
      <c r="AN196" s="122">
        <f t="shared" si="440"/>
        <v>2826707.6014949144</v>
      </c>
      <c r="AO196" s="122">
        <f t="shared" si="440"/>
        <v>2679599.9944956759</v>
      </c>
      <c r="AP196" s="122">
        <f t="shared" si="440"/>
        <v>2528990.642199635</v>
      </c>
      <c r="AQ196" s="122">
        <f t="shared" si="440"/>
        <v>2374468.2846883861</v>
      </c>
      <c r="AR196" s="122">
        <f t="shared" si="440"/>
        <v>2349631.036763893</v>
      </c>
      <c r="AS196" s="122">
        <f t="shared" si="440"/>
        <v>2324434.140144852</v>
      </c>
      <c r="AT196" s="122">
        <f t="shared" si="440"/>
        <v>2298746.7394026779</v>
      </c>
      <c r="AU196" s="122">
        <f t="shared" si="440"/>
        <v>2272437.9791087871</v>
      </c>
      <c r="AV196" s="122">
        <f t="shared" si="440"/>
        <v>2245377.003834595</v>
      </c>
      <c r="AW196" s="122">
        <f t="shared" si="440"/>
        <v>2217432.9581515174</v>
      </c>
      <c r="AX196" s="122">
        <f t="shared" si="440"/>
        <v>2188474.9866309701</v>
      </c>
      <c r="AY196" s="122">
        <f t="shared" si="440"/>
        <v>2158372.2338443687</v>
      </c>
      <c r="AZ196" s="122">
        <f t="shared" si="440"/>
        <v>2126993.8443631292</v>
      </c>
      <c r="BA196" s="122">
        <f t="shared" si="440"/>
        <v>2094208.9627586673</v>
      </c>
      <c r="BB196" s="122">
        <f t="shared" si="440"/>
        <v>2059886.7336023985</v>
      </c>
      <c r="BC196" s="122">
        <f t="shared" si="440"/>
        <v>2023896.3014657379</v>
      </c>
      <c r="BD196" s="122">
        <f t="shared" si="440"/>
        <v>1986106.8109201025</v>
      </c>
      <c r="BE196" s="122">
        <f t="shared" si="440"/>
        <v>1946387.4065369074</v>
      </c>
      <c r="BF196" s="122">
        <f t="shared" si="440"/>
        <v>1904607.2328875682</v>
      </c>
      <c r="BG196" s="122">
        <f t="shared" si="440"/>
        <v>1860635.4345435009</v>
      </c>
      <c r="BH196" s="122">
        <f t="shared" si="440"/>
        <v>1814341.1560761209</v>
      </c>
      <c r="BI196" s="122">
        <f t="shared" si="440"/>
        <v>1765593.5420568443</v>
      </c>
      <c r="BJ196" s="122">
        <f t="shared" si="440"/>
        <v>1714261.7370570868</v>
      </c>
      <c r="BK196" s="122">
        <f t="shared" si="440"/>
        <v>1660214.8856482615</v>
      </c>
      <c r="BL196" s="89"/>
    </row>
    <row r="197" spans="1:64" x14ac:dyDescent="0.45">
      <c r="A197" s="17" t="s">
        <v>52</v>
      </c>
      <c r="B197" s="53"/>
      <c r="C197" s="122">
        <f t="shared" ref="C197:AH197" si="441">C37*C111</f>
        <v>0</v>
      </c>
      <c r="D197" s="122">
        <f t="shared" si="441"/>
        <v>282894.04249646427</v>
      </c>
      <c r="E197" s="122">
        <f t="shared" si="441"/>
        <v>519397.39501915581</v>
      </c>
      <c r="F197" s="122">
        <f t="shared" si="441"/>
        <v>709510.05756807444</v>
      </c>
      <c r="G197" s="122">
        <f t="shared" si="441"/>
        <v>853232.03014322033</v>
      </c>
      <c r="H197" s="122">
        <f t="shared" si="441"/>
        <v>950563.31274459348</v>
      </c>
      <c r="I197" s="122">
        <f t="shared" si="441"/>
        <v>1001503.9053721939</v>
      </c>
      <c r="J197" s="122">
        <f t="shared" si="441"/>
        <v>1006053.8080260215</v>
      </c>
      <c r="K197" s="122">
        <f t="shared" si="441"/>
        <v>964213.02070607641</v>
      </c>
      <c r="L197" s="122">
        <f t="shared" si="441"/>
        <v>875981.5434123585</v>
      </c>
      <c r="M197" s="122">
        <f t="shared" si="441"/>
        <v>741359.37614486832</v>
      </c>
      <c r="N197" s="122">
        <f t="shared" si="441"/>
        <v>805672.4394588758</v>
      </c>
      <c r="O197" s="122">
        <f t="shared" si="441"/>
        <v>866373.46263246541</v>
      </c>
      <c r="P197" s="122">
        <f t="shared" si="441"/>
        <v>923462.44566563726</v>
      </c>
      <c r="Q197" s="122">
        <f t="shared" si="441"/>
        <v>976939.38855839137</v>
      </c>
      <c r="R197" s="122">
        <f t="shared" si="441"/>
        <v>1026804.2913107276</v>
      </c>
      <c r="S197" s="122">
        <f t="shared" si="441"/>
        <v>1073057.1539226461</v>
      </c>
      <c r="T197" s="122">
        <f t="shared" si="441"/>
        <v>1115697.9763941467</v>
      </c>
      <c r="U197" s="122">
        <f t="shared" si="441"/>
        <v>1154726.7587252297</v>
      </c>
      <c r="V197" s="122">
        <f t="shared" si="441"/>
        <v>1190143.5009158948</v>
      </c>
      <c r="W197" s="122">
        <f t="shared" si="441"/>
        <v>1221948.2029661417</v>
      </c>
      <c r="X197" s="122">
        <f t="shared" si="441"/>
        <v>1250140.8648759713</v>
      </c>
      <c r="Y197" s="122">
        <f t="shared" si="441"/>
        <v>1274721.4866453831</v>
      </c>
      <c r="Z197" s="122">
        <f t="shared" si="441"/>
        <v>1295690.0682743769</v>
      </c>
      <c r="AA197" s="122">
        <f t="shared" si="441"/>
        <v>1313046.6097629529</v>
      </c>
      <c r="AB197" s="122">
        <f t="shared" si="441"/>
        <v>1326791.111111111</v>
      </c>
      <c r="AC197" s="122">
        <f t="shared" si="441"/>
        <v>1358025.985185185</v>
      </c>
      <c r="AD197" s="122">
        <f t="shared" si="441"/>
        <v>1395986.9530864195</v>
      </c>
      <c r="AE197" s="122">
        <f t="shared" si="441"/>
        <v>1439153.7333333329</v>
      </c>
      <c r="AF197" s="122">
        <f t="shared" si="441"/>
        <v>1486006.0444444441</v>
      </c>
      <c r="AG197" s="122">
        <f t="shared" si="441"/>
        <v>1489875.8518518517</v>
      </c>
      <c r="AH197" s="122">
        <f t="shared" si="441"/>
        <v>1479792.1786993321</v>
      </c>
      <c r="AI197" s="122">
        <f t="shared" ref="AI197:BK197" si="442">AI37*AI111</f>
        <v>1464367.5155266472</v>
      </c>
      <c r="AJ197" s="122">
        <f t="shared" si="442"/>
        <v>1443601.8623337976</v>
      </c>
      <c r="AK197" s="122">
        <f t="shared" si="442"/>
        <v>1417495.2191207823</v>
      </c>
      <c r="AL197" s="122">
        <f t="shared" si="442"/>
        <v>1386047.5858876023</v>
      </c>
      <c r="AM197" s="122">
        <f t="shared" si="442"/>
        <v>1349258.962634257</v>
      </c>
      <c r="AN197" s="122">
        <f t="shared" si="442"/>
        <v>1307129.3493607468</v>
      </c>
      <c r="AO197" s="122">
        <f t="shared" si="442"/>
        <v>1259658.7460670711</v>
      </c>
      <c r="AP197" s="122">
        <f t="shared" si="442"/>
        <v>1206847.1527532304</v>
      </c>
      <c r="AQ197" s="122">
        <f t="shared" si="442"/>
        <v>1148694.569419225</v>
      </c>
      <c r="AR197" s="122">
        <f t="shared" si="442"/>
        <v>1150838.1530851177</v>
      </c>
      <c r="AS197" s="122">
        <f t="shared" si="442"/>
        <v>1151282.3308355035</v>
      </c>
      <c r="AT197" s="122">
        <f t="shared" si="442"/>
        <v>1150027.102670382</v>
      </c>
      <c r="AU197" s="122">
        <f t="shared" si="442"/>
        <v>1147072.4685897536</v>
      </c>
      <c r="AV197" s="122">
        <f t="shared" si="442"/>
        <v>1142418.4285936181</v>
      </c>
      <c r="AW197" s="122">
        <f t="shared" si="442"/>
        <v>1136064.9826819755</v>
      </c>
      <c r="AX197" s="122">
        <f t="shared" si="442"/>
        <v>1128012.1308548255</v>
      </c>
      <c r="AY197" s="122">
        <f t="shared" si="442"/>
        <v>1118259.8731121686</v>
      </c>
      <c r="AZ197" s="122">
        <f t="shared" si="442"/>
        <v>1106808.2094540044</v>
      </c>
      <c r="BA197" s="122">
        <f t="shared" si="442"/>
        <v>1093657.1398803333</v>
      </c>
      <c r="BB197" s="122">
        <f t="shared" si="442"/>
        <v>1078806.6643911551</v>
      </c>
      <c r="BC197" s="122">
        <f t="shared" si="442"/>
        <v>1062256.78298647</v>
      </c>
      <c r="BD197" s="122">
        <f t="shared" si="442"/>
        <v>1044007.4956662776</v>
      </c>
      <c r="BE197" s="122">
        <f t="shared" si="442"/>
        <v>1024058.802430578</v>
      </c>
      <c r="BF197" s="122">
        <f t="shared" si="442"/>
        <v>1002410.7032793715</v>
      </c>
      <c r="BG197" s="122">
        <f t="shared" si="442"/>
        <v>979063.19821265782</v>
      </c>
      <c r="BH197" s="122">
        <f t="shared" si="442"/>
        <v>954016.28723043716</v>
      </c>
      <c r="BI197" s="122">
        <f t="shared" si="442"/>
        <v>927269.97033270937</v>
      </c>
      <c r="BJ197" s="122">
        <f t="shared" si="442"/>
        <v>898824.24751947448</v>
      </c>
      <c r="BK197" s="122">
        <f t="shared" si="442"/>
        <v>868679.11879073153</v>
      </c>
      <c r="BL197" s="89"/>
    </row>
    <row r="198" spans="1:64" x14ac:dyDescent="0.45">
      <c r="A198" s="17" t="s">
        <v>50</v>
      </c>
      <c r="B198" s="53"/>
      <c r="C198" s="122">
        <f t="shared" ref="C198:AH198" si="443">C38*C112</f>
        <v>927732468.06859553</v>
      </c>
      <c r="D198" s="122">
        <f t="shared" si="443"/>
        <v>871872352.4281708</v>
      </c>
      <c r="E198" s="122">
        <f t="shared" si="443"/>
        <v>816925722.68920672</v>
      </c>
      <c r="F198" s="122">
        <f t="shared" si="443"/>
        <v>762876940.18141067</v>
      </c>
      <c r="G198" s="122">
        <f t="shared" si="443"/>
        <v>709710536.99026036</v>
      </c>
      <c r="H198" s="122">
        <f t="shared" si="443"/>
        <v>657411215.95700395</v>
      </c>
      <c r="I198" s="122">
        <f t="shared" si="443"/>
        <v>605963850.67866099</v>
      </c>
      <c r="J198" s="122">
        <f t="shared" si="443"/>
        <v>555202148.8390609</v>
      </c>
      <c r="K198" s="122">
        <f t="shared" si="443"/>
        <v>505149867.64408183</v>
      </c>
      <c r="L198" s="122">
        <f t="shared" si="443"/>
        <v>455830464.53633672</v>
      </c>
      <c r="M198" s="122">
        <f t="shared" si="443"/>
        <v>405992224.76241153</v>
      </c>
      <c r="N198" s="122">
        <f t="shared" si="443"/>
        <v>380230430.62368625</v>
      </c>
      <c r="O198" s="122">
        <f t="shared" si="443"/>
        <v>355388593.85792559</v>
      </c>
      <c r="P198" s="122">
        <f t="shared" si="443"/>
        <v>331007331.6655063</v>
      </c>
      <c r="Q198" s="122">
        <f t="shared" si="443"/>
        <v>307434243.16657698</v>
      </c>
      <c r="R198" s="122">
        <f t="shared" si="443"/>
        <v>285460630.34710383</v>
      </c>
      <c r="S198" s="122">
        <f t="shared" si="443"/>
        <v>259057213.37480643</v>
      </c>
      <c r="T198" s="122">
        <f t="shared" si="443"/>
        <v>236384085.24936163</v>
      </c>
      <c r="U198" s="122">
        <f t="shared" si="443"/>
        <v>214481218.83190429</v>
      </c>
      <c r="V198" s="122">
        <f t="shared" si="443"/>
        <v>193827235.40580174</v>
      </c>
      <c r="W198" s="122">
        <f t="shared" si="443"/>
        <v>174407775.24693596</v>
      </c>
      <c r="X198" s="122">
        <f t="shared" si="443"/>
        <v>155547844.29262623</v>
      </c>
      <c r="Y198" s="122">
        <f t="shared" si="443"/>
        <v>136951971.36778942</v>
      </c>
      <c r="Z198" s="122">
        <f t="shared" si="443"/>
        <v>119793661.93704385</v>
      </c>
      <c r="AA198" s="122">
        <f t="shared" si="443"/>
        <v>104757472.61668085</v>
      </c>
      <c r="AB198" s="122">
        <f t="shared" si="443"/>
        <v>89788307.972280309</v>
      </c>
      <c r="AC198" s="122">
        <f t="shared" si="443"/>
        <v>84260636.18640168</v>
      </c>
      <c r="AD198" s="122">
        <f t="shared" si="443"/>
        <v>78721103.855881602</v>
      </c>
      <c r="AE198" s="122">
        <f t="shared" si="443"/>
        <v>73728242.321711525</v>
      </c>
      <c r="AF198" s="122">
        <f t="shared" si="443"/>
        <v>68680726.56079556</v>
      </c>
      <c r="AG198" s="122">
        <f t="shared" si="443"/>
        <v>63659021.927646518</v>
      </c>
      <c r="AH198" s="122">
        <f t="shared" si="443"/>
        <v>58933566.231104359</v>
      </c>
      <c r="AI198" s="122">
        <f t="shared" ref="AI198:BK198" si="444">AI38*AI112</f>
        <v>54328120.724844873</v>
      </c>
      <c r="AJ198" s="122">
        <f t="shared" si="444"/>
        <v>49845414.60862796</v>
      </c>
      <c r="AK198" s="122">
        <f t="shared" si="444"/>
        <v>45488177.082213551</v>
      </c>
      <c r="AL198" s="122">
        <f t="shared" si="444"/>
        <v>41259137.345361561</v>
      </c>
      <c r="AM198" s="122">
        <f t="shared" si="444"/>
        <v>37161024.59783192</v>
      </c>
      <c r="AN198" s="122">
        <f t="shared" si="444"/>
        <v>33196568.039384548</v>
      </c>
      <c r="AO198" s="122">
        <f t="shared" si="444"/>
        <v>29368496.869779356</v>
      </c>
      <c r="AP198" s="122">
        <f t="shared" si="444"/>
        <v>25679540.288776264</v>
      </c>
      <c r="AQ198" s="122">
        <f t="shared" si="444"/>
        <v>22132427.496135194</v>
      </c>
      <c r="AR198" s="122">
        <f t="shared" si="444"/>
        <v>20991308.790745851</v>
      </c>
      <c r="AS198" s="122">
        <f t="shared" si="444"/>
        <v>19873798.089604896</v>
      </c>
      <c r="AT198" s="122">
        <f t="shared" si="444"/>
        <v>18780436.083230808</v>
      </c>
      <c r="AU198" s="122">
        <f t="shared" si="444"/>
        <v>17711763.462142047</v>
      </c>
      <c r="AV198" s="122">
        <f t="shared" si="444"/>
        <v>16668320.916857099</v>
      </c>
      <c r="AW198" s="122">
        <f t="shared" si="444"/>
        <v>15650649.137894435</v>
      </c>
      <c r="AX198" s="122">
        <f t="shared" si="444"/>
        <v>14659288.81577253</v>
      </c>
      <c r="AY198" s="122">
        <f t="shared" si="444"/>
        <v>13694780.64100986</v>
      </c>
      <c r="AZ198" s="122">
        <f t="shared" si="444"/>
        <v>12757665.304124899</v>
      </c>
      <c r="BA198" s="122">
        <f t="shared" si="444"/>
        <v>11848483.495636119</v>
      </c>
      <c r="BB198" s="122">
        <f t="shared" si="444"/>
        <v>10967775.906062001</v>
      </c>
      <c r="BC198" s="122">
        <f t="shared" si="444"/>
        <v>10116083.225921016</v>
      </c>
      <c r="BD198" s="122">
        <f t="shared" si="444"/>
        <v>9293946.1457316373</v>
      </c>
      <c r="BE198" s="122">
        <f t="shared" si="444"/>
        <v>8501905.3560123444</v>
      </c>
      <c r="BF198" s="122">
        <f t="shared" si="444"/>
        <v>7740501.5472816061</v>
      </c>
      <c r="BG198" s="122">
        <f t="shared" si="444"/>
        <v>7010275.4100578995</v>
      </c>
      <c r="BH198" s="122">
        <f t="shared" si="444"/>
        <v>6311767.6348597016</v>
      </c>
      <c r="BI198" s="122">
        <f t="shared" si="444"/>
        <v>5645518.9122054847</v>
      </c>
      <c r="BJ198" s="122">
        <f t="shared" si="444"/>
        <v>5012069.9326137239</v>
      </c>
      <c r="BK198" s="122">
        <f t="shared" si="444"/>
        <v>4411961.3866028888</v>
      </c>
      <c r="BL198" s="89"/>
    </row>
    <row r="199" spans="1:64" x14ac:dyDescent="0.45">
      <c r="A199" s="17" t="s">
        <v>55</v>
      </c>
      <c r="B199" s="53"/>
      <c r="C199" s="122">
        <f t="shared" ref="C199:AH199" si="445">C39*C113</f>
        <v>0</v>
      </c>
      <c r="D199" s="122">
        <f t="shared" si="445"/>
        <v>2562435.3862964171</v>
      </c>
      <c r="E199" s="122">
        <f t="shared" si="445"/>
        <v>4840251.2299150815</v>
      </c>
      <c r="F199" s="122">
        <f t="shared" si="445"/>
        <v>6834188.0905636447</v>
      </c>
      <c r="G199" s="122">
        <f t="shared" si="445"/>
        <v>8544931.8861031178</v>
      </c>
      <c r="H199" s="122">
        <f t="shared" si="445"/>
        <v>9973113.8925478701</v>
      </c>
      <c r="I199" s="122">
        <f t="shared" si="445"/>
        <v>11119310.744065631</v>
      </c>
      <c r="J199" s="122">
        <f t="shared" si="445"/>
        <v>11984044.43297749</v>
      </c>
      <c r="K199" s="122">
        <f t="shared" si="445"/>
        <v>12567360.862111177</v>
      </c>
      <c r="L199" s="122">
        <f t="shared" si="445"/>
        <v>12869401.858539151</v>
      </c>
      <c r="M199" s="122">
        <f t="shared" si="445"/>
        <v>13495969.579140946</v>
      </c>
      <c r="N199" s="122">
        <f t="shared" si="445"/>
        <v>15943499.429242177</v>
      </c>
      <c r="O199" s="122">
        <f t="shared" si="445"/>
        <v>18021369.284335874</v>
      </c>
      <c r="P199" s="122">
        <f t="shared" si="445"/>
        <v>19904585.368802391</v>
      </c>
      <c r="Q199" s="122">
        <f t="shared" si="445"/>
        <v>21424570.51375439</v>
      </c>
      <c r="R199" s="122">
        <f t="shared" si="445"/>
        <v>22200392.47114341</v>
      </c>
      <c r="S199" s="122">
        <f t="shared" si="445"/>
        <v>25102277.466070693</v>
      </c>
      <c r="T199" s="122">
        <f t="shared" si="445"/>
        <v>26315453.524941832</v>
      </c>
      <c r="U199" s="122">
        <f t="shared" si="445"/>
        <v>27055794.34854554</v>
      </c>
      <c r="V199" s="122">
        <f t="shared" si="445"/>
        <v>27308304.958635021</v>
      </c>
      <c r="W199" s="122">
        <f t="shared" si="445"/>
        <v>27030952.703804016</v>
      </c>
      <c r="X199" s="122">
        <f t="shared" si="445"/>
        <v>26587023.019351911</v>
      </c>
      <c r="Y199" s="122">
        <f t="shared" si="445"/>
        <v>26116026.96910755</v>
      </c>
      <c r="Z199" s="122">
        <f t="shared" si="445"/>
        <v>25064883.973568231</v>
      </c>
      <c r="AA199" s="122">
        <f t="shared" si="445"/>
        <v>23082846.064987998</v>
      </c>
      <c r="AB199" s="122">
        <f t="shared" si="445"/>
        <v>21078431.820760354</v>
      </c>
      <c r="AC199" s="122">
        <f t="shared" si="445"/>
        <v>20657645.204607576</v>
      </c>
      <c r="AD199" s="122">
        <f t="shared" si="445"/>
        <v>20185333.899555396</v>
      </c>
      <c r="AE199" s="122">
        <f t="shared" si="445"/>
        <v>19536477.51485284</v>
      </c>
      <c r="AF199" s="122">
        <f t="shared" si="445"/>
        <v>18910294.946520604</v>
      </c>
      <c r="AG199" s="122">
        <f t="shared" si="445"/>
        <v>18262155.747745339</v>
      </c>
      <c r="AH199" s="122">
        <f t="shared" si="445"/>
        <v>17503793.710429285</v>
      </c>
      <c r="AI199" s="122">
        <f t="shared" ref="AI199:BK199" si="446">AI39*AI113</f>
        <v>16721802.548148399</v>
      </c>
      <c r="AJ199" s="122">
        <f t="shared" si="446"/>
        <v>15914333.455380477</v>
      </c>
      <c r="AK199" s="122">
        <f t="shared" si="446"/>
        <v>15079537.626603333</v>
      </c>
      <c r="AL199" s="122">
        <f t="shared" si="446"/>
        <v>14215566.256294759</v>
      </c>
      <c r="AM199" s="122">
        <f t="shared" si="446"/>
        <v>13320570.53893256</v>
      </c>
      <c r="AN199" s="122">
        <f t="shared" si="446"/>
        <v>12392701.668994538</v>
      </c>
      <c r="AO199" s="122">
        <f t="shared" si="446"/>
        <v>11430110.840958489</v>
      </c>
      <c r="AP199" s="122">
        <f t="shared" si="446"/>
        <v>10430949.249302221</v>
      </c>
      <c r="AQ199" s="122">
        <f t="shared" si="446"/>
        <v>9393368.0885035321</v>
      </c>
      <c r="AR199" s="122">
        <f t="shared" si="446"/>
        <v>9319522.9237908218</v>
      </c>
      <c r="AS199" s="122">
        <f t="shared" si="446"/>
        <v>9241110.0520327743</v>
      </c>
      <c r="AT199" s="122">
        <f t="shared" si="446"/>
        <v>9157763.2004372589</v>
      </c>
      <c r="AU199" s="122">
        <f t="shared" si="446"/>
        <v>9069116.0962121394</v>
      </c>
      <c r="AV199" s="122">
        <f t="shared" si="446"/>
        <v>8974802.4665652793</v>
      </c>
      <c r="AW199" s="122">
        <f t="shared" si="446"/>
        <v>8874456.0387045518</v>
      </c>
      <c r="AX199" s="122">
        <f t="shared" si="446"/>
        <v>8767710.5398378186</v>
      </c>
      <c r="AY199" s="122">
        <f t="shared" si="446"/>
        <v>8654199.6971729472</v>
      </c>
      <c r="AZ199" s="122">
        <f t="shared" si="446"/>
        <v>8533557.2379178032</v>
      </c>
      <c r="BA199" s="122">
        <f t="shared" si="446"/>
        <v>8405416.889280254</v>
      </c>
      <c r="BB199" s="122">
        <f t="shared" si="446"/>
        <v>8269412.3784681661</v>
      </c>
      <c r="BC199" s="122">
        <f t="shared" si="446"/>
        <v>8125177.432689406</v>
      </c>
      <c r="BD199" s="122">
        <f t="shared" si="446"/>
        <v>7972345.7791518383</v>
      </c>
      <c r="BE199" s="122">
        <f t="shared" si="446"/>
        <v>7810551.1450633314</v>
      </c>
      <c r="BF199" s="122">
        <f t="shared" si="446"/>
        <v>7639427.2576317498</v>
      </c>
      <c r="BG199" s="122">
        <f t="shared" si="446"/>
        <v>7458607.8440649593</v>
      </c>
      <c r="BH199" s="122">
        <f t="shared" si="446"/>
        <v>7267726.63157083</v>
      </c>
      <c r="BI199" s="122">
        <f t="shared" si="446"/>
        <v>7066417.3473572247</v>
      </c>
      <c r="BJ199" s="122">
        <f t="shared" si="446"/>
        <v>6854313.7186320107</v>
      </c>
      <c r="BK199" s="122">
        <f t="shared" si="446"/>
        <v>6631049.4726030463</v>
      </c>
      <c r="BL199" s="89"/>
    </row>
    <row r="200" spans="1:64" x14ac:dyDescent="0.45">
      <c r="A200" s="17" t="s">
        <v>7</v>
      </c>
      <c r="B200" s="53"/>
      <c r="C200" s="122">
        <f t="shared" ref="C200:AH200" si="447">C40*C114</f>
        <v>245571095.19354573</v>
      </c>
      <c r="D200" s="122">
        <f t="shared" si="447"/>
        <v>243253233.09222436</v>
      </c>
      <c r="E200" s="122">
        <f t="shared" si="447"/>
        <v>238744408.88625434</v>
      </c>
      <c r="F200" s="122">
        <f t="shared" si="447"/>
        <v>232623459.21003288</v>
      </c>
      <c r="G200" s="122">
        <f t="shared" si="447"/>
        <v>222793331.96174377</v>
      </c>
      <c r="H200" s="122">
        <f t="shared" si="447"/>
        <v>208244801.46880049</v>
      </c>
      <c r="I200" s="122">
        <f t="shared" si="447"/>
        <v>188933092.35128063</v>
      </c>
      <c r="J200" s="122">
        <f t="shared" si="447"/>
        <v>161645888.00918856</v>
      </c>
      <c r="K200" s="122">
        <f t="shared" si="447"/>
        <v>130084690.88709596</v>
      </c>
      <c r="L200" s="122">
        <f t="shared" si="447"/>
        <v>95282530.395838037</v>
      </c>
      <c r="M200" s="122">
        <f t="shared" si="447"/>
        <v>56143131.487408131</v>
      </c>
      <c r="N200" s="122">
        <f t="shared" si="447"/>
        <v>53630504.076676473</v>
      </c>
      <c r="O200" s="122">
        <f t="shared" si="447"/>
        <v>51131826.116858438</v>
      </c>
      <c r="P200" s="122">
        <f t="shared" si="447"/>
        <v>48633776.185016446</v>
      </c>
      <c r="Q200" s="122">
        <f t="shared" si="447"/>
        <v>46129327.382172883</v>
      </c>
      <c r="R200" s="122">
        <f t="shared" si="447"/>
        <v>43627067.209284022</v>
      </c>
      <c r="S200" s="122">
        <f t="shared" si="447"/>
        <v>41123367.214155756</v>
      </c>
      <c r="T200" s="122">
        <f t="shared" si="447"/>
        <v>38648280.529627115</v>
      </c>
      <c r="U200" s="122">
        <f t="shared" si="447"/>
        <v>36095888.042603232</v>
      </c>
      <c r="V200" s="122">
        <f t="shared" si="447"/>
        <v>33569393.323253185</v>
      </c>
      <c r="W200" s="122">
        <f t="shared" si="447"/>
        <v>31054479.624564372</v>
      </c>
      <c r="X200" s="122">
        <f t="shared" si="447"/>
        <v>28567524.571071424</v>
      </c>
      <c r="Y200" s="122">
        <f t="shared" si="447"/>
        <v>26108452.153723471</v>
      </c>
      <c r="Z200" s="122">
        <f t="shared" si="447"/>
        <v>23679257.766758483</v>
      </c>
      <c r="AA200" s="122">
        <f t="shared" si="447"/>
        <v>21270242.651420049</v>
      </c>
      <c r="AB200" s="122">
        <f t="shared" si="447"/>
        <v>18854414.913706213</v>
      </c>
      <c r="AC200" s="122">
        <f t="shared" si="447"/>
        <v>19224680.444784671</v>
      </c>
      <c r="AD200" s="122">
        <f t="shared" si="447"/>
        <v>19555319.576234762</v>
      </c>
      <c r="AE200" s="122">
        <f t="shared" si="447"/>
        <v>19907611.88592308</v>
      </c>
      <c r="AF200" s="122">
        <f t="shared" si="447"/>
        <v>20241693.880198788</v>
      </c>
      <c r="AG200" s="122">
        <f t="shared" si="447"/>
        <v>20550415.022300221</v>
      </c>
      <c r="AH200" s="122">
        <f t="shared" si="447"/>
        <v>20853984.739977472</v>
      </c>
      <c r="AI200" s="122">
        <f t="shared" ref="AI200:BK200" si="448">AI40*AI114</f>
        <v>21154639.062610425</v>
      </c>
      <c r="AJ200" s="122">
        <f t="shared" si="448"/>
        <v>21452512.536379538</v>
      </c>
      <c r="AK200" s="122">
        <f t="shared" si="448"/>
        <v>21747739.707465261</v>
      </c>
      <c r="AL200" s="122">
        <f t="shared" si="448"/>
        <v>22040455.12204805</v>
      </c>
      <c r="AM200" s="122">
        <f t="shared" si="448"/>
        <v>22330793.326308355</v>
      </c>
      <c r="AN200" s="122">
        <f t="shared" si="448"/>
        <v>22618888.866426624</v>
      </c>
      <c r="AO200" s="122">
        <f t="shared" si="448"/>
        <v>22904876.288583316</v>
      </c>
      <c r="AP200" s="122">
        <f t="shared" si="448"/>
        <v>23188890.138958879</v>
      </c>
      <c r="AQ200" s="122">
        <f t="shared" si="448"/>
        <v>23471064.963733755</v>
      </c>
      <c r="AR200" s="122">
        <f t="shared" si="448"/>
        <v>22742671.55202762</v>
      </c>
      <c r="AS200" s="122">
        <f t="shared" si="448"/>
        <v>22023120.088167232</v>
      </c>
      <c r="AT200" s="122">
        <f t="shared" si="448"/>
        <v>21312208.752881899</v>
      </c>
      <c r="AU200" s="122">
        <f t="shared" si="448"/>
        <v>20609735.726900961</v>
      </c>
      <c r="AV200" s="122">
        <f t="shared" si="448"/>
        <v>19915499.190953724</v>
      </c>
      <c r="AW200" s="122">
        <f t="shared" si="448"/>
        <v>19229297.325769518</v>
      </c>
      <c r="AX200" s="122">
        <f t="shared" si="448"/>
        <v>18550928.31207766</v>
      </c>
      <c r="AY200" s="122">
        <f t="shared" si="448"/>
        <v>17880190.330607474</v>
      </c>
      <c r="AZ200" s="122">
        <f t="shared" si="448"/>
        <v>17216881.562088281</v>
      </c>
      <c r="BA200" s="122">
        <f t="shared" si="448"/>
        <v>16560800.187249407</v>
      </c>
      <c r="BB200" s="122">
        <f t="shared" si="448"/>
        <v>15911744.386820167</v>
      </c>
      <c r="BC200" s="122">
        <f t="shared" si="448"/>
        <v>15269512.341529893</v>
      </c>
      <c r="BD200" s="122">
        <f t="shared" si="448"/>
        <v>14633902.232107894</v>
      </c>
      <c r="BE200" s="122">
        <f t="shared" si="448"/>
        <v>14004712.239283502</v>
      </c>
      <c r="BF200" s="122">
        <f t="shared" si="448"/>
        <v>13381740.543786038</v>
      </c>
      <c r="BG200" s="122">
        <f t="shared" si="448"/>
        <v>12764785.326344816</v>
      </c>
      <c r="BH200" s="122">
        <f t="shared" si="448"/>
        <v>12153644.767689165</v>
      </c>
      <c r="BI200" s="122">
        <f t="shared" si="448"/>
        <v>11548117.048548406</v>
      </c>
      <c r="BJ200" s="122">
        <f t="shared" si="448"/>
        <v>10948000.349651856</v>
      </c>
      <c r="BK200" s="122">
        <f t="shared" si="448"/>
        <v>10353092.85172883</v>
      </c>
      <c r="BL200" s="89"/>
    </row>
    <row r="201" spans="1:64" x14ac:dyDescent="0.45">
      <c r="A201" s="17" t="s">
        <v>102</v>
      </c>
      <c r="B201" s="53"/>
      <c r="C201" s="122">
        <f t="shared" ref="C201:AH201" si="449">C41*C115</f>
        <v>0</v>
      </c>
      <c r="D201" s="122">
        <f t="shared" si="449"/>
        <v>0</v>
      </c>
      <c r="E201" s="122">
        <f t="shared" si="449"/>
        <v>0</v>
      </c>
      <c r="F201" s="122">
        <f t="shared" si="449"/>
        <v>0</v>
      </c>
      <c r="G201" s="122">
        <f t="shared" si="449"/>
        <v>0</v>
      </c>
      <c r="H201" s="122">
        <f t="shared" si="449"/>
        <v>0</v>
      </c>
      <c r="I201" s="122">
        <f t="shared" si="449"/>
        <v>0</v>
      </c>
      <c r="J201" s="122">
        <f t="shared" si="449"/>
        <v>0</v>
      </c>
      <c r="K201" s="122">
        <f t="shared" si="449"/>
        <v>0</v>
      </c>
      <c r="L201" s="122">
        <f t="shared" si="449"/>
        <v>0</v>
      </c>
      <c r="M201" s="122">
        <f t="shared" si="449"/>
        <v>0</v>
      </c>
      <c r="N201" s="122">
        <f t="shared" si="449"/>
        <v>0</v>
      </c>
      <c r="O201" s="122">
        <f t="shared" si="449"/>
        <v>0</v>
      </c>
      <c r="P201" s="122">
        <f t="shared" si="449"/>
        <v>0</v>
      </c>
      <c r="Q201" s="122">
        <f t="shared" si="449"/>
        <v>0</v>
      </c>
      <c r="R201" s="122">
        <f t="shared" si="449"/>
        <v>0</v>
      </c>
      <c r="S201" s="122">
        <f t="shared" si="449"/>
        <v>0</v>
      </c>
      <c r="T201" s="122">
        <f t="shared" si="449"/>
        <v>0</v>
      </c>
      <c r="U201" s="122">
        <f t="shared" si="449"/>
        <v>0</v>
      </c>
      <c r="V201" s="122">
        <f t="shared" si="449"/>
        <v>0</v>
      </c>
      <c r="W201" s="122">
        <f t="shared" si="449"/>
        <v>0</v>
      </c>
      <c r="X201" s="122">
        <f t="shared" si="449"/>
        <v>0</v>
      </c>
      <c r="Y201" s="122">
        <f t="shared" si="449"/>
        <v>0</v>
      </c>
      <c r="Z201" s="122">
        <f t="shared" si="449"/>
        <v>0</v>
      </c>
      <c r="AA201" s="122">
        <f t="shared" si="449"/>
        <v>0</v>
      </c>
      <c r="AB201" s="122">
        <f t="shared" si="449"/>
        <v>0</v>
      </c>
      <c r="AC201" s="122">
        <f t="shared" si="449"/>
        <v>0</v>
      </c>
      <c r="AD201" s="122">
        <f t="shared" si="449"/>
        <v>0</v>
      </c>
      <c r="AE201" s="122">
        <f t="shared" si="449"/>
        <v>0</v>
      </c>
      <c r="AF201" s="122">
        <f t="shared" si="449"/>
        <v>0</v>
      </c>
      <c r="AG201" s="122">
        <f t="shared" si="449"/>
        <v>0</v>
      </c>
      <c r="AH201" s="122">
        <f t="shared" si="449"/>
        <v>0</v>
      </c>
      <c r="AI201" s="122">
        <f t="shared" ref="AI201:BK201" si="450">AI41*AI115</f>
        <v>0</v>
      </c>
      <c r="AJ201" s="122">
        <f t="shared" si="450"/>
        <v>0</v>
      </c>
      <c r="AK201" s="122">
        <f t="shared" si="450"/>
        <v>0</v>
      </c>
      <c r="AL201" s="122">
        <f t="shared" si="450"/>
        <v>0</v>
      </c>
      <c r="AM201" s="122">
        <f t="shared" si="450"/>
        <v>0</v>
      </c>
      <c r="AN201" s="122">
        <f t="shared" si="450"/>
        <v>0</v>
      </c>
      <c r="AO201" s="122">
        <f t="shared" si="450"/>
        <v>0</v>
      </c>
      <c r="AP201" s="122">
        <f t="shared" si="450"/>
        <v>0</v>
      </c>
      <c r="AQ201" s="122">
        <f t="shared" si="450"/>
        <v>0</v>
      </c>
      <c r="AR201" s="122">
        <f t="shared" si="450"/>
        <v>0</v>
      </c>
      <c r="AS201" s="122">
        <f t="shared" si="450"/>
        <v>0</v>
      </c>
      <c r="AT201" s="122">
        <f t="shared" si="450"/>
        <v>0</v>
      </c>
      <c r="AU201" s="122">
        <f t="shared" si="450"/>
        <v>0</v>
      </c>
      <c r="AV201" s="122">
        <f t="shared" si="450"/>
        <v>0</v>
      </c>
      <c r="AW201" s="122">
        <f t="shared" si="450"/>
        <v>0</v>
      </c>
      <c r="AX201" s="122">
        <f t="shared" si="450"/>
        <v>0</v>
      </c>
      <c r="AY201" s="122">
        <f t="shared" si="450"/>
        <v>0</v>
      </c>
      <c r="AZ201" s="122">
        <f t="shared" si="450"/>
        <v>0</v>
      </c>
      <c r="BA201" s="122">
        <f t="shared" si="450"/>
        <v>0</v>
      </c>
      <c r="BB201" s="122">
        <f t="shared" si="450"/>
        <v>0</v>
      </c>
      <c r="BC201" s="122">
        <f t="shared" si="450"/>
        <v>0</v>
      </c>
      <c r="BD201" s="122">
        <f t="shared" si="450"/>
        <v>0</v>
      </c>
      <c r="BE201" s="122">
        <f t="shared" si="450"/>
        <v>0</v>
      </c>
      <c r="BF201" s="122">
        <f t="shared" si="450"/>
        <v>0</v>
      </c>
      <c r="BG201" s="122">
        <f t="shared" si="450"/>
        <v>0</v>
      </c>
      <c r="BH201" s="122">
        <f t="shared" si="450"/>
        <v>0</v>
      </c>
      <c r="BI201" s="122">
        <f t="shared" si="450"/>
        <v>0</v>
      </c>
      <c r="BJ201" s="122">
        <f t="shared" si="450"/>
        <v>0</v>
      </c>
      <c r="BK201" s="122">
        <f t="shared" si="450"/>
        <v>0</v>
      </c>
      <c r="BL201" s="89"/>
    </row>
    <row r="202" spans="1:64" x14ac:dyDescent="0.45">
      <c r="A202" s="17" t="s">
        <v>101</v>
      </c>
      <c r="B202" s="53"/>
      <c r="C202" s="122">
        <f t="shared" ref="C202:AH202" si="451">C42*C116</f>
        <v>0</v>
      </c>
      <c r="D202" s="122">
        <f t="shared" si="451"/>
        <v>0</v>
      </c>
      <c r="E202" s="122">
        <f t="shared" si="451"/>
        <v>0</v>
      </c>
      <c r="F202" s="122">
        <f t="shared" si="451"/>
        <v>0</v>
      </c>
      <c r="G202" s="122">
        <f t="shared" si="451"/>
        <v>0</v>
      </c>
      <c r="H202" s="122">
        <f t="shared" si="451"/>
        <v>0</v>
      </c>
      <c r="I202" s="122">
        <f t="shared" si="451"/>
        <v>0</v>
      </c>
      <c r="J202" s="122">
        <f t="shared" si="451"/>
        <v>0</v>
      </c>
      <c r="K202" s="122">
        <f t="shared" si="451"/>
        <v>0</v>
      </c>
      <c r="L202" s="122">
        <f t="shared" si="451"/>
        <v>0</v>
      </c>
      <c r="M202" s="122">
        <f t="shared" si="451"/>
        <v>0</v>
      </c>
      <c r="N202" s="122">
        <f t="shared" si="451"/>
        <v>0</v>
      </c>
      <c r="O202" s="122">
        <f t="shared" si="451"/>
        <v>0</v>
      </c>
      <c r="P202" s="122">
        <f t="shared" si="451"/>
        <v>0</v>
      </c>
      <c r="Q202" s="122">
        <f t="shared" si="451"/>
        <v>0</v>
      </c>
      <c r="R202" s="122">
        <f t="shared" si="451"/>
        <v>0</v>
      </c>
      <c r="S202" s="122">
        <f t="shared" si="451"/>
        <v>0</v>
      </c>
      <c r="T202" s="122">
        <f t="shared" si="451"/>
        <v>0</v>
      </c>
      <c r="U202" s="122">
        <f t="shared" si="451"/>
        <v>0</v>
      </c>
      <c r="V202" s="122">
        <f t="shared" si="451"/>
        <v>0</v>
      </c>
      <c r="W202" s="122">
        <f t="shared" si="451"/>
        <v>0</v>
      </c>
      <c r="X202" s="122">
        <f t="shared" si="451"/>
        <v>0</v>
      </c>
      <c r="Y202" s="122">
        <f t="shared" si="451"/>
        <v>0</v>
      </c>
      <c r="Z202" s="122">
        <f t="shared" si="451"/>
        <v>0</v>
      </c>
      <c r="AA202" s="122">
        <f t="shared" si="451"/>
        <v>0</v>
      </c>
      <c r="AB202" s="122">
        <f t="shared" si="451"/>
        <v>0</v>
      </c>
      <c r="AC202" s="122">
        <f t="shared" si="451"/>
        <v>0</v>
      </c>
      <c r="AD202" s="122">
        <f t="shared" si="451"/>
        <v>0</v>
      </c>
      <c r="AE202" s="122">
        <f t="shared" si="451"/>
        <v>0</v>
      </c>
      <c r="AF202" s="122">
        <f t="shared" si="451"/>
        <v>0</v>
      </c>
      <c r="AG202" s="122">
        <f t="shared" si="451"/>
        <v>0</v>
      </c>
      <c r="AH202" s="122">
        <f t="shared" si="451"/>
        <v>0</v>
      </c>
      <c r="AI202" s="122">
        <f t="shared" ref="AI202:BK202" si="452">AI42*AI116</f>
        <v>0</v>
      </c>
      <c r="AJ202" s="122">
        <f t="shared" si="452"/>
        <v>0</v>
      </c>
      <c r="AK202" s="122">
        <f t="shared" si="452"/>
        <v>0</v>
      </c>
      <c r="AL202" s="122">
        <f t="shared" si="452"/>
        <v>0</v>
      </c>
      <c r="AM202" s="122">
        <f t="shared" si="452"/>
        <v>0</v>
      </c>
      <c r="AN202" s="122">
        <f t="shared" si="452"/>
        <v>0</v>
      </c>
      <c r="AO202" s="122">
        <f t="shared" si="452"/>
        <v>0</v>
      </c>
      <c r="AP202" s="122">
        <f t="shared" si="452"/>
        <v>0</v>
      </c>
      <c r="AQ202" s="122">
        <f t="shared" si="452"/>
        <v>0</v>
      </c>
      <c r="AR202" s="122">
        <f t="shared" si="452"/>
        <v>0</v>
      </c>
      <c r="AS202" s="122">
        <f t="shared" si="452"/>
        <v>0</v>
      </c>
      <c r="AT202" s="122">
        <f t="shared" si="452"/>
        <v>0</v>
      </c>
      <c r="AU202" s="122">
        <f t="shared" si="452"/>
        <v>0</v>
      </c>
      <c r="AV202" s="122">
        <f t="shared" si="452"/>
        <v>0</v>
      </c>
      <c r="AW202" s="122">
        <f t="shared" si="452"/>
        <v>0</v>
      </c>
      <c r="AX202" s="122">
        <f t="shared" si="452"/>
        <v>0</v>
      </c>
      <c r="AY202" s="122">
        <f t="shared" si="452"/>
        <v>0</v>
      </c>
      <c r="AZ202" s="122">
        <f t="shared" si="452"/>
        <v>0</v>
      </c>
      <c r="BA202" s="122">
        <f t="shared" si="452"/>
        <v>0</v>
      </c>
      <c r="BB202" s="122">
        <f t="shared" si="452"/>
        <v>0</v>
      </c>
      <c r="BC202" s="122">
        <f t="shared" si="452"/>
        <v>0</v>
      </c>
      <c r="BD202" s="122">
        <f t="shared" si="452"/>
        <v>0</v>
      </c>
      <c r="BE202" s="122">
        <f t="shared" si="452"/>
        <v>0</v>
      </c>
      <c r="BF202" s="122">
        <f t="shared" si="452"/>
        <v>0</v>
      </c>
      <c r="BG202" s="122">
        <f t="shared" si="452"/>
        <v>0</v>
      </c>
      <c r="BH202" s="122">
        <f t="shared" si="452"/>
        <v>0</v>
      </c>
      <c r="BI202" s="122">
        <f t="shared" si="452"/>
        <v>0</v>
      </c>
      <c r="BJ202" s="122">
        <f t="shared" si="452"/>
        <v>0</v>
      </c>
      <c r="BK202" s="122">
        <f t="shared" si="452"/>
        <v>0</v>
      </c>
      <c r="BL202" s="89"/>
    </row>
    <row r="203" spans="1:64" x14ac:dyDescent="0.45">
      <c r="A203" s="16" t="s">
        <v>63</v>
      </c>
      <c r="B203" s="19"/>
      <c r="C203" s="124">
        <f>SUM(C204:C214)</f>
        <v>4650612790.3576317</v>
      </c>
      <c r="D203" s="124">
        <f t="shared" ref="D203" si="453">SUM(D204:D214)</f>
        <v>4827099076.9566145</v>
      </c>
      <c r="E203" s="124">
        <f t="shared" ref="E203" si="454">SUM(E204:E214)</f>
        <v>5004818037.1068029</v>
      </c>
      <c r="F203" s="124">
        <f t="shared" ref="F203" si="455">SUM(F204:F214)</f>
        <v>5185433250.1522646</v>
      </c>
      <c r="G203" s="124">
        <f t="shared" ref="G203" si="456">SUM(G204:G214)</f>
        <v>5367724290.0935001</v>
      </c>
      <c r="H203" s="124">
        <f t="shared" ref="H203" si="457">SUM(H204:H214)</f>
        <v>5550882888.3400593</v>
      </c>
      <c r="I203" s="124">
        <f t="shared" ref="I203" si="458">SUM(I204:I214)</f>
        <v>5735202149.2883863</v>
      </c>
      <c r="J203" s="124">
        <f t="shared" ref="J203" si="459">SUM(J204:J214)</f>
        <v>5910502680.0748434</v>
      </c>
      <c r="K203" s="124">
        <f t="shared" ref="K203" si="460">SUM(K204:K214)</f>
        <v>6082529282.8077221</v>
      </c>
      <c r="L203" s="124">
        <f t="shared" ref="L203" si="461">SUM(L204:L214)</f>
        <v>6255028236.8894815</v>
      </c>
      <c r="M203" s="124">
        <f t="shared" ref="M203" si="462">SUM(M204:M214)</f>
        <v>6423812454.1463203</v>
      </c>
      <c r="N203" s="124">
        <f t="shared" ref="N203" si="463">SUM(N204:N214)</f>
        <v>6356166997.3436699</v>
      </c>
      <c r="O203" s="124">
        <f t="shared" ref="O203" si="464">SUM(O204:O214)</f>
        <v>6292419000.6806335</v>
      </c>
      <c r="P203" s="124">
        <f t="shared" ref="P203" si="465">SUM(P204:P214)</f>
        <v>6226397741.8296375</v>
      </c>
      <c r="Q203" s="124">
        <f t="shared" ref="Q203" si="466">SUM(Q204:Q214)</f>
        <v>6161884766.0447912</v>
      </c>
      <c r="R203" s="124">
        <f t="shared" ref="R203" si="467">SUM(R204:R214)</f>
        <v>6098665177.3632174</v>
      </c>
      <c r="S203" s="124">
        <f t="shared" ref="S203" si="468">SUM(S204:S214)</f>
        <v>6025784356.6963339</v>
      </c>
      <c r="T203" s="124">
        <f t="shared" ref="T203" si="469">SUM(T204:T214)</f>
        <v>5950547595.8949137</v>
      </c>
      <c r="U203" s="124">
        <f t="shared" ref="U203" si="470">SUM(U204:U214)</f>
        <v>5877166019.4109983</v>
      </c>
      <c r="V203" s="124">
        <f t="shared" ref="V203" si="471">SUM(V204:V214)</f>
        <v>5812750308.4937258</v>
      </c>
      <c r="W203" s="124">
        <f t="shared" ref="W203" si="472">SUM(W204:W214)</f>
        <v>5744088388.3167992</v>
      </c>
      <c r="X203" s="124">
        <f t="shared" ref="X203" si="473">SUM(X204:X214)</f>
        <v>5680781755.5480766</v>
      </c>
      <c r="Y203" s="124">
        <f t="shared" ref="Y203" si="474">SUM(Y204:Y214)</f>
        <v>5617230428.7717228</v>
      </c>
      <c r="Z203" s="124">
        <f t="shared" ref="Z203" si="475">SUM(Z204:Z214)</f>
        <v>5560355727.3959961</v>
      </c>
      <c r="AA203" s="124">
        <f t="shared" ref="AA203" si="476">SUM(AA204:AA214)</f>
        <v>5513356746.2077494</v>
      </c>
      <c r="AB203" s="124">
        <f t="shared" ref="AB203" si="477">SUM(AB204:AB214)</f>
        <v>5461287038.430625</v>
      </c>
      <c r="AC203" s="124">
        <f t="shared" ref="AC203" si="478">SUM(AC204:AC214)</f>
        <v>5357021226.8970499</v>
      </c>
      <c r="AD203" s="124">
        <f t="shared" ref="AD203" si="479">SUM(AD204:AD214)</f>
        <v>5248622666.5554256</v>
      </c>
      <c r="AE203" s="124">
        <f t="shared" ref="AE203" si="480">SUM(AE204:AE214)</f>
        <v>5154132295.8895693</v>
      </c>
      <c r="AF203" s="124">
        <f t="shared" ref="AF203" si="481">SUM(AF204:AF214)</f>
        <v>5056064191.5101185</v>
      </c>
      <c r="AG203" s="124">
        <f t="shared" ref="AG203" si="482">SUM(AG204:AG214)</f>
        <v>4948033441.6334715</v>
      </c>
      <c r="AH203" s="124">
        <f t="shared" ref="AH203" si="483">SUM(AH204:AH214)</f>
        <v>4824493315.5852528</v>
      </c>
      <c r="AI203" s="124">
        <f t="shared" ref="AI203" si="484">SUM(AI204:AI214)</f>
        <v>4701297876.55266</v>
      </c>
      <c r="AJ203" s="124">
        <f t="shared" ref="AJ203" si="485">SUM(AJ204:AJ214)</f>
        <v>4578434047.3255243</v>
      </c>
      <c r="AK203" s="124">
        <f t="shared" ref="AK203" si="486">SUM(AK204:AK214)</f>
        <v>4455888750.6936722</v>
      </c>
      <c r="AL203" s="124">
        <f t="shared" ref="AL203" si="487">SUM(AL204:AL214)</f>
        <v>4333648909.4469328</v>
      </c>
      <c r="AM203" s="124">
        <f t="shared" ref="AM203" si="488">SUM(AM204:AM214)</f>
        <v>4211701446.3751307</v>
      </c>
      <c r="AN203" s="124">
        <f t="shared" ref="AN203" si="489">SUM(AN204:AN214)</f>
        <v>4090033284.2680984</v>
      </c>
      <c r="AO203" s="124">
        <f t="shared" ref="AO203" si="490">SUM(AO204:AO214)</f>
        <v>3968631345.9156599</v>
      </c>
      <c r="AP203" s="124">
        <f t="shared" ref="AP203" si="491">SUM(AP204:AP214)</f>
        <v>3847482554.107645</v>
      </c>
      <c r="AQ203" s="124">
        <f t="shared" ref="AQ203" si="492">SUM(AQ204:AQ214)</f>
        <v>3726573831.6338835</v>
      </c>
      <c r="AR203" s="124">
        <f t="shared" ref="AR203" si="493">SUM(AR204:AR214)</f>
        <v>3658980843.9465275</v>
      </c>
      <c r="AS203" s="124">
        <f t="shared" ref="AS203" si="494">SUM(AS204:AS214)</f>
        <v>3609084920.9794478</v>
      </c>
      <c r="AT203" s="124">
        <f t="shared" ref="AT203" si="495">SUM(AT204:AT214)</f>
        <v>3558959379.5052972</v>
      </c>
      <c r="AU203" s="124">
        <f t="shared" ref="AU203" si="496">SUM(AU204:AU214)</f>
        <v>3508600952.5993447</v>
      </c>
      <c r="AV203" s="124">
        <f t="shared" ref="AV203" si="497">SUM(AV204:AV214)</f>
        <v>3458006373.3368621</v>
      </c>
      <c r="AW203" s="124">
        <f t="shared" ref="AW203" si="498">SUM(AW204:AW214)</f>
        <v>3407172374.793117</v>
      </c>
      <c r="AX203" s="124">
        <f t="shared" ref="AX203" si="499">SUM(AX204:AX214)</f>
        <v>3356095690.0433803</v>
      </c>
      <c r="AY203" s="124">
        <f t="shared" ref="AY203" si="500">SUM(AY204:AY214)</f>
        <v>3304773052.16292</v>
      </c>
      <c r="AZ203" s="124">
        <f t="shared" ref="AZ203" si="501">SUM(AZ204:AZ214)</f>
        <v>3253201194.2270083</v>
      </c>
      <c r="BA203" s="124">
        <f t="shared" ref="BA203" si="502">SUM(BA204:BA214)</f>
        <v>3201376849.3109131</v>
      </c>
      <c r="BB203" s="124">
        <f t="shared" ref="BB203" si="503">SUM(BB204:BB214)</f>
        <v>3149296750.4899039</v>
      </c>
      <c r="BC203" s="124">
        <f t="shared" ref="BC203" si="504">SUM(BC204:BC214)</f>
        <v>3096957630.839251</v>
      </c>
      <c r="BD203" s="124">
        <f t="shared" ref="BD203" si="505">SUM(BD204:BD214)</f>
        <v>3044356223.4342237</v>
      </c>
      <c r="BE203" s="124">
        <f t="shared" ref="BE203" si="506">SUM(BE204:BE214)</f>
        <v>2991489261.3500915</v>
      </c>
      <c r="BF203" s="124">
        <f t="shared" ref="BF203" si="507">SUM(BF204:BF214)</f>
        <v>2938353477.6621246</v>
      </c>
      <c r="BG203" s="124">
        <f t="shared" ref="BG203" si="508">SUM(BG204:BG214)</f>
        <v>2884945605.4455924</v>
      </c>
      <c r="BH203" s="124">
        <f t="shared" ref="BH203" si="509">SUM(BH204:BH214)</f>
        <v>2831262377.775764</v>
      </c>
      <c r="BI203" s="124">
        <f t="shared" ref="BI203" si="510">SUM(BI204:BI214)</f>
        <v>2777300527.7279096</v>
      </c>
      <c r="BJ203" s="124">
        <f t="shared" ref="BJ203" si="511">SUM(BJ204:BJ214)</f>
        <v>2723056788.3772988</v>
      </c>
      <c r="BK203" s="124">
        <f t="shared" ref="BK203" si="512">SUM(BK204:BK214)</f>
        <v>2668527892.7991991</v>
      </c>
      <c r="BL203" s="89"/>
    </row>
    <row r="204" spans="1:64" x14ac:dyDescent="0.45">
      <c r="A204" s="17" t="s">
        <v>48</v>
      </c>
      <c r="B204" s="53"/>
      <c r="C204" s="122">
        <f t="shared" ref="C204:AH204" si="513">C32*C118</f>
        <v>2717059863.8806944</v>
      </c>
      <c r="D204" s="122">
        <f t="shared" si="513"/>
        <v>2818354186.9424219</v>
      </c>
      <c r="E204" s="122">
        <f t="shared" si="513"/>
        <v>2915892204.4713373</v>
      </c>
      <c r="F204" s="122">
        <f t="shared" si="513"/>
        <v>3009699659.2519751</v>
      </c>
      <c r="G204" s="122">
        <f t="shared" si="513"/>
        <v>3099802232.9060054</v>
      </c>
      <c r="H204" s="122">
        <f t="shared" si="513"/>
        <v>3186225545.8922372</v>
      </c>
      <c r="I204" s="122">
        <f t="shared" si="513"/>
        <v>3268995157.5066156</v>
      </c>
      <c r="J204" s="122">
        <f t="shared" si="513"/>
        <v>3347241870.7422538</v>
      </c>
      <c r="K204" s="122">
        <f t="shared" si="513"/>
        <v>3420891779.8369617</v>
      </c>
      <c r="L204" s="122">
        <f t="shared" si="513"/>
        <v>3489871347.9761896</v>
      </c>
      <c r="M204" s="122">
        <f t="shared" si="513"/>
        <v>3562966963.2222176</v>
      </c>
      <c r="N204" s="122">
        <f t="shared" si="513"/>
        <v>3509190305.7400451</v>
      </c>
      <c r="O204" s="122">
        <f t="shared" si="513"/>
        <v>3459605218.8722005</v>
      </c>
      <c r="P204" s="122">
        <f t="shared" si="513"/>
        <v>3409982336.2376018</v>
      </c>
      <c r="Q204" s="122">
        <f t="shared" si="513"/>
        <v>3361330656.4444289</v>
      </c>
      <c r="R204" s="122">
        <f t="shared" si="513"/>
        <v>3310772668.9159188</v>
      </c>
      <c r="S204" s="122">
        <f t="shared" si="513"/>
        <v>3256856447.6608896</v>
      </c>
      <c r="T204" s="122">
        <f t="shared" si="513"/>
        <v>3198900326.1523595</v>
      </c>
      <c r="U204" s="122">
        <f t="shared" si="513"/>
        <v>3146970050.183363</v>
      </c>
      <c r="V204" s="122">
        <f t="shared" si="513"/>
        <v>3096238224.9794569</v>
      </c>
      <c r="W204" s="122">
        <f t="shared" si="513"/>
        <v>3044891606.2300019</v>
      </c>
      <c r="X204" s="122">
        <f t="shared" si="513"/>
        <v>2995986132.9954767</v>
      </c>
      <c r="Y204" s="122">
        <f t="shared" si="513"/>
        <v>2949468294.7018414</v>
      </c>
      <c r="Z204" s="122">
        <f t="shared" si="513"/>
        <v>2907351343.8398104</v>
      </c>
      <c r="AA204" s="122">
        <f t="shared" si="513"/>
        <v>2866837360.2496839</v>
      </c>
      <c r="AB204" s="122">
        <f t="shared" si="513"/>
        <v>2822004738.3266068</v>
      </c>
      <c r="AC204" s="122">
        <f t="shared" si="513"/>
        <v>2740374016.2278452</v>
      </c>
      <c r="AD204" s="122">
        <f t="shared" si="513"/>
        <v>2655278439.6064081</v>
      </c>
      <c r="AE204" s="122">
        <f t="shared" si="513"/>
        <v>2577526309.9170094</v>
      </c>
      <c r="AF204" s="122">
        <f t="shared" si="513"/>
        <v>2497375544.3127003</v>
      </c>
      <c r="AG204" s="122">
        <f t="shared" si="513"/>
        <v>2419783494.0693183</v>
      </c>
      <c r="AH204" s="122">
        <f t="shared" si="513"/>
        <v>2341562507.5263944</v>
      </c>
      <c r="AI204" s="122">
        <f t="shared" ref="AI204:BK204" si="514">AI32*AI118</f>
        <v>2264402147.0667691</v>
      </c>
      <c r="AJ204" s="122">
        <f t="shared" si="514"/>
        <v>2188314210.9703264</v>
      </c>
      <c r="AK204" s="122">
        <f t="shared" si="514"/>
        <v>2113310497.5169523</v>
      </c>
      <c r="AL204" s="122">
        <f t="shared" si="514"/>
        <v>2039402804.9865308</v>
      </c>
      <c r="AM204" s="122">
        <f t="shared" si="514"/>
        <v>1966602931.6589468</v>
      </c>
      <c r="AN204" s="122">
        <f t="shared" si="514"/>
        <v>1894922675.8140855</v>
      </c>
      <c r="AO204" s="122">
        <f t="shared" si="514"/>
        <v>1824373835.7318316</v>
      </c>
      <c r="AP204" s="122">
        <f t="shared" si="514"/>
        <v>1754968209.69207</v>
      </c>
      <c r="AQ204" s="122">
        <f t="shared" si="514"/>
        <v>1686717595.9746854</v>
      </c>
      <c r="AR204" s="122">
        <f t="shared" si="514"/>
        <v>1655893478.8839166</v>
      </c>
      <c r="AS204" s="122">
        <f t="shared" si="514"/>
        <v>1624813558.007689</v>
      </c>
      <c r="AT204" s="122">
        <f t="shared" si="514"/>
        <v>1593477250.4968472</v>
      </c>
      <c r="AU204" s="122">
        <f t="shared" si="514"/>
        <v>1561883973.5022345</v>
      </c>
      <c r="AV204" s="122">
        <f t="shared" si="514"/>
        <v>1530033144.1746957</v>
      </c>
      <c r="AW204" s="122">
        <f t="shared" si="514"/>
        <v>1497924179.6650741</v>
      </c>
      <c r="AX204" s="122">
        <f t="shared" si="514"/>
        <v>1465556497.1242144</v>
      </c>
      <c r="AY204" s="122">
        <f t="shared" si="514"/>
        <v>1432929513.7029603</v>
      </c>
      <c r="AZ204" s="122">
        <f t="shared" si="514"/>
        <v>1400042646.5521557</v>
      </c>
      <c r="BA204" s="122">
        <f t="shared" si="514"/>
        <v>1366895312.8226449</v>
      </c>
      <c r="BB204" s="122">
        <f t="shared" si="514"/>
        <v>1333486929.6652715</v>
      </c>
      <c r="BC204" s="122">
        <f t="shared" si="514"/>
        <v>1299816914.23088</v>
      </c>
      <c r="BD204" s="122">
        <f t="shared" si="514"/>
        <v>1265884683.6703138</v>
      </c>
      <c r="BE204" s="122">
        <f t="shared" si="514"/>
        <v>1231689655.1344175</v>
      </c>
      <c r="BF204" s="122">
        <f t="shared" si="514"/>
        <v>1197231245.7740352</v>
      </c>
      <c r="BG204" s="122">
        <f t="shared" si="514"/>
        <v>1162508872.7400103</v>
      </c>
      <c r="BH204" s="122">
        <f t="shared" si="514"/>
        <v>1127521953.1831872</v>
      </c>
      <c r="BI204" s="122">
        <f t="shared" si="514"/>
        <v>1092269904.2544098</v>
      </c>
      <c r="BJ204" s="122">
        <f t="shared" si="514"/>
        <v>1056752143.1045219</v>
      </c>
      <c r="BK204" s="122">
        <f t="shared" si="514"/>
        <v>1020968086.884366</v>
      </c>
      <c r="BL204" s="89"/>
    </row>
    <row r="205" spans="1:64" x14ac:dyDescent="0.45">
      <c r="A205" s="17" t="s">
        <v>53</v>
      </c>
      <c r="B205" s="53"/>
      <c r="C205" s="122">
        <f t="shared" ref="C205:AH205" si="515">C33*C119</f>
        <v>0</v>
      </c>
      <c r="D205" s="122">
        <f t="shared" si="515"/>
        <v>12079004.133682763</v>
      </c>
      <c r="E205" s="122">
        <f t="shared" si="515"/>
        <v>25345034.993884467</v>
      </c>
      <c r="F205" s="122">
        <f t="shared" si="515"/>
        <v>39797313.905374162</v>
      </c>
      <c r="G205" s="122">
        <f t="shared" si="515"/>
        <v>55435081.765037179</v>
      </c>
      <c r="H205" s="122">
        <f t="shared" si="515"/>
        <v>72257599.041875124</v>
      </c>
      <c r="I205" s="122">
        <f t="shared" si="515"/>
        <v>90264145.777005911</v>
      </c>
      <c r="J205" s="122">
        <f t="shared" si="515"/>
        <v>109454021.58366372</v>
      </c>
      <c r="K205" s="122">
        <f t="shared" si="515"/>
        <v>129825608.19526058</v>
      </c>
      <c r="L205" s="122">
        <f t="shared" si="515"/>
        <v>151377169.28196266</v>
      </c>
      <c r="M205" s="122">
        <f t="shared" si="515"/>
        <v>170740219.19759974</v>
      </c>
      <c r="N205" s="122">
        <f t="shared" si="515"/>
        <v>184167927.07478273</v>
      </c>
      <c r="O205" s="122">
        <f t="shared" si="515"/>
        <v>196079587.45026729</v>
      </c>
      <c r="P205" s="122">
        <f t="shared" si="515"/>
        <v>207479424.66557974</v>
      </c>
      <c r="Q205" s="122">
        <f t="shared" si="515"/>
        <v>218827691.64419442</v>
      </c>
      <c r="R205" s="122">
        <f t="shared" si="515"/>
        <v>229939102.02450186</v>
      </c>
      <c r="S205" s="122">
        <f t="shared" si="515"/>
        <v>241774157.39677045</v>
      </c>
      <c r="T205" s="122">
        <f t="shared" si="515"/>
        <v>254903984.5073792</v>
      </c>
      <c r="U205" s="122">
        <f t="shared" si="515"/>
        <v>265607726.31185156</v>
      </c>
      <c r="V205" s="122">
        <f t="shared" si="515"/>
        <v>276427200.88629407</v>
      </c>
      <c r="W205" s="122">
        <f t="shared" si="515"/>
        <v>287136880.67531633</v>
      </c>
      <c r="X205" s="122">
        <f t="shared" si="515"/>
        <v>297180498.06711376</v>
      </c>
      <c r="Y205" s="122">
        <f t="shared" si="515"/>
        <v>306638396.0725174</v>
      </c>
      <c r="Z205" s="122">
        <f t="shared" si="515"/>
        <v>314933759.81199604</v>
      </c>
      <c r="AA205" s="122">
        <f t="shared" si="515"/>
        <v>322745572.49470389</v>
      </c>
      <c r="AB205" s="122">
        <f t="shared" si="515"/>
        <v>330671350.58251017</v>
      </c>
      <c r="AC205" s="122">
        <f t="shared" si="515"/>
        <v>325721834.84641194</v>
      </c>
      <c r="AD205" s="122">
        <f t="shared" si="515"/>
        <v>319743728.9620164</v>
      </c>
      <c r="AE205" s="122">
        <f t="shared" si="515"/>
        <v>312350979.52604234</v>
      </c>
      <c r="AF205" s="122">
        <f t="shared" si="515"/>
        <v>304858435.70110381</v>
      </c>
      <c r="AG205" s="122">
        <f t="shared" si="515"/>
        <v>296340264.55606413</v>
      </c>
      <c r="AH205" s="122">
        <f t="shared" si="515"/>
        <v>287074744.75914115</v>
      </c>
      <c r="AI205" s="122">
        <f t="shared" ref="AI205:BK205" si="516">AI33*AI119</f>
        <v>277325936.92479146</v>
      </c>
      <c r="AJ205" s="122">
        <f t="shared" si="516"/>
        <v>267073529.92034701</v>
      </c>
      <c r="AK205" s="122">
        <f t="shared" si="516"/>
        <v>256297212.61313939</v>
      </c>
      <c r="AL205" s="122">
        <f t="shared" si="516"/>
        <v>244976673.87050062</v>
      </c>
      <c r="AM205" s="122">
        <f t="shared" si="516"/>
        <v>233091602.55976236</v>
      </c>
      <c r="AN205" s="122">
        <f t="shared" si="516"/>
        <v>220621687.54825649</v>
      </c>
      <c r="AO205" s="122">
        <f t="shared" si="516"/>
        <v>207546617.70331487</v>
      </c>
      <c r="AP205" s="122">
        <f t="shared" si="516"/>
        <v>193846081.89226922</v>
      </c>
      <c r="AQ205" s="122">
        <f t="shared" si="516"/>
        <v>179499768.98245147</v>
      </c>
      <c r="AR205" s="122">
        <f t="shared" si="516"/>
        <v>181808786.80196208</v>
      </c>
      <c r="AS205" s="122">
        <f t="shared" si="516"/>
        <v>184130910.61958599</v>
      </c>
      <c r="AT205" s="122">
        <f t="shared" si="516"/>
        <v>186464699.92946026</v>
      </c>
      <c r="AU205" s="122">
        <f t="shared" si="516"/>
        <v>188808714.22572184</v>
      </c>
      <c r="AV205" s="122">
        <f t="shared" si="516"/>
        <v>191161513.00250781</v>
      </c>
      <c r="AW205" s="122">
        <f t="shared" si="516"/>
        <v>193521655.7539551</v>
      </c>
      <c r="AX205" s="122">
        <f t="shared" si="516"/>
        <v>195887701.97420079</v>
      </c>
      <c r="AY205" s="122">
        <f t="shared" si="516"/>
        <v>198258211.15738183</v>
      </c>
      <c r="AZ205" s="122">
        <f t="shared" si="516"/>
        <v>200631742.79763526</v>
      </c>
      <c r="BA205" s="122">
        <f t="shared" si="516"/>
        <v>203006856.38909808</v>
      </c>
      <c r="BB205" s="122">
        <f t="shared" si="516"/>
        <v>205382111.42590728</v>
      </c>
      <c r="BC205" s="122">
        <f t="shared" si="516"/>
        <v>207756067.40219989</v>
      </c>
      <c r="BD205" s="122">
        <f t="shared" si="516"/>
        <v>210127283.81211293</v>
      </c>
      <c r="BE205" s="122">
        <f t="shared" si="516"/>
        <v>212494320.1497834</v>
      </c>
      <c r="BF205" s="122">
        <f t="shared" si="516"/>
        <v>214855735.90934831</v>
      </c>
      <c r="BG205" s="122">
        <f t="shared" si="516"/>
        <v>217210090.58494461</v>
      </c>
      <c r="BH205" s="122">
        <f t="shared" si="516"/>
        <v>219555943.6707094</v>
      </c>
      <c r="BI205" s="122">
        <f t="shared" si="516"/>
        <v>221891854.66077963</v>
      </c>
      <c r="BJ205" s="122">
        <f t="shared" si="516"/>
        <v>224216383.04929233</v>
      </c>
      <c r="BK205" s="122">
        <f t="shared" si="516"/>
        <v>226528088.33038452</v>
      </c>
      <c r="BL205" s="89"/>
    </row>
    <row r="206" spans="1:64" x14ac:dyDescent="0.45">
      <c r="A206" s="17" t="s">
        <v>51</v>
      </c>
      <c r="B206" s="53"/>
      <c r="C206" s="122">
        <f t="shared" ref="C206:AH206" si="517">C34*C120</f>
        <v>0</v>
      </c>
      <c r="D206" s="122">
        <f t="shared" si="517"/>
        <v>3491615.7632533391</v>
      </c>
      <c r="E206" s="122">
        <f t="shared" si="517"/>
        <v>7328176.0152511196</v>
      </c>
      <c r="F206" s="122">
        <f t="shared" si="517"/>
        <v>11509680.755993342</v>
      </c>
      <c r="G206" s="122">
        <f t="shared" si="517"/>
        <v>16036129.985480005</v>
      </c>
      <c r="H206" s="122">
        <f t="shared" si="517"/>
        <v>20907523.703711111</v>
      </c>
      <c r="I206" s="122">
        <f t="shared" si="517"/>
        <v>26123861.910686657</v>
      </c>
      <c r="J206" s="122">
        <f t="shared" si="517"/>
        <v>31685144.606406644</v>
      </c>
      <c r="K206" s="122">
        <f t="shared" si="517"/>
        <v>37591371.790871076</v>
      </c>
      <c r="L206" s="122">
        <f t="shared" si="517"/>
        <v>43842543.464079946</v>
      </c>
      <c r="M206" s="122">
        <f t="shared" si="517"/>
        <v>50438659.626033224</v>
      </c>
      <c r="N206" s="122">
        <f t="shared" si="517"/>
        <v>55972891.46403446</v>
      </c>
      <c r="O206" s="122">
        <f t="shared" si="517"/>
        <v>61493110.566835202</v>
      </c>
      <c r="P206" s="122">
        <f t="shared" si="517"/>
        <v>66999316.934435457</v>
      </c>
      <c r="Q206" s="122">
        <f t="shared" si="517"/>
        <v>72491510.56683521</v>
      </c>
      <c r="R206" s="122">
        <f t="shared" si="517"/>
        <v>77969691.464034483</v>
      </c>
      <c r="S206" s="122">
        <f t="shared" si="517"/>
        <v>83433859.626033261</v>
      </c>
      <c r="T206" s="122">
        <f t="shared" si="517"/>
        <v>88884015.052831545</v>
      </c>
      <c r="U206" s="122">
        <f t="shared" si="517"/>
        <v>94320157.744429335</v>
      </c>
      <c r="V206" s="122">
        <f t="shared" si="517"/>
        <v>99742287.700826645</v>
      </c>
      <c r="W206" s="122">
        <f t="shared" si="517"/>
        <v>105150404.92202346</v>
      </c>
      <c r="X206" s="122">
        <f t="shared" si="517"/>
        <v>110544509.40801978</v>
      </c>
      <c r="Y206" s="122">
        <f t="shared" si="517"/>
        <v>115924601.15881561</v>
      </c>
      <c r="Z206" s="122">
        <f t="shared" si="517"/>
        <v>121290680.17441094</v>
      </c>
      <c r="AA206" s="122">
        <f t="shared" si="517"/>
        <v>126642746.45480579</v>
      </c>
      <c r="AB206" s="122">
        <f t="shared" si="517"/>
        <v>131980799.99999999</v>
      </c>
      <c r="AC206" s="122">
        <f t="shared" si="517"/>
        <v>134580350.39999998</v>
      </c>
      <c r="AD206" s="122">
        <f t="shared" si="517"/>
        <v>137779313.59999999</v>
      </c>
      <c r="AE206" s="122">
        <f t="shared" si="517"/>
        <v>141411535.19999999</v>
      </c>
      <c r="AF206" s="122">
        <f t="shared" si="517"/>
        <v>145310860.79999998</v>
      </c>
      <c r="AG206" s="122">
        <f t="shared" si="517"/>
        <v>144919631.99999997</v>
      </c>
      <c r="AH206" s="122">
        <f t="shared" si="517"/>
        <v>140917206.3121103</v>
      </c>
      <c r="AI206" s="122">
        <f t="shared" ref="AI206:BK206" si="518">AI34*AI120</f>
        <v>136563250.95156986</v>
      </c>
      <c r="AJ206" s="122">
        <f t="shared" si="518"/>
        <v>131857765.91837867</v>
      </c>
      <c r="AK206" s="122">
        <f t="shared" si="518"/>
        <v>126800751.21253671</v>
      </c>
      <c r="AL206" s="122">
        <f t="shared" si="518"/>
        <v>121392206.83404399</v>
      </c>
      <c r="AM206" s="122">
        <f t="shared" si="518"/>
        <v>115632132.78290051</v>
      </c>
      <c r="AN206" s="122">
        <f t="shared" si="518"/>
        <v>109520529.05910631</v>
      </c>
      <c r="AO206" s="122">
        <f t="shared" si="518"/>
        <v>103057395.66266131</v>
      </c>
      <c r="AP206" s="122">
        <f t="shared" si="518"/>
        <v>96242732.593565568</v>
      </c>
      <c r="AQ206" s="122">
        <f t="shared" si="518"/>
        <v>89076539.851819113</v>
      </c>
      <c r="AR206" s="122">
        <f t="shared" si="518"/>
        <v>90147406.73348476</v>
      </c>
      <c r="AS206" s="122">
        <f t="shared" si="518"/>
        <v>91193342.43269293</v>
      </c>
      <c r="AT206" s="122">
        <f t="shared" si="518"/>
        <v>92214346.949443579</v>
      </c>
      <c r="AU206" s="122">
        <f t="shared" si="518"/>
        <v>93210420.283736736</v>
      </c>
      <c r="AV206" s="122">
        <f t="shared" si="518"/>
        <v>94181562.435572386</v>
      </c>
      <c r="AW206" s="122">
        <f t="shared" si="518"/>
        <v>95127773.404950559</v>
      </c>
      <c r="AX206" s="122">
        <f t="shared" si="518"/>
        <v>96049053.191871211</v>
      </c>
      <c r="AY206" s="122">
        <f t="shared" si="518"/>
        <v>96945401.796334356</v>
      </c>
      <c r="AZ206" s="122">
        <f t="shared" si="518"/>
        <v>97816819.218340009</v>
      </c>
      <c r="BA206" s="122">
        <f t="shared" si="518"/>
        <v>98663305.457888156</v>
      </c>
      <c r="BB206" s="122">
        <f t="shared" si="518"/>
        <v>99484860.514978811</v>
      </c>
      <c r="BC206" s="122">
        <f t="shared" si="518"/>
        <v>100281484.38961196</v>
      </c>
      <c r="BD206" s="122">
        <f t="shared" si="518"/>
        <v>101053177.08178762</v>
      </c>
      <c r="BE206" s="122">
        <f t="shared" si="518"/>
        <v>101799938.59150575</v>
      </c>
      <c r="BF206" s="122">
        <f t="shared" si="518"/>
        <v>102521768.91876641</v>
      </c>
      <c r="BG206" s="122">
        <f t="shared" si="518"/>
        <v>103218668.06356956</v>
      </c>
      <c r="BH206" s="122">
        <f t="shared" si="518"/>
        <v>103890636.02591522</v>
      </c>
      <c r="BI206" s="122">
        <f t="shared" si="518"/>
        <v>104537672.80580339</v>
      </c>
      <c r="BJ206" s="122">
        <f t="shared" si="518"/>
        <v>105159778.40323403</v>
      </c>
      <c r="BK206" s="122">
        <f t="shared" si="518"/>
        <v>105756952.8182072</v>
      </c>
      <c r="BL206" s="89"/>
    </row>
    <row r="207" spans="1:64" x14ac:dyDescent="0.45">
      <c r="A207" s="17" t="s">
        <v>49</v>
      </c>
      <c r="B207" s="53"/>
      <c r="C207" s="122">
        <f t="shared" ref="C207:AH207" si="519">C35*C121</f>
        <v>445810344.22857481</v>
      </c>
      <c r="D207" s="122">
        <f t="shared" si="519"/>
        <v>444172724.38611829</v>
      </c>
      <c r="E207" s="122">
        <f t="shared" si="519"/>
        <v>442451632.9457249</v>
      </c>
      <c r="F207" s="122">
        <f t="shared" si="519"/>
        <v>440648633.13994569</v>
      </c>
      <c r="G207" s="122">
        <f t="shared" si="519"/>
        <v>438765282.1358946</v>
      </c>
      <c r="H207" s="122">
        <f t="shared" si="519"/>
        <v>436803131.03524822</v>
      </c>
      <c r="I207" s="122">
        <f t="shared" si="519"/>
        <v>434763724.87424582</v>
      </c>
      <c r="J207" s="122">
        <f t="shared" si="519"/>
        <v>432445143.15962297</v>
      </c>
      <c r="K207" s="122">
        <f t="shared" si="519"/>
        <v>429843448.11234581</v>
      </c>
      <c r="L207" s="122">
        <f t="shared" si="519"/>
        <v>426954721.59114778</v>
      </c>
      <c r="M207" s="122">
        <f t="shared" si="519"/>
        <v>421484931.33156079</v>
      </c>
      <c r="N207" s="122">
        <f t="shared" si="519"/>
        <v>413471680.51728487</v>
      </c>
      <c r="O207" s="122">
        <f t="shared" si="519"/>
        <v>407736651.10369223</v>
      </c>
      <c r="P207" s="122">
        <f t="shared" si="519"/>
        <v>395751717.49398381</v>
      </c>
      <c r="Q207" s="122">
        <f t="shared" si="519"/>
        <v>383877969.34678471</v>
      </c>
      <c r="R207" s="122">
        <f t="shared" si="519"/>
        <v>372540206.26465422</v>
      </c>
      <c r="S207" s="122">
        <f t="shared" si="519"/>
        <v>368198029.09997004</v>
      </c>
      <c r="T207" s="122">
        <f t="shared" si="519"/>
        <v>355128795.8180213</v>
      </c>
      <c r="U207" s="122">
        <f t="shared" si="519"/>
        <v>335628134.08621788</v>
      </c>
      <c r="V207" s="122">
        <f t="shared" si="519"/>
        <v>327625086.47401047</v>
      </c>
      <c r="W207" s="122">
        <f t="shared" si="519"/>
        <v>315882339.09504706</v>
      </c>
      <c r="X207" s="122">
        <f t="shared" si="519"/>
        <v>308315734.35152471</v>
      </c>
      <c r="Y207" s="122">
        <f t="shared" si="519"/>
        <v>302648340.8189044</v>
      </c>
      <c r="Z207" s="122">
        <f t="shared" si="519"/>
        <v>292197655.18448997</v>
      </c>
      <c r="AA207" s="122">
        <f t="shared" si="519"/>
        <v>286681353.63797802</v>
      </c>
      <c r="AB207" s="122">
        <f t="shared" si="519"/>
        <v>281786890.45925933</v>
      </c>
      <c r="AC207" s="122">
        <f t="shared" si="519"/>
        <v>271582110.74510527</v>
      </c>
      <c r="AD207" s="122">
        <f t="shared" si="519"/>
        <v>262599259.99548104</v>
      </c>
      <c r="AE207" s="122">
        <f t="shared" si="519"/>
        <v>255521291.4068042</v>
      </c>
      <c r="AF207" s="122">
        <f t="shared" si="519"/>
        <v>247579715.78445855</v>
      </c>
      <c r="AG207" s="122">
        <f t="shared" si="519"/>
        <v>230986778.15889505</v>
      </c>
      <c r="AH207" s="122">
        <f t="shared" si="519"/>
        <v>224252287.24645221</v>
      </c>
      <c r="AI207" s="122">
        <f t="shared" ref="AI207:BK207" si="520">AI35*AI121</f>
        <v>217432440.95129392</v>
      </c>
      <c r="AJ207" s="122">
        <f t="shared" si="520"/>
        <v>210527938.32197544</v>
      </c>
      <c r="AK207" s="122">
        <f t="shared" si="520"/>
        <v>203539478.40705213</v>
      </c>
      <c r="AL207" s="122">
        <f t="shared" si="520"/>
        <v>196467760.25507927</v>
      </c>
      <c r="AM207" s="122">
        <f t="shared" si="520"/>
        <v>189313482.91461214</v>
      </c>
      <c r="AN207" s="122">
        <f t="shared" si="520"/>
        <v>182077345.43420613</v>
      </c>
      <c r="AO207" s="122">
        <f t="shared" si="520"/>
        <v>174760046.86241648</v>
      </c>
      <c r="AP207" s="122">
        <f t="shared" si="520"/>
        <v>167362286.2477985</v>
      </c>
      <c r="AQ207" s="122">
        <f t="shared" si="520"/>
        <v>159884762.63890746</v>
      </c>
      <c r="AR207" s="122">
        <f t="shared" si="520"/>
        <v>152810286.69383487</v>
      </c>
      <c r="AS207" s="122">
        <f t="shared" si="520"/>
        <v>145611073.12152943</v>
      </c>
      <c r="AT207" s="122">
        <f t="shared" si="520"/>
        <v>138286782.67783946</v>
      </c>
      <c r="AU207" s="122">
        <f t="shared" si="520"/>
        <v>130837076.11861302</v>
      </c>
      <c r="AV207" s="122">
        <f t="shared" si="520"/>
        <v>123261614.19969827</v>
      </c>
      <c r="AW207" s="122">
        <f t="shared" si="520"/>
        <v>115560057.67694342</v>
      </c>
      <c r="AX207" s="122">
        <f t="shared" si="520"/>
        <v>107732067.3061966</v>
      </c>
      <c r="AY207" s="122">
        <f t="shared" si="520"/>
        <v>99777303.843305945</v>
      </c>
      <c r="AZ207" s="122">
        <f t="shared" si="520"/>
        <v>91695428.044119686</v>
      </c>
      <c r="BA207" s="122">
        <f t="shared" si="520"/>
        <v>83486100.664485931</v>
      </c>
      <c r="BB207" s="122">
        <f t="shared" si="520"/>
        <v>75148982.460252836</v>
      </c>
      <c r="BC207" s="122">
        <f t="shared" si="520"/>
        <v>66683734.187268578</v>
      </c>
      <c r="BD207" s="122">
        <f t="shared" si="520"/>
        <v>58090016.601381309</v>
      </c>
      <c r="BE207" s="122">
        <f t="shared" si="520"/>
        <v>49367490.458439194</v>
      </c>
      <c r="BF207" s="122">
        <f t="shared" si="520"/>
        <v>40515816.514290385</v>
      </c>
      <c r="BG207" s="122">
        <f t="shared" si="520"/>
        <v>31534655.524783064</v>
      </c>
      <c r="BH207" s="122">
        <f t="shared" si="520"/>
        <v>22423668.245765366</v>
      </c>
      <c r="BI207" s="122">
        <f t="shared" si="520"/>
        <v>13182515.433085458</v>
      </c>
      <c r="BJ207" s="122">
        <f t="shared" si="520"/>
        <v>3810857.8425915064</v>
      </c>
      <c r="BK207" s="122">
        <f t="shared" si="520"/>
        <v>-5691643.7698683217</v>
      </c>
      <c r="BL207" s="89"/>
    </row>
    <row r="208" spans="1:64" x14ac:dyDescent="0.45">
      <c r="A208" s="17" t="s">
        <v>54</v>
      </c>
      <c r="B208" s="53"/>
      <c r="C208" s="122">
        <f t="shared" ref="C208:AH208" si="521">C36*C122</f>
        <v>0</v>
      </c>
      <c r="D208" s="122">
        <f t="shared" si="521"/>
        <v>1943644.0761802057</v>
      </c>
      <c r="E208" s="122">
        <f t="shared" si="521"/>
        <v>3927401.7821832192</v>
      </c>
      <c r="F208" s="122">
        <f t="shared" si="521"/>
        <v>5951277.0305161849</v>
      </c>
      <c r="G208" s="122">
        <f t="shared" si="521"/>
        <v>8015275.6746261548</v>
      </c>
      <c r="H208" s="122">
        <f t="shared" si="521"/>
        <v>10119405.508900099</v>
      </c>
      <c r="I208" s="122">
        <f t="shared" si="521"/>
        <v>12263676.268664889</v>
      </c>
      <c r="J208" s="122">
        <f t="shared" si="521"/>
        <v>14448099.630187321</v>
      </c>
      <c r="K208" s="122">
        <f t="shared" si="521"/>
        <v>16672482.012565734</v>
      </c>
      <c r="L208" s="122">
        <f t="shared" si="521"/>
        <v>18936623.550812844</v>
      </c>
      <c r="M208" s="122">
        <f t="shared" si="521"/>
        <v>22207263.461598292</v>
      </c>
      <c r="N208" s="122">
        <f t="shared" si="521"/>
        <v>25349152.336188216</v>
      </c>
      <c r="O208" s="122">
        <f t="shared" si="521"/>
        <v>27532645.472527951</v>
      </c>
      <c r="P208" s="122">
        <f t="shared" si="521"/>
        <v>32225211.952381019</v>
      </c>
      <c r="Q208" s="122">
        <f t="shared" si="521"/>
        <v>36933940.34880399</v>
      </c>
      <c r="R208" s="122">
        <f t="shared" si="521"/>
        <v>41198668.858870178</v>
      </c>
      <c r="S208" s="122">
        <f t="shared" si="521"/>
        <v>42372778.944517009</v>
      </c>
      <c r="T208" s="122">
        <f t="shared" si="521"/>
        <v>47191947.117483094</v>
      </c>
      <c r="U208" s="122">
        <f t="shared" si="521"/>
        <v>54608468.170757733</v>
      </c>
      <c r="V208" s="122">
        <f t="shared" si="521"/>
        <v>57283271.829122029</v>
      </c>
      <c r="W208" s="122">
        <f t="shared" si="521"/>
        <v>61441802.917480871</v>
      </c>
      <c r="X208" s="122">
        <f t="shared" si="521"/>
        <v>63884436.432468817</v>
      </c>
      <c r="Y208" s="122">
        <f t="shared" si="521"/>
        <v>65587721.607110225</v>
      </c>
      <c r="Z208" s="122">
        <f t="shared" si="521"/>
        <v>69419401.479019642</v>
      </c>
      <c r="AA208" s="122">
        <f t="shared" si="521"/>
        <v>71185461.842513263</v>
      </c>
      <c r="AB208" s="122">
        <f t="shared" si="521"/>
        <v>72306471.711914927</v>
      </c>
      <c r="AC208" s="122">
        <f t="shared" si="521"/>
        <v>72706027.717520595</v>
      </c>
      <c r="AD208" s="122">
        <f t="shared" si="521"/>
        <v>71953031.139278501</v>
      </c>
      <c r="AE208" s="122">
        <f t="shared" si="521"/>
        <v>70700942.250506818</v>
      </c>
      <c r="AF208" s="122">
        <f t="shared" si="521"/>
        <v>69507721.153599083</v>
      </c>
      <c r="AG208" s="122">
        <f t="shared" si="521"/>
        <v>71059903.560585812</v>
      </c>
      <c r="AH208" s="122">
        <f t="shared" si="521"/>
        <v>68923924.04705222</v>
      </c>
      <c r="AI208" s="122">
        <f t="shared" ref="AI208:BK208" si="522">AI36*AI122</f>
        <v>66784322.331743725</v>
      </c>
      <c r="AJ208" s="122">
        <f t="shared" si="522"/>
        <v>64634293.932373963</v>
      </c>
      <c r="AK208" s="122">
        <f t="shared" si="522"/>
        <v>62467034.366656519</v>
      </c>
      <c r="AL208" s="122">
        <f t="shared" si="522"/>
        <v>60275739.152305044</v>
      </c>
      <c r="AM208" s="122">
        <f t="shared" si="522"/>
        <v>58053603.807033136</v>
      </c>
      <c r="AN208" s="122">
        <f t="shared" si="522"/>
        <v>55793823.848554417</v>
      </c>
      <c r="AO208" s="122">
        <f t="shared" si="522"/>
        <v>53489594.794582509</v>
      </c>
      <c r="AP208" s="122">
        <f t="shared" si="522"/>
        <v>51134112.162831016</v>
      </c>
      <c r="AQ208" s="122">
        <f t="shared" si="522"/>
        <v>48720571.471013553</v>
      </c>
      <c r="AR208" s="122">
        <f t="shared" si="522"/>
        <v>49136770.730803847</v>
      </c>
      <c r="AS208" s="122">
        <f t="shared" si="522"/>
        <v>49575821.895276919</v>
      </c>
      <c r="AT208" s="122">
        <f t="shared" si="522"/>
        <v>50036977.21912656</v>
      </c>
      <c r="AU208" s="122">
        <f t="shared" si="522"/>
        <v>50519488.957046583</v>
      </c>
      <c r="AV208" s="122">
        <f t="shared" si="522"/>
        <v>51022609.363730796</v>
      </c>
      <c r="AW208" s="122">
        <f t="shared" si="522"/>
        <v>51545590.693872988</v>
      </c>
      <c r="AX208" s="122">
        <f t="shared" si="522"/>
        <v>52087685.202166975</v>
      </c>
      <c r="AY208" s="122">
        <f t="shared" si="522"/>
        <v>52648145.143306553</v>
      </c>
      <c r="AZ208" s="122">
        <f t="shared" si="522"/>
        <v>53226222.771985538</v>
      </c>
      <c r="BA208" s="122">
        <f t="shared" si="522"/>
        <v>53821170.342897736</v>
      </c>
      <c r="BB208" s="122">
        <f t="shared" si="522"/>
        <v>54432240.110736929</v>
      </c>
      <c r="BC208" s="122">
        <f t="shared" si="522"/>
        <v>55058684.330196932</v>
      </c>
      <c r="BD208" s="122">
        <f t="shared" si="522"/>
        <v>55699755.255971566</v>
      </c>
      <c r="BE208" s="122">
        <f t="shared" si="522"/>
        <v>56354705.142754614</v>
      </c>
      <c r="BF208" s="122">
        <f t="shared" si="522"/>
        <v>57022786.245239884</v>
      </c>
      <c r="BG208" s="122">
        <f t="shared" si="522"/>
        <v>57703250.81812118</v>
      </c>
      <c r="BH208" s="122">
        <f t="shared" si="522"/>
        <v>58395351.116092317</v>
      </c>
      <c r="BI208" s="122">
        <f t="shared" si="522"/>
        <v>59098339.393847093</v>
      </c>
      <c r="BJ208" s="122">
        <f t="shared" si="522"/>
        <v>59811467.906079315</v>
      </c>
      <c r="BK208" s="122">
        <f t="shared" si="522"/>
        <v>60533988.907482773</v>
      </c>
      <c r="BL208" s="89"/>
    </row>
    <row r="209" spans="1:64" x14ac:dyDescent="0.45">
      <c r="A209" s="17" t="s">
        <v>52</v>
      </c>
      <c r="B209" s="53"/>
      <c r="C209" s="122">
        <f t="shared" ref="C209:AH209" si="523">C37*C123</f>
        <v>0</v>
      </c>
      <c r="D209" s="122">
        <f t="shared" si="523"/>
        <v>787840.24476473557</v>
      </c>
      <c r="E209" s="122">
        <f t="shared" si="523"/>
        <v>1592485.1087008067</v>
      </c>
      <c r="F209" s="122">
        <f t="shared" si="523"/>
        <v>2413934.5918082134</v>
      </c>
      <c r="G209" s="122">
        <f t="shared" si="523"/>
        <v>3252188.6940869563</v>
      </c>
      <c r="H209" s="122">
        <f t="shared" si="523"/>
        <v>4107247.4155370346</v>
      </c>
      <c r="I209" s="122">
        <f t="shared" si="523"/>
        <v>4979110.7561584478</v>
      </c>
      <c r="J209" s="122">
        <f t="shared" si="523"/>
        <v>5867778.7159511968</v>
      </c>
      <c r="K209" s="122">
        <f t="shared" si="523"/>
        <v>6773251.2949152822</v>
      </c>
      <c r="L209" s="122">
        <f t="shared" si="523"/>
        <v>7695528.4930507028</v>
      </c>
      <c r="M209" s="122">
        <f t="shared" si="523"/>
        <v>8634610.3103574589</v>
      </c>
      <c r="N209" s="122">
        <f t="shared" si="523"/>
        <v>9630091.3506587651</v>
      </c>
      <c r="O209" s="122">
        <f t="shared" si="523"/>
        <v>10632788.369901277</v>
      </c>
      <c r="P209" s="122">
        <f t="shared" si="523"/>
        <v>11642701.368084995</v>
      </c>
      <c r="Q209" s="122">
        <f t="shared" si="523"/>
        <v>12659830.345209919</v>
      </c>
      <c r="R209" s="122">
        <f t="shared" si="523"/>
        <v>13684175.301276051</v>
      </c>
      <c r="S209" s="122">
        <f t="shared" si="523"/>
        <v>14715736.236283388</v>
      </c>
      <c r="T209" s="122">
        <f t="shared" si="523"/>
        <v>15754513.150231931</v>
      </c>
      <c r="U209" s="122">
        <f t="shared" si="523"/>
        <v>16800506.043121684</v>
      </c>
      <c r="V209" s="122">
        <f t="shared" si="523"/>
        <v>17853714.914952643</v>
      </c>
      <c r="W209" s="122">
        <f t="shared" si="523"/>
        <v>18914139.765724804</v>
      </c>
      <c r="X209" s="122">
        <f t="shared" si="523"/>
        <v>19981780.595438175</v>
      </c>
      <c r="Y209" s="122">
        <f t="shared" si="523"/>
        <v>21056637.404092748</v>
      </c>
      <c r="Z209" s="122">
        <f t="shared" si="523"/>
        <v>22138710.191688534</v>
      </c>
      <c r="AA209" s="122">
        <f t="shared" si="523"/>
        <v>23227998.958225518</v>
      </c>
      <c r="AB209" s="122">
        <f t="shared" si="523"/>
        <v>24324503.703703701</v>
      </c>
      <c r="AC209" s="122">
        <f t="shared" si="523"/>
        <v>24989557.748148147</v>
      </c>
      <c r="AD209" s="122">
        <f t="shared" si="523"/>
        <v>25790607.88148148</v>
      </c>
      <c r="AE209" s="122">
        <f t="shared" si="523"/>
        <v>26702500.355555553</v>
      </c>
      <c r="AF209" s="122">
        <f t="shared" si="523"/>
        <v>27700081.422222223</v>
      </c>
      <c r="AG209" s="122">
        <f t="shared" si="523"/>
        <v>27912368.000000004</v>
      </c>
      <c r="AH209" s="122">
        <f t="shared" si="523"/>
        <v>27875743.263703667</v>
      </c>
      <c r="AI209" s="122">
        <f t="shared" ref="AI209:BK209" si="524">AI37*AI123</f>
        <v>27750749.41980096</v>
      </c>
      <c r="AJ209" s="122">
        <f t="shared" si="524"/>
        <v>27537386.468291886</v>
      </c>
      <c r="AK209" s="122">
        <f t="shared" si="524"/>
        <v>27235654.409176439</v>
      </c>
      <c r="AL209" s="122">
        <f t="shared" si="524"/>
        <v>26845553.242454629</v>
      </c>
      <c r="AM209" s="122">
        <f t="shared" si="524"/>
        <v>26367082.968126446</v>
      </c>
      <c r="AN209" s="122">
        <f t="shared" si="524"/>
        <v>25800243.5861919</v>
      </c>
      <c r="AO209" s="122">
        <f t="shared" si="524"/>
        <v>25145035.09665098</v>
      </c>
      <c r="AP209" s="122">
        <f t="shared" si="524"/>
        <v>24401457.499503694</v>
      </c>
      <c r="AQ209" s="122">
        <f t="shared" si="524"/>
        <v>23569510.794750027</v>
      </c>
      <c r="AR209" s="122">
        <f t="shared" si="524"/>
        <v>24066957.574023377</v>
      </c>
      <c r="AS209" s="122">
        <f t="shared" si="524"/>
        <v>24554693.462350972</v>
      </c>
      <c r="AT209" s="122">
        <f t="shared" si="524"/>
        <v>25032718.459732816</v>
      </c>
      <c r="AU209" s="122">
        <f t="shared" si="524"/>
        <v>25501032.566168901</v>
      </c>
      <c r="AV209" s="122">
        <f t="shared" si="524"/>
        <v>25959635.781659234</v>
      </c>
      <c r="AW209" s="122">
        <f t="shared" si="524"/>
        <v>26408528.106203813</v>
      </c>
      <c r="AX209" s="122">
        <f t="shared" si="524"/>
        <v>26847709.53980263</v>
      </c>
      <c r="AY209" s="122">
        <f t="shared" si="524"/>
        <v>27277180.082455695</v>
      </c>
      <c r="AZ209" s="122">
        <f t="shared" si="524"/>
        <v>27696939.734163005</v>
      </c>
      <c r="BA209" s="122">
        <f t="shared" si="524"/>
        <v>28106988.494924556</v>
      </c>
      <c r="BB209" s="122">
        <f t="shared" si="524"/>
        <v>28507326.364740357</v>
      </c>
      <c r="BC209" s="122">
        <f t="shared" si="524"/>
        <v>28897953.343610406</v>
      </c>
      <c r="BD209" s="122">
        <f t="shared" si="524"/>
        <v>29278869.431534696</v>
      </c>
      <c r="BE209" s="122">
        <f t="shared" si="524"/>
        <v>29650074.628513232</v>
      </c>
      <c r="BF209" s="122">
        <f t="shared" si="524"/>
        <v>30011568.934546012</v>
      </c>
      <c r="BG209" s="122">
        <f t="shared" si="524"/>
        <v>30363352.349633038</v>
      </c>
      <c r="BH209" s="122">
        <f t="shared" si="524"/>
        <v>30705424.873774309</v>
      </c>
      <c r="BI209" s="122">
        <f t="shared" si="524"/>
        <v>31037786.506969824</v>
      </c>
      <c r="BJ209" s="122">
        <f t="shared" si="524"/>
        <v>31360437.249219585</v>
      </c>
      <c r="BK209" s="122">
        <f t="shared" si="524"/>
        <v>31673377.100523595</v>
      </c>
      <c r="BL209" s="89"/>
    </row>
    <row r="210" spans="1:64" x14ac:dyDescent="0.45">
      <c r="A210" s="17" t="s">
        <v>50</v>
      </c>
      <c r="B210" s="53"/>
      <c r="C210" s="122">
        <f t="shared" ref="C210:AH210" si="525">C38*C124</f>
        <v>1302255290.7877848</v>
      </c>
      <c r="D210" s="122">
        <f t="shared" si="525"/>
        <v>1327502497.1471443</v>
      </c>
      <c r="E210" s="122">
        <f t="shared" si="525"/>
        <v>1352262655.1585679</v>
      </c>
      <c r="F210" s="122">
        <f t="shared" si="525"/>
        <v>1376545872.4906538</v>
      </c>
      <c r="G210" s="122">
        <f t="shared" si="525"/>
        <v>1400362127.0909863</v>
      </c>
      <c r="H210" s="122">
        <f t="shared" si="525"/>
        <v>1423721267.1861362</v>
      </c>
      <c r="I210" s="122">
        <f t="shared" si="525"/>
        <v>1446633011.2816625</v>
      </c>
      <c r="J210" s="122">
        <f t="shared" si="525"/>
        <v>1468706608.9949257</v>
      </c>
      <c r="K210" s="122">
        <f t="shared" si="525"/>
        <v>1489927124.4986365</v>
      </c>
      <c r="L210" s="122">
        <f t="shared" si="525"/>
        <v>1510279849.6918905</v>
      </c>
      <c r="M210" s="122">
        <f t="shared" si="525"/>
        <v>1524961710.902878</v>
      </c>
      <c r="N210" s="122">
        <f t="shared" si="525"/>
        <v>1471500185.7130702</v>
      </c>
      <c r="O210" s="122">
        <f t="shared" si="525"/>
        <v>1419827512.9838936</v>
      </c>
      <c r="P210" s="122">
        <f t="shared" si="525"/>
        <v>1368132531.8400424</v>
      </c>
      <c r="Q210" s="122">
        <f t="shared" si="525"/>
        <v>1317800806.6509879</v>
      </c>
      <c r="R210" s="122">
        <f t="shared" si="525"/>
        <v>1272409166.7882679</v>
      </c>
      <c r="S210" s="122">
        <f t="shared" si="525"/>
        <v>1204443039.1687183</v>
      </c>
      <c r="T210" s="122">
        <f t="shared" si="525"/>
        <v>1150339458.3309569</v>
      </c>
      <c r="U210" s="122">
        <f t="shared" si="525"/>
        <v>1096829219.6970134</v>
      </c>
      <c r="V210" s="122">
        <f t="shared" si="525"/>
        <v>1046398348.0812199</v>
      </c>
      <c r="W210" s="122">
        <f t="shared" si="525"/>
        <v>999310263.75543213</v>
      </c>
      <c r="X210" s="122">
        <f t="shared" si="525"/>
        <v>951885794.35520625</v>
      </c>
      <c r="Y210" s="122">
        <f t="shared" si="525"/>
        <v>901863381.35983658</v>
      </c>
      <c r="Z210" s="122">
        <f t="shared" si="525"/>
        <v>856681423.92339289</v>
      </c>
      <c r="AA210" s="122">
        <f t="shared" si="525"/>
        <v>822776240.56874478</v>
      </c>
      <c r="AB210" s="122">
        <f t="shared" si="525"/>
        <v>785647694.75745273</v>
      </c>
      <c r="AC210" s="122">
        <f t="shared" si="525"/>
        <v>760623040.16913939</v>
      </c>
      <c r="AD210" s="122">
        <f t="shared" si="525"/>
        <v>734538416.96603215</v>
      </c>
      <c r="AE210" s="122">
        <f t="shared" si="525"/>
        <v>712635518.00294054</v>
      </c>
      <c r="AF210" s="122">
        <f t="shared" si="525"/>
        <v>689309802.20328796</v>
      </c>
      <c r="AG210" s="122">
        <f t="shared" si="525"/>
        <v>665185715.7573328</v>
      </c>
      <c r="AH210" s="122">
        <f t="shared" si="525"/>
        <v>643057416.56252623</v>
      </c>
      <c r="AI210" s="122">
        <f t="shared" ref="AI210:BK210" si="526">AI38*AI124</f>
        <v>621136222.23170006</v>
      </c>
      <c r="AJ210" s="122">
        <f t="shared" si="526"/>
        <v>599429650.93777812</v>
      </c>
      <c r="AK210" s="122">
        <f t="shared" si="526"/>
        <v>577945220.85368371</v>
      </c>
      <c r="AL210" s="122">
        <f t="shared" si="526"/>
        <v>556690450.15234053</v>
      </c>
      <c r="AM210" s="122">
        <f t="shared" si="526"/>
        <v>535672857.00667226</v>
      </c>
      <c r="AN210" s="122">
        <f t="shared" si="526"/>
        <v>514899959.58960229</v>
      </c>
      <c r="AO210" s="122">
        <f t="shared" si="526"/>
        <v>494379276.07405418</v>
      </c>
      <c r="AP210" s="122">
        <f t="shared" si="526"/>
        <v>474118324.63295156</v>
      </c>
      <c r="AQ210" s="122">
        <f t="shared" si="526"/>
        <v>454124623.43921846</v>
      </c>
      <c r="AR210" s="122">
        <f t="shared" si="526"/>
        <v>438981742.77225167</v>
      </c>
      <c r="AS210" s="122">
        <f t="shared" si="526"/>
        <v>423870849.87985444</v>
      </c>
      <c r="AT210" s="122">
        <f t="shared" si="526"/>
        <v>408795034.42213243</v>
      </c>
      <c r="AU210" s="122">
        <f t="shared" si="526"/>
        <v>393757386.05919093</v>
      </c>
      <c r="AV210" s="122">
        <f t="shared" si="526"/>
        <v>378760994.45113575</v>
      </c>
      <c r="AW210" s="122">
        <f t="shared" si="526"/>
        <v>363808949.25807238</v>
      </c>
      <c r="AX210" s="122">
        <f t="shared" si="526"/>
        <v>348904340.14010632</v>
      </c>
      <c r="AY210" s="122">
        <f t="shared" si="526"/>
        <v>334050256.75734323</v>
      </c>
      <c r="AZ210" s="122">
        <f t="shared" si="526"/>
        <v>319249788.7698887</v>
      </c>
      <c r="BA210" s="122">
        <f t="shared" si="526"/>
        <v>304506025.83784819</v>
      </c>
      <c r="BB210" s="122">
        <f t="shared" si="526"/>
        <v>289822057.62132734</v>
      </c>
      <c r="BC210" s="122">
        <f t="shared" si="526"/>
        <v>275200973.78043181</v>
      </c>
      <c r="BD210" s="122">
        <f t="shared" si="526"/>
        <v>260645863.97526702</v>
      </c>
      <c r="BE210" s="122">
        <f t="shared" si="526"/>
        <v>246159817.86593863</v>
      </c>
      <c r="BF210" s="122">
        <f t="shared" si="526"/>
        <v>231745925.11255217</v>
      </c>
      <c r="BG210" s="122">
        <f t="shared" si="526"/>
        <v>217407275.37521318</v>
      </c>
      <c r="BH210" s="122">
        <f t="shared" si="526"/>
        <v>203146958.31402731</v>
      </c>
      <c r="BI210" s="122">
        <f t="shared" si="526"/>
        <v>188968063.58910006</v>
      </c>
      <c r="BJ210" s="122">
        <f t="shared" si="526"/>
        <v>174873680.86053702</v>
      </c>
      <c r="BK210" s="122">
        <f t="shared" si="526"/>
        <v>160866899.7884438</v>
      </c>
      <c r="BL210" s="89"/>
    </row>
    <row r="211" spans="1:64" x14ac:dyDescent="0.45">
      <c r="A211" s="17" t="s">
        <v>55</v>
      </c>
      <c r="B211" s="53"/>
      <c r="C211" s="122">
        <f t="shared" ref="C211:AH211" si="527">C39*C125</f>
        <v>0</v>
      </c>
      <c r="D211" s="122">
        <f t="shared" si="527"/>
        <v>3901533.7103110459</v>
      </c>
      <c r="E211" s="122">
        <f t="shared" si="527"/>
        <v>8012100.4860188486</v>
      </c>
      <c r="F211" s="122">
        <f t="shared" si="527"/>
        <v>12331705.039679224</v>
      </c>
      <c r="G211" s="122">
        <f t="shared" si="527"/>
        <v>16860393.594572164</v>
      </c>
      <c r="H211" s="122">
        <f t="shared" si="527"/>
        <v>21598253.884701829</v>
      </c>
      <c r="I211" s="122">
        <f t="shared" si="527"/>
        <v>26545415.154796563</v>
      </c>
      <c r="J211" s="122">
        <f t="shared" si="527"/>
        <v>31702048.160308879</v>
      </c>
      <c r="K211" s="122">
        <f t="shared" si="527"/>
        <v>37067122.117935255</v>
      </c>
      <c r="L211" s="122">
        <f t="shared" si="527"/>
        <v>42639533.371929035</v>
      </c>
      <c r="M211" s="122">
        <f t="shared" si="527"/>
        <v>50692687.210312888</v>
      </c>
      <c r="N211" s="122">
        <f t="shared" si="527"/>
        <v>61701695.817884937</v>
      </c>
      <c r="O211" s="122">
        <f t="shared" si="527"/>
        <v>71997909.819728196</v>
      </c>
      <c r="P211" s="122">
        <f t="shared" si="527"/>
        <v>82270415.699930221</v>
      </c>
      <c r="Q211" s="122">
        <f t="shared" si="527"/>
        <v>91835301.150493056</v>
      </c>
      <c r="R211" s="122">
        <f t="shared" si="527"/>
        <v>98955792.440562412</v>
      </c>
      <c r="S211" s="122">
        <f t="shared" si="527"/>
        <v>116708826.46895224</v>
      </c>
      <c r="T211" s="122">
        <f t="shared" si="527"/>
        <v>128061517.00814134</v>
      </c>
      <c r="U211" s="122">
        <f t="shared" si="527"/>
        <v>138359833.85965258</v>
      </c>
      <c r="V211" s="122">
        <f t="shared" si="527"/>
        <v>147426986.39738497</v>
      </c>
      <c r="W211" s="122">
        <f t="shared" si="527"/>
        <v>154880184.88713312</v>
      </c>
      <c r="X211" s="122">
        <f t="shared" si="527"/>
        <v>162701126.72667664</v>
      </c>
      <c r="Y211" s="122">
        <f t="shared" si="527"/>
        <v>171980645.1474244</v>
      </c>
      <c r="Z211" s="122">
        <f t="shared" si="527"/>
        <v>179246715.94258255</v>
      </c>
      <c r="AA211" s="122">
        <f t="shared" si="527"/>
        <v>181295107.95350856</v>
      </c>
      <c r="AB211" s="122">
        <f t="shared" si="527"/>
        <v>184436278.43165308</v>
      </c>
      <c r="AC211" s="122">
        <f t="shared" si="527"/>
        <v>186477121.57672781</v>
      </c>
      <c r="AD211" s="122">
        <f t="shared" si="527"/>
        <v>188347247.20901412</v>
      </c>
      <c r="AE211" s="122">
        <f t="shared" si="527"/>
        <v>188833848.94759771</v>
      </c>
      <c r="AF211" s="122">
        <f t="shared" si="527"/>
        <v>189791988.55232617</v>
      </c>
      <c r="AG211" s="122">
        <f t="shared" si="527"/>
        <v>190824878.77590576</v>
      </c>
      <c r="AH211" s="122">
        <f t="shared" si="527"/>
        <v>190993776.26890177</v>
      </c>
      <c r="AI211" s="122">
        <f t="shared" ref="AI211:BK211" si="528">AI39*AI125</f>
        <v>191181235.88823935</v>
      </c>
      <c r="AJ211" s="122">
        <f t="shared" si="528"/>
        <v>191382164.6979517</v>
      </c>
      <c r="AK211" s="122">
        <f t="shared" si="528"/>
        <v>191591469.76207206</v>
      </c>
      <c r="AL211" s="122">
        <f t="shared" si="528"/>
        <v>191804058.14463359</v>
      </c>
      <c r="AM211" s="122">
        <f t="shared" si="528"/>
        <v>192014836.90966949</v>
      </c>
      <c r="AN211" s="122">
        <f t="shared" si="528"/>
        <v>192218713.12121293</v>
      </c>
      <c r="AO211" s="122">
        <f t="shared" si="528"/>
        <v>192410593.84329709</v>
      </c>
      <c r="AP211" s="122">
        <f t="shared" si="528"/>
        <v>192585386.13995519</v>
      </c>
      <c r="AQ211" s="122">
        <f t="shared" si="528"/>
        <v>192737997.07522064</v>
      </c>
      <c r="AR211" s="122">
        <f t="shared" si="528"/>
        <v>194894966.0868803</v>
      </c>
      <c r="AS211" s="122">
        <f t="shared" si="528"/>
        <v>197095550.32851154</v>
      </c>
      <c r="AT211" s="122">
        <f t="shared" si="528"/>
        <v>199337656.8127307</v>
      </c>
      <c r="AU211" s="122">
        <f t="shared" si="528"/>
        <v>201619192.55215415</v>
      </c>
      <c r="AV211" s="122">
        <f t="shared" si="528"/>
        <v>203938064.55939826</v>
      </c>
      <c r="AW211" s="122">
        <f t="shared" si="528"/>
        <v>206292179.84707946</v>
      </c>
      <c r="AX211" s="122">
        <f t="shared" si="528"/>
        <v>208679445.4278141</v>
      </c>
      <c r="AY211" s="122">
        <f t="shared" si="528"/>
        <v>211097768.31421855</v>
      </c>
      <c r="AZ211" s="122">
        <f t="shared" si="528"/>
        <v>213545055.51890922</v>
      </c>
      <c r="BA211" s="122">
        <f t="shared" si="528"/>
        <v>216019214.05450243</v>
      </c>
      <c r="BB211" s="122">
        <f t="shared" si="528"/>
        <v>218518150.93361464</v>
      </c>
      <c r="BC211" s="122">
        <f t="shared" si="528"/>
        <v>221039773.16886222</v>
      </c>
      <c r="BD211" s="122">
        <f t="shared" si="528"/>
        <v>223581987.77286151</v>
      </c>
      <c r="BE211" s="122">
        <f t="shared" si="528"/>
        <v>226142701.75822887</v>
      </c>
      <c r="BF211" s="122">
        <f t="shared" si="528"/>
        <v>228719822.13758072</v>
      </c>
      <c r="BG211" s="122">
        <f t="shared" si="528"/>
        <v>231311255.92353338</v>
      </c>
      <c r="BH211" s="122">
        <f t="shared" si="528"/>
        <v>233914910.12870333</v>
      </c>
      <c r="BI211" s="122">
        <f t="shared" si="528"/>
        <v>236528691.76570687</v>
      </c>
      <c r="BJ211" s="122">
        <f t="shared" si="528"/>
        <v>239150507.8471604</v>
      </c>
      <c r="BK211" s="122">
        <f t="shared" si="528"/>
        <v>241778265.38568029</v>
      </c>
      <c r="BL211" s="89"/>
    </row>
    <row r="212" spans="1:64" x14ac:dyDescent="0.45">
      <c r="A212" s="17" t="s">
        <v>7</v>
      </c>
      <c r="B212" s="53"/>
      <c r="C212" s="122">
        <f t="shared" ref="C212:AH212" si="529">C40*C126</f>
        <v>185487291.4605777</v>
      </c>
      <c r="D212" s="122">
        <f t="shared" si="529"/>
        <v>214866030.55273831</v>
      </c>
      <c r="E212" s="122">
        <f t="shared" si="529"/>
        <v>248006346.14513355</v>
      </c>
      <c r="F212" s="122">
        <f t="shared" si="529"/>
        <v>286535173.94631833</v>
      </c>
      <c r="G212" s="122">
        <f t="shared" si="529"/>
        <v>329195578.24681073</v>
      </c>
      <c r="H212" s="122">
        <f t="shared" si="529"/>
        <v>375142914.67171204</v>
      </c>
      <c r="I212" s="122">
        <f t="shared" si="529"/>
        <v>424634045.75854969</v>
      </c>
      <c r="J212" s="122">
        <f t="shared" si="529"/>
        <v>468951964.48152292</v>
      </c>
      <c r="K212" s="122">
        <f t="shared" si="529"/>
        <v>513937094.94823027</v>
      </c>
      <c r="L212" s="122">
        <f t="shared" si="529"/>
        <v>563430919.46841788</v>
      </c>
      <c r="M212" s="122">
        <f t="shared" si="529"/>
        <v>611685408.88376284</v>
      </c>
      <c r="N212" s="122">
        <f t="shared" si="529"/>
        <v>609491678.5197804</v>
      </c>
      <c r="O212" s="122">
        <f t="shared" si="529"/>
        <v>607371110.18060172</v>
      </c>
      <c r="P212" s="122">
        <f t="shared" si="529"/>
        <v>605167817.53287899</v>
      </c>
      <c r="Q212" s="122">
        <f t="shared" si="529"/>
        <v>602776989.19860113</v>
      </c>
      <c r="R212" s="122">
        <f t="shared" si="529"/>
        <v>600286339.87203634</v>
      </c>
      <c r="S212" s="122">
        <f t="shared" si="529"/>
        <v>597625518.18713248</v>
      </c>
      <c r="T212" s="122">
        <f t="shared" si="529"/>
        <v>595225941.9594754</v>
      </c>
      <c r="U212" s="122">
        <f t="shared" si="529"/>
        <v>591401128.57124305</v>
      </c>
      <c r="V212" s="122">
        <f t="shared" si="529"/>
        <v>587664018.15839565</v>
      </c>
      <c r="W212" s="122">
        <f t="shared" si="529"/>
        <v>583762605.6125282</v>
      </c>
      <c r="X212" s="122">
        <f t="shared" si="529"/>
        <v>579987530.50919008</v>
      </c>
      <c r="Y212" s="122">
        <f t="shared" si="529"/>
        <v>576367404.99436021</v>
      </c>
      <c r="Z212" s="122">
        <f t="shared" si="529"/>
        <v>572992227.81346571</v>
      </c>
      <c r="AA212" s="122">
        <f t="shared" si="529"/>
        <v>569677611.95447564</v>
      </c>
      <c r="AB212" s="122">
        <f t="shared" si="529"/>
        <v>565632447.41118634</v>
      </c>
      <c r="AC212" s="122">
        <f t="shared" si="529"/>
        <v>560709409.45472944</v>
      </c>
      <c r="AD212" s="122">
        <f t="shared" si="529"/>
        <v>554773206.32197213</v>
      </c>
      <c r="AE212" s="122">
        <f t="shared" si="529"/>
        <v>549598930.00950253</v>
      </c>
      <c r="AF212" s="122">
        <f t="shared" si="529"/>
        <v>544057235.51168442</v>
      </c>
      <c r="AG212" s="122">
        <f t="shared" si="529"/>
        <v>537991461.92708325</v>
      </c>
      <c r="AH212" s="122">
        <f t="shared" si="529"/>
        <v>531959540.56012696</v>
      </c>
      <c r="AI212" s="122">
        <f t="shared" ref="AI212:BK212" si="530">AI40*AI126</f>
        <v>526017071.01814681</v>
      </c>
      <c r="AJ212" s="122">
        <f t="shared" si="530"/>
        <v>520163169.14052844</v>
      </c>
      <c r="AK212" s="122">
        <f t="shared" si="530"/>
        <v>514396950.76665759</v>
      </c>
      <c r="AL212" s="122">
        <f t="shared" si="530"/>
        <v>508717531.73591977</v>
      </c>
      <c r="AM212" s="122">
        <f t="shared" si="530"/>
        <v>503124027.88770056</v>
      </c>
      <c r="AN212" s="122">
        <f t="shared" si="530"/>
        <v>497615555.06138563</v>
      </c>
      <c r="AO212" s="122">
        <f t="shared" si="530"/>
        <v>492191229.0963605</v>
      </c>
      <c r="AP212" s="122">
        <f t="shared" si="530"/>
        <v>486850165.83201092</v>
      </c>
      <c r="AQ212" s="122">
        <f t="shared" si="530"/>
        <v>481591481.10772222</v>
      </c>
      <c r="AR212" s="122">
        <f t="shared" si="530"/>
        <v>475607199.75723165</v>
      </c>
      <c r="AS212" s="122">
        <f t="shared" si="530"/>
        <v>469711858.13044173</v>
      </c>
      <c r="AT212" s="122">
        <f t="shared" si="530"/>
        <v>463904302.9743771</v>
      </c>
      <c r="AU212" s="122">
        <f t="shared" si="530"/>
        <v>458183381.03606272</v>
      </c>
      <c r="AV212" s="122">
        <f t="shared" si="530"/>
        <v>452547939.06252289</v>
      </c>
      <c r="AW212" s="122">
        <f t="shared" si="530"/>
        <v>446996823.80078256</v>
      </c>
      <c r="AX212" s="122">
        <f t="shared" si="530"/>
        <v>441528881.99786633</v>
      </c>
      <c r="AY212" s="122">
        <f t="shared" si="530"/>
        <v>436142960.40079904</v>
      </c>
      <c r="AZ212" s="122">
        <f t="shared" si="530"/>
        <v>430837905.75660521</v>
      </c>
      <c r="BA212" s="122">
        <f t="shared" si="530"/>
        <v>425612564.81230962</v>
      </c>
      <c r="BB212" s="122">
        <f t="shared" si="530"/>
        <v>420465784.31493688</v>
      </c>
      <c r="BC212" s="122">
        <f t="shared" si="530"/>
        <v>415396411.01151192</v>
      </c>
      <c r="BD212" s="122">
        <f t="shared" si="530"/>
        <v>410403291.64905918</v>
      </c>
      <c r="BE212" s="122">
        <f t="shared" si="530"/>
        <v>405485272.97460347</v>
      </c>
      <c r="BF212" s="122">
        <f t="shared" si="530"/>
        <v>400641201.73516959</v>
      </c>
      <c r="BG212" s="122">
        <f t="shared" si="530"/>
        <v>395869924.67778194</v>
      </c>
      <c r="BH212" s="122">
        <f t="shared" si="530"/>
        <v>391170288.54946548</v>
      </c>
      <c r="BI212" s="122">
        <f t="shared" si="530"/>
        <v>386541140.09724486</v>
      </c>
      <c r="BJ212" s="122">
        <f t="shared" si="530"/>
        <v>381981326.06814468</v>
      </c>
      <c r="BK212" s="122">
        <f t="shared" si="530"/>
        <v>377489693.20918971</v>
      </c>
      <c r="BL212" s="89"/>
    </row>
    <row r="213" spans="1:64" x14ac:dyDescent="0.45">
      <c r="A213" s="17" t="s">
        <v>102</v>
      </c>
      <c r="B213" s="53"/>
      <c r="C213" s="122">
        <f t="shared" ref="C213:AH213" si="531">C41*C127</f>
        <v>0</v>
      </c>
      <c r="D213" s="122">
        <f t="shared" si="531"/>
        <v>0</v>
      </c>
      <c r="E213" s="122">
        <f t="shared" si="531"/>
        <v>0</v>
      </c>
      <c r="F213" s="122">
        <f t="shared" si="531"/>
        <v>0</v>
      </c>
      <c r="G213" s="122">
        <f t="shared" si="531"/>
        <v>0</v>
      </c>
      <c r="H213" s="122">
        <f t="shared" si="531"/>
        <v>0</v>
      </c>
      <c r="I213" s="122">
        <f t="shared" si="531"/>
        <v>0</v>
      </c>
      <c r="J213" s="122">
        <f t="shared" si="531"/>
        <v>0</v>
      </c>
      <c r="K213" s="122">
        <f t="shared" si="531"/>
        <v>0</v>
      </c>
      <c r="L213" s="122">
        <f t="shared" si="531"/>
        <v>0</v>
      </c>
      <c r="M213" s="122">
        <f t="shared" si="531"/>
        <v>0</v>
      </c>
      <c r="N213" s="122">
        <f t="shared" si="531"/>
        <v>15691388.809939282</v>
      </c>
      <c r="O213" s="122">
        <f t="shared" si="531"/>
        <v>30142465.860985283</v>
      </c>
      <c r="P213" s="122">
        <f t="shared" si="531"/>
        <v>46746268.104719035</v>
      </c>
      <c r="Q213" s="122">
        <f t="shared" si="531"/>
        <v>63350070.348452777</v>
      </c>
      <c r="R213" s="122">
        <f t="shared" si="531"/>
        <v>80909365.433095619</v>
      </c>
      <c r="S213" s="122">
        <f t="shared" si="531"/>
        <v>99655963.907066539</v>
      </c>
      <c r="T213" s="122">
        <f t="shared" si="531"/>
        <v>116157096.79803348</v>
      </c>
      <c r="U213" s="122">
        <f t="shared" si="531"/>
        <v>136640794.74334824</v>
      </c>
      <c r="V213" s="122">
        <f t="shared" si="531"/>
        <v>156091169.07206222</v>
      </c>
      <c r="W213" s="122">
        <f t="shared" si="531"/>
        <v>172718160.45611221</v>
      </c>
      <c r="X213" s="122">
        <f t="shared" si="531"/>
        <v>190314212.10696056</v>
      </c>
      <c r="Y213" s="122">
        <f t="shared" si="531"/>
        <v>205695005.50682083</v>
      </c>
      <c r="Z213" s="122">
        <f t="shared" si="531"/>
        <v>224103809.03513956</v>
      </c>
      <c r="AA213" s="122">
        <f t="shared" si="531"/>
        <v>242287292.09311026</v>
      </c>
      <c r="AB213" s="122">
        <f t="shared" si="531"/>
        <v>262495863.04633796</v>
      </c>
      <c r="AC213" s="122">
        <f t="shared" si="531"/>
        <v>279257758.01142329</v>
      </c>
      <c r="AD213" s="122">
        <f t="shared" si="531"/>
        <v>297819414.87374187</v>
      </c>
      <c r="AE213" s="122">
        <f t="shared" si="531"/>
        <v>318850440.27360982</v>
      </c>
      <c r="AF213" s="122">
        <f t="shared" si="531"/>
        <v>340572806.06873471</v>
      </c>
      <c r="AG213" s="122">
        <f t="shared" si="531"/>
        <v>363028944.82828647</v>
      </c>
      <c r="AH213" s="122">
        <f t="shared" si="531"/>
        <v>363009894.31601268</v>
      </c>
      <c r="AI213" s="122">
        <f t="shared" ref="AI213:BK213" si="532">AI41*AI127</f>
        <v>362991216.33230722</v>
      </c>
      <c r="AJ213" s="122">
        <f t="shared" si="532"/>
        <v>362972910.87716997</v>
      </c>
      <c r="AK213" s="122">
        <f t="shared" si="532"/>
        <v>362954977.95060098</v>
      </c>
      <c r="AL213" s="122">
        <f t="shared" si="532"/>
        <v>362937417.55260015</v>
      </c>
      <c r="AM213" s="122">
        <f t="shared" si="532"/>
        <v>362920229.68316764</v>
      </c>
      <c r="AN213" s="122">
        <f t="shared" si="532"/>
        <v>362903414.3423034</v>
      </c>
      <c r="AO213" s="122">
        <f t="shared" si="532"/>
        <v>362886971.53000736</v>
      </c>
      <c r="AP213" s="122">
        <f t="shared" si="532"/>
        <v>362870901.24627966</v>
      </c>
      <c r="AQ213" s="122">
        <f t="shared" si="532"/>
        <v>362855203.4911201</v>
      </c>
      <c r="AR213" s="122">
        <f t="shared" si="532"/>
        <v>362839878.26452887</v>
      </c>
      <c r="AS213" s="122">
        <f t="shared" si="532"/>
        <v>362824925.56650585</v>
      </c>
      <c r="AT213" s="122">
        <f t="shared" si="532"/>
        <v>362810345.39705116</v>
      </c>
      <c r="AU213" s="122">
        <f t="shared" si="532"/>
        <v>362796137.75616461</v>
      </c>
      <c r="AV213" s="122">
        <f t="shared" si="532"/>
        <v>362782302.64384639</v>
      </c>
      <c r="AW213" s="122">
        <f t="shared" si="532"/>
        <v>362768840.06009638</v>
      </c>
      <c r="AX213" s="122">
        <f t="shared" si="532"/>
        <v>362755750.00491464</v>
      </c>
      <c r="AY213" s="122">
        <f t="shared" si="532"/>
        <v>362743032.47830117</v>
      </c>
      <c r="AZ213" s="122">
        <f t="shared" si="532"/>
        <v>362730687.4802559</v>
      </c>
      <c r="BA213" s="122">
        <f t="shared" si="532"/>
        <v>362718715.01077896</v>
      </c>
      <c r="BB213" s="122">
        <f t="shared" si="532"/>
        <v>362707115.06987023</v>
      </c>
      <c r="BC213" s="122">
        <f t="shared" si="532"/>
        <v>362695887.65752977</v>
      </c>
      <c r="BD213" s="122">
        <f t="shared" si="532"/>
        <v>362685032.77375752</v>
      </c>
      <c r="BE213" s="122">
        <f t="shared" si="532"/>
        <v>362674550.41855353</v>
      </c>
      <c r="BF213" s="122">
        <f t="shared" si="532"/>
        <v>362664440.59191775</v>
      </c>
      <c r="BG213" s="122">
        <f t="shared" si="532"/>
        <v>362654703.29385036</v>
      </c>
      <c r="BH213" s="122">
        <f t="shared" si="532"/>
        <v>362645338.52435112</v>
      </c>
      <c r="BI213" s="122">
        <f t="shared" si="532"/>
        <v>362636346.28342015</v>
      </c>
      <c r="BJ213" s="122">
        <f t="shared" si="532"/>
        <v>362627726.57105744</v>
      </c>
      <c r="BK213" s="122">
        <f t="shared" si="532"/>
        <v>362619479.387263</v>
      </c>
      <c r="BL213" s="89"/>
    </row>
    <row r="214" spans="1:64" x14ac:dyDescent="0.45">
      <c r="A214" s="17" t="s">
        <v>101</v>
      </c>
      <c r="B214" s="53"/>
      <c r="C214" s="122">
        <f t="shared" ref="C214:AH214" si="533">C42*C128</f>
        <v>0</v>
      </c>
      <c r="D214" s="122">
        <f t="shared" si="533"/>
        <v>0</v>
      </c>
      <c r="E214" s="122">
        <f t="shared" si="533"/>
        <v>0</v>
      </c>
      <c r="F214" s="122">
        <f t="shared" si="533"/>
        <v>0</v>
      </c>
      <c r="G214" s="122">
        <f t="shared" si="533"/>
        <v>0</v>
      </c>
      <c r="H214" s="122">
        <f t="shared" si="533"/>
        <v>0</v>
      </c>
      <c r="I214" s="122">
        <f t="shared" si="533"/>
        <v>0</v>
      </c>
      <c r="J214" s="122">
        <f t="shared" si="533"/>
        <v>0</v>
      </c>
      <c r="K214" s="122">
        <f t="shared" si="533"/>
        <v>0</v>
      </c>
      <c r="L214" s="122">
        <f t="shared" si="533"/>
        <v>0</v>
      </c>
      <c r="M214" s="122">
        <f t="shared" si="533"/>
        <v>0</v>
      </c>
      <c r="N214" s="122">
        <f t="shared" si="533"/>
        <v>0</v>
      </c>
      <c r="O214" s="122">
        <f t="shared" si="533"/>
        <v>0</v>
      </c>
      <c r="P214" s="122">
        <f t="shared" si="533"/>
        <v>0</v>
      </c>
      <c r="Q214" s="122">
        <f t="shared" si="533"/>
        <v>0</v>
      </c>
      <c r="R214" s="122">
        <f t="shared" si="533"/>
        <v>0</v>
      </c>
      <c r="S214" s="122">
        <f t="shared" si="533"/>
        <v>0</v>
      </c>
      <c r="T214" s="122">
        <f t="shared" si="533"/>
        <v>0</v>
      </c>
      <c r="U214" s="122">
        <f t="shared" si="533"/>
        <v>0</v>
      </c>
      <c r="V214" s="122">
        <f t="shared" si="533"/>
        <v>0</v>
      </c>
      <c r="W214" s="122">
        <f t="shared" si="533"/>
        <v>0</v>
      </c>
      <c r="X214" s="122">
        <f t="shared" si="533"/>
        <v>0</v>
      </c>
      <c r="Y214" s="122">
        <f t="shared" si="533"/>
        <v>0</v>
      </c>
      <c r="Z214" s="122">
        <f t="shared" si="533"/>
        <v>0</v>
      </c>
      <c r="AA214" s="122">
        <f t="shared" si="533"/>
        <v>0</v>
      </c>
      <c r="AB214" s="122">
        <f t="shared" si="533"/>
        <v>0</v>
      </c>
      <c r="AC214" s="122">
        <f t="shared" si="533"/>
        <v>0</v>
      </c>
      <c r="AD214" s="122">
        <f t="shared" si="533"/>
        <v>0</v>
      </c>
      <c r="AE214" s="122">
        <f t="shared" si="533"/>
        <v>0</v>
      </c>
      <c r="AF214" s="122">
        <f t="shared" si="533"/>
        <v>0</v>
      </c>
      <c r="AG214" s="122">
        <f t="shared" si="533"/>
        <v>0</v>
      </c>
      <c r="AH214" s="122">
        <f t="shared" si="533"/>
        <v>4866274.7228306709</v>
      </c>
      <c r="AI214" s="122">
        <f t="shared" ref="AI214:BK214" si="534">AI42*AI128</f>
        <v>9713283.4362984039</v>
      </c>
      <c r="AJ214" s="122">
        <f t="shared" si="534"/>
        <v>14541026.1404032</v>
      </c>
      <c r="AK214" s="122">
        <f t="shared" si="534"/>
        <v>19349502.835145056</v>
      </c>
      <c r="AL214" s="122">
        <f t="shared" si="534"/>
        <v>24138713.520523973</v>
      </c>
      <c r="AM214" s="122">
        <f t="shared" si="534"/>
        <v>28908658.196539953</v>
      </c>
      <c r="AN214" s="122">
        <f t="shared" si="534"/>
        <v>33659336.863192998</v>
      </c>
      <c r="AO214" s="122">
        <f t="shared" si="534"/>
        <v>38390749.520483099</v>
      </c>
      <c r="AP214" s="122">
        <f t="shared" si="534"/>
        <v>43102896.168410271</v>
      </c>
      <c r="AQ214" s="122">
        <f t="shared" si="534"/>
        <v>47795776.8069745</v>
      </c>
      <c r="AR214" s="122">
        <f t="shared" si="534"/>
        <v>32793369.647609867</v>
      </c>
      <c r="AS214" s="122">
        <f t="shared" si="534"/>
        <v>35702337.535008833</v>
      </c>
      <c r="AT214" s="122">
        <f t="shared" si="534"/>
        <v>38599264.166555963</v>
      </c>
      <c r="AU214" s="122">
        <f t="shared" si="534"/>
        <v>41484149.542251259</v>
      </c>
      <c r="AV214" s="122">
        <f t="shared" si="534"/>
        <v>44356993.662094727</v>
      </c>
      <c r="AW214" s="122">
        <f t="shared" si="534"/>
        <v>47217796.526086345</v>
      </c>
      <c r="AX214" s="122">
        <f t="shared" si="534"/>
        <v>50066558.134226128</v>
      </c>
      <c r="AY214" s="122">
        <f t="shared" si="534"/>
        <v>52903278.486514077</v>
      </c>
      <c r="AZ214" s="122">
        <f t="shared" si="534"/>
        <v>55727957.58295019</v>
      </c>
      <c r="BA214" s="122">
        <f t="shared" si="534"/>
        <v>58540595.423534483</v>
      </c>
      <c r="BB214" s="122">
        <f t="shared" si="534"/>
        <v>61341192.008266926</v>
      </c>
      <c r="BC214" s="122">
        <f t="shared" si="534"/>
        <v>64129747.337147526</v>
      </c>
      <c r="BD214" s="122">
        <f t="shared" si="534"/>
        <v>66906261.410176292</v>
      </c>
      <c r="BE214" s="122">
        <f t="shared" si="534"/>
        <v>69670734.22735323</v>
      </c>
      <c r="BF214" s="122">
        <f t="shared" si="534"/>
        <v>72423165.788678318</v>
      </c>
      <c r="BG214" s="122">
        <f t="shared" si="534"/>
        <v>75163556.094151571</v>
      </c>
      <c r="BH214" s="122">
        <f t="shared" si="534"/>
        <v>77891905.143773004</v>
      </c>
      <c r="BI214" s="122">
        <f t="shared" si="534"/>
        <v>80608212.937542588</v>
      </c>
      <c r="BJ214" s="122">
        <f t="shared" si="534"/>
        <v>83312479.475460351</v>
      </c>
      <c r="BK214" s="122">
        <f t="shared" si="534"/>
        <v>86004704.757526249</v>
      </c>
      <c r="BL214" s="89"/>
    </row>
    <row r="215" spans="1:64" x14ac:dyDescent="0.45">
      <c r="C215" s="89"/>
      <c r="D215" s="89"/>
      <c r="E215" s="89"/>
      <c r="F215" s="89"/>
      <c r="G215" s="89"/>
      <c r="H215" s="89"/>
      <c r="I215" s="89"/>
      <c r="J215" s="89"/>
      <c r="K215" s="89"/>
      <c r="L215" s="89"/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  <c r="X215" s="89"/>
      <c r="Y215" s="89"/>
      <c r="Z215" s="89"/>
      <c r="AA215" s="89"/>
      <c r="AB215" s="89"/>
      <c r="AI215" s="89"/>
      <c r="AJ215" s="89"/>
      <c r="AK215" s="89"/>
      <c r="AL215" s="89"/>
      <c r="AM215" s="89"/>
      <c r="AN215" s="89"/>
      <c r="AO215" s="89"/>
      <c r="AP215" s="89"/>
      <c r="AQ215" s="89"/>
      <c r="AR215" s="89"/>
      <c r="AS215" s="89"/>
      <c r="AT215" s="89"/>
      <c r="AU215" s="89"/>
      <c r="AV215" s="89"/>
      <c r="AW215" s="89"/>
      <c r="AX215" s="89"/>
      <c r="AY215" s="89"/>
      <c r="AZ215" s="89"/>
      <c r="BA215" s="89"/>
      <c r="BB215" s="89"/>
      <c r="BC215" s="89"/>
      <c r="BD215" s="89"/>
      <c r="BE215" s="89"/>
      <c r="BF215" s="89"/>
      <c r="BG215" s="89"/>
      <c r="BH215" s="89"/>
      <c r="BI215" s="89"/>
      <c r="BJ215" s="89"/>
      <c r="BK215" s="90"/>
      <c r="BL215" s="89"/>
    </row>
    <row r="216" spans="1:64" ht="18" x14ac:dyDescent="0.55000000000000004">
      <c r="A216" s="44" t="s">
        <v>64</v>
      </c>
      <c r="B216" s="51" t="s">
        <v>90</v>
      </c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6"/>
      <c r="AC216" s="134"/>
      <c r="AD216" s="134"/>
      <c r="AE216" s="134"/>
      <c r="AF216" s="134"/>
      <c r="AG216" s="134"/>
      <c r="AH216" s="134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  <c r="AZ216" s="45"/>
      <c r="BA216" s="45"/>
      <c r="BB216" s="45"/>
      <c r="BC216" s="45"/>
      <c r="BD216" s="45"/>
      <c r="BE216" s="45"/>
      <c r="BF216" s="45"/>
      <c r="BG216" s="45"/>
      <c r="BH216" s="45"/>
      <c r="BI216" s="45"/>
      <c r="BJ216" s="45"/>
      <c r="BK216" s="46"/>
    </row>
    <row r="217" spans="1:64" x14ac:dyDescent="0.45">
      <c r="A217" s="16" t="s">
        <v>57</v>
      </c>
      <c r="B217" s="199"/>
      <c r="C217" s="124">
        <f>C$131</f>
        <v>1289159690.9626782</v>
      </c>
      <c r="D217" s="124">
        <f t="shared" ref="D217:BK217" si="535">D$131</f>
        <v>1419441175.5416241</v>
      </c>
      <c r="E217" s="124">
        <f t="shared" si="535"/>
        <v>1554942867.4095061</v>
      </c>
      <c r="F217" s="124">
        <f t="shared" si="535"/>
        <v>1699170075.5774555</v>
      </c>
      <c r="G217" s="124">
        <f t="shared" si="535"/>
        <v>1848601363.8371079</v>
      </c>
      <c r="H217" s="124">
        <f t="shared" si="535"/>
        <v>2001084643.5249138</v>
      </c>
      <c r="I217" s="124">
        <f t="shared" si="535"/>
        <v>2157121737.7412596</v>
      </c>
      <c r="J217" s="124">
        <f t="shared" si="535"/>
        <v>2297639628.2715125</v>
      </c>
      <c r="K217" s="124">
        <f t="shared" si="535"/>
        <v>2435930806.3769655</v>
      </c>
      <c r="L217" s="124">
        <f t="shared" si="535"/>
        <v>2579996546.8145642</v>
      </c>
      <c r="M217" s="124">
        <f t="shared" si="535"/>
        <v>2715705449.8058567</v>
      </c>
      <c r="N217" s="124">
        <f t="shared" si="535"/>
        <v>2838646005.4648733</v>
      </c>
      <c r="O217" s="124">
        <f t="shared" si="535"/>
        <v>2958523291.580224</v>
      </c>
      <c r="P217" s="124">
        <f t="shared" si="535"/>
        <v>3077922950.2598906</v>
      </c>
      <c r="Q217" s="124">
        <f t="shared" si="535"/>
        <v>3195150658.0322056</v>
      </c>
      <c r="R217" s="124">
        <f t="shared" si="535"/>
        <v>3313693125.8837304</v>
      </c>
      <c r="S217" s="124">
        <f t="shared" si="535"/>
        <v>3422019320.4686718</v>
      </c>
      <c r="T217" s="124">
        <f t="shared" si="535"/>
        <v>3526963621.9326606</v>
      </c>
      <c r="U217" s="124">
        <f t="shared" si="535"/>
        <v>3631421511.2983942</v>
      </c>
      <c r="V217" s="124">
        <f t="shared" si="535"/>
        <v>3736891345.5574179</v>
      </c>
      <c r="W217" s="124">
        <f t="shared" si="535"/>
        <v>3833776131.990581</v>
      </c>
      <c r="X217" s="124">
        <f t="shared" si="535"/>
        <v>3931503235.6856833</v>
      </c>
      <c r="Y217" s="124">
        <f t="shared" si="535"/>
        <v>4021418677.1386395</v>
      </c>
      <c r="Z217" s="124">
        <f t="shared" si="535"/>
        <v>4117539549.3408618</v>
      </c>
      <c r="AA217" s="124">
        <f t="shared" si="535"/>
        <v>4221120691.7447863</v>
      </c>
      <c r="AB217" s="124">
        <f t="shared" si="535"/>
        <v>4320381163.1853333</v>
      </c>
      <c r="AC217" s="124">
        <f t="shared" si="535"/>
        <v>4396185152.1540928</v>
      </c>
      <c r="AD217" s="124">
        <f t="shared" si="535"/>
        <v>4470394895.6155195</v>
      </c>
      <c r="AE217" s="124">
        <f t="shared" si="535"/>
        <v>4558542097.8976431</v>
      </c>
      <c r="AF217" s="124">
        <f t="shared" si="535"/>
        <v>4645062900.4347696</v>
      </c>
      <c r="AG217" s="124">
        <f t="shared" si="535"/>
        <v>4725719335.2433872</v>
      </c>
      <c r="AH217" s="124">
        <f t="shared" si="535"/>
        <v>4781384416.1822014</v>
      </c>
      <c r="AI217" s="124">
        <f t="shared" si="535"/>
        <v>4836684956.152297</v>
      </c>
      <c r="AJ217" s="124">
        <f t="shared" si="535"/>
        <v>4891632365.5860605</v>
      </c>
      <c r="AK217" s="124">
        <f t="shared" si="535"/>
        <v>4946238054.9158754</v>
      </c>
      <c r="AL217" s="124">
        <f t="shared" si="535"/>
        <v>5000513434.5741301</v>
      </c>
      <c r="AM217" s="124">
        <f t="shared" si="535"/>
        <v>5054469914.9932079</v>
      </c>
      <c r="AN217" s="124">
        <f t="shared" si="535"/>
        <v>5108118906.6054945</v>
      </c>
      <c r="AO217" s="124">
        <f t="shared" si="535"/>
        <v>5161471819.8433771</v>
      </c>
      <c r="AP217" s="124">
        <f t="shared" si="535"/>
        <v>5214540065.1392374</v>
      </c>
      <c r="AQ217" s="124">
        <f t="shared" si="535"/>
        <v>5267335052.9254665</v>
      </c>
      <c r="AR217" s="124">
        <f t="shared" si="535"/>
        <v>5256981403.8001919</v>
      </c>
      <c r="AS217" s="124">
        <f t="shared" si="535"/>
        <v>5253661396.4772329</v>
      </c>
      <c r="AT217" s="124">
        <f t="shared" si="535"/>
        <v>5250208234.9622889</v>
      </c>
      <c r="AU217" s="124">
        <f t="shared" si="535"/>
        <v>5246624489.7820997</v>
      </c>
      <c r="AV217" s="124">
        <f t="shared" si="535"/>
        <v>5242912731.4634075</v>
      </c>
      <c r="AW217" s="124">
        <f t="shared" si="535"/>
        <v>5239075530.5329552</v>
      </c>
      <c r="AX217" s="124">
        <f t="shared" si="535"/>
        <v>5235115457.5174837</v>
      </c>
      <c r="AY217" s="124">
        <f t="shared" si="535"/>
        <v>5231035082.9437351</v>
      </c>
      <c r="AZ217" s="124">
        <f t="shared" si="535"/>
        <v>5226836977.3384533</v>
      </c>
      <c r="BA217" s="124">
        <f t="shared" si="535"/>
        <v>5222523711.2283783</v>
      </c>
      <c r="BB217" s="124">
        <f t="shared" si="535"/>
        <v>5218097855.1402512</v>
      </c>
      <c r="BC217" s="124">
        <f t="shared" si="535"/>
        <v>5213561979.6008177</v>
      </c>
      <c r="BD217" s="124">
        <f t="shared" si="535"/>
        <v>5208918655.1368151</v>
      </c>
      <c r="BE217" s="124">
        <f t="shared" si="535"/>
        <v>5204170452.2749891</v>
      </c>
      <c r="BF217" s="124">
        <f t="shared" si="535"/>
        <v>5199319941.5420818</v>
      </c>
      <c r="BG217" s="124">
        <f t="shared" si="535"/>
        <v>5194369693.4648323</v>
      </c>
      <c r="BH217" s="124">
        <f t="shared" si="535"/>
        <v>5189322278.5699844</v>
      </c>
      <c r="BI217" s="124">
        <f t="shared" si="535"/>
        <v>5184180267.3842802</v>
      </c>
      <c r="BJ217" s="124">
        <f t="shared" si="535"/>
        <v>5178946230.4344606</v>
      </c>
      <c r="BK217" s="124">
        <f t="shared" si="535"/>
        <v>5173622738.2472649</v>
      </c>
      <c r="BL217" s="89"/>
    </row>
    <row r="218" spans="1:64" x14ac:dyDescent="0.45">
      <c r="A218" s="17" t="s">
        <v>91</v>
      </c>
      <c r="B218" s="200">
        <v>0.14099999999999999</v>
      </c>
      <c r="C218" s="122">
        <f>$B218*C$217</f>
        <v>181771516.42573762</v>
      </c>
      <c r="D218" s="122">
        <f t="shared" ref="D218:BK218" si="536">$B218*D$217</f>
        <v>200141205.75136897</v>
      </c>
      <c r="E218" s="122">
        <f t="shared" si="536"/>
        <v>219246944.30474034</v>
      </c>
      <c r="F218" s="122">
        <f t="shared" si="536"/>
        <v>239582980.65642121</v>
      </c>
      <c r="G218" s="122">
        <f t="shared" si="536"/>
        <v>260652792.30103219</v>
      </c>
      <c r="H218" s="122">
        <f t="shared" si="536"/>
        <v>282152934.7370128</v>
      </c>
      <c r="I218" s="122">
        <f t="shared" si="536"/>
        <v>304154165.02151757</v>
      </c>
      <c r="J218" s="122">
        <f t="shared" si="536"/>
        <v>323967187.58628321</v>
      </c>
      <c r="K218" s="122">
        <f t="shared" si="536"/>
        <v>343466243.69915211</v>
      </c>
      <c r="L218" s="122">
        <f t="shared" si="536"/>
        <v>363779513.1008535</v>
      </c>
      <c r="M218" s="122">
        <f t="shared" si="536"/>
        <v>382914468.42262578</v>
      </c>
      <c r="N218" s="122">
        <f t="shared" si="536"/>
        <v>400249086.77054709</v>
      </c>
      <c r="O218" s="122">
        <f t="shared" si="536"/>
        <v>417151784.11281157</v>
      </c>
      <c r="P218" s="122">
        <f t="shared" si="536"/>
        <v>433987135.98664451</v>
      </c>
      <c r="Q218" s="122">
        <f t="shared" si="536"/>
        <v>450516242.78254092</v>
      </c>
      <c r="R218" s="122">
        <f t="shared" si="536"/>
        <v>467230730.74960595</v>
      </c>
      <c r="S218" s="122">
        <f t="shared" si="536"/>
        <v>482504724.18608266</v>
      </c>
      <c r="T218" s="122">
        <f t="shared" si="536"/>
        <v>497301870.69250512</v>
      </c>
      <c r="U218" s="122">
        <f t="shared" si="536"/>
        <v>512030433.09307355</v>
      </c>
      <c r="V218" s="122">
        <f t="shared" si="536"/>
        <v>526901679.72359586</v>
      </c>
      <c r="W218" s="122">
        <f t="shared" si="536"/>
        <v>540562434.61067188</v>
      </c>
      <c r="X218" s="122">
        <f t="shared" si="536"/>
        <v>554341956.23168123</v>
      </c>
      <c r="Y218" s="122">
        <f t="shared" si="536"/>
        <v>567020033.47654808</v>
      </c>
      <c r="Z218" s="122">
        <f t="shared" si="536"/>
        <v>580573076.45706141</v>
      </c>
      <c r="AA218" s="122">
        <f t="shared" si="536"/>
        <v>595178017.5360148</v>
      </c>
      <c r="AB218" s="122">
        <f t="shared" si="536"/>
        <v>609173744.00913191</v>
      </c>
      <c r="AC218" s="122">
        <f t="shared" si="536"/>
        <v>619862106.45372701</v>
      </c>
      <c r="AD218" s="122">
        <f t="shared" si="536"/>
        <v>630325680.28178823</v>
      </c>
      <c r="AE218" s="122">
        <f t="shared" si="536"/>
        <v>642754435.80356765</v>
      </c>
      <c r="AF218" s="122">
        <f t="shared" si="536"/>
        <v>654953868.9613024</v>
      </c>
      <c r="AG218" s="122">
        <f t="shared" si="536"/>
        <v>666326426.26931751</v>
      </c>
      <c r="AH218" s="122">
        <f t="shared" si="536"/>
        <v>674175202.68169034</v>
      </c>
      <c r="AI218" s="122">
        <f t="shared" si="536"/>
        <v>681972578.81747377</v>
      </c>
      <c r="AJ218" s="122">
        <f t="shared" si="536"/>
        <v>689720163.54763448</v>
      </c>
      <c r="AK218" s="122">
        <f t="shared" si="536"/>
        <v>697419565.74313831</v>
      </c>
      <c r="AL218" s="122">
        <f t="shared" si="536"/>
        <v>705072394.27495229</v>
      </c>
      <c r="AM218" s="122">
        <f t="shared" si="536"/>
        <v>712680258.01404226</v>
      </c>
      <c r="AN218" s="122">
        <f t="shared" si="536"/>
        <v>720244765.83137465</v>
      </c>
      <c r="AO218" s="122">
        <f t="shared" si="536"/>
        <v>727767526.59791613</v>
      </c>
      <c r="AP218" s="122">
        <f t="shared" si="536"/>
        <v>735250149.18463242</v>
      </c>
      <c r="AQ218" s="122">
        <f t="shared" si="536"/>
        <v>742694242.46249068</v>
      </c>
      <c r="AR218" s="122">
        <f t="shared" si="536"/>
        <v>741234377.93582702</v>
      </c>
      <c r="AS218" s="122">
        <f t="shared" si="536"/>
        <v>740766256.90328979</v>
      </c>
      <c r="AT218" s="122">
        <f t="shared" si="536"/>
        <v>740279361.12968266</v>
      </c>
      <c r="AU218" s="122">
        <f t="shared" si="536"/>
        <v>739774053.05927598</v>
      </c>
      <c r="AV218" s="122">
        <f t="shared" si="536"/>
        <v>739250695.13634038</v>
      </c>
      <c r="AW218" s="122">
        <f t="shared" si="536"/>
        <v>738709649.80514657</v>
      </c>
      <c r="AX218" s="122">
        <f t="shared" si="536"/>
        <v>738151279.50996518</v>
      </c>
      <c r="AY218" s="122">
        <f t="shared" si="536"/>
        <v>737575946.69506657</v>
      </c>
      <c r="AZ218" s="122">
        <f t="shared" si="536"/>
        <v>736984013.80472183</v>
      </c>
      <c r="BA218" s="122">
        <f t="shared" si="536"/>
        <v>736375843.28320122</v>
      </c>
      <c r="BB218" s="122">
        <f t="shared" si="536"/>
        <v>735751797.57477534</v>
      </c>
      <c r="BC218" s="122">
        <f t="shared" si="536"/>
        <v>735112239.12371528</v>
      </c>
      <c r="BD218" s="122">
        <f t="shared" si="536"/>
        <v>734457530.37429082</v>
      </c>
      <c r="BE218" s="122">
        <f t="shared" si="536"/>
        <v>733788033.77077341</v>
      </c>
      <c r="BF218" s="122">
        <f t="shared" si="536"/>
        <v>733104111.75743341</v>
      </c>
      <c r="BG218" s="122">
        <f t="shared" si="536"/>
        <v>732406126.77854133</v>
      </c>
      <c r="BH218" s="122">
        <f t="shared" si="536"/>
        <v>731694441.27836776</v>
      </c>
      <c r="BI218" s="122">
        <f t="shared" si="536"/>
        <v>730969417.70118344</v>
      </c>
      <c r="BJ218" s="122">
        <f t="shared" si="536"/>
        <v>730231418.49125886</v>
      </c>
      <c r="BK218" s="122">
        <f t="shared" si="536"/>
        <v>729480806.09286427</v>
      </c>
      <c r="BL218" s="89"/>
    </row>
    <row r="219" spans="1:64" x14ac:dyDescent="0.45">
      <c r="A219" s="16" t="s">
        <v>58</v>
      </c>
      <c r="B219" s="199"/>
      <c r="C219" s="124">
        <f t="shared" ref="C219:AH219" si="537">C143</f>
        <v>1094371049.5355585</v>
      </c>
      <c r="D219" s="124">
        <f t="shared" si="537"/>
        <v>998915320.9470464</v>
      </c>
      <c r="E219" s="124">
        <f t="shared" si="537"/>
        <v>904927806.65856719</v>
      </c>
      <c r="F219" s="124">
        <f t="shared" si="537"/>
        <v>812454390.15769637</v>
      </c>
      <c r="G219" s="124">
        <f t="shared" si="537"/>
        <v>721349566.04690075</v>
      </c>
      <c r="H219" s="124">
        <f t="shared" si="537"/>
        <v>631528041.31534445</v>
      </c>
      <c r="I219" s="124">
        <f t="shared" si="537"/>
        <v>542975027.75358427</v>
      </c>
      <c r="J219" s="124">
        <f t="shared" si="537"/>
        <v>455198845.20166725</v>
      </c>
      <c r="K219" s="124">
        <f t="shared" si="537"/>
        <v>368558048.38914061</v>
      </c>
      <c r="L219" s="124">
        <f t="shared" si="537"/>
        <v>283240470.25912946</v>
      </c>
      <c r="M219" s="124">
        <f t="shared" si="537"/>
        <v>199180437.76846701</v>
      </c>
      <c r="N219" s="124">
        <f t="shared" si="537"/>
        <v>197070544.5066362</v>
      </c>
      <c r="O219" s="124">
        <f t="shared" si="537"/>
        <v>195098410.4253462</v>
      </c>
      <c r="P219" s="124">
        <f t="shared" si="537"/>
        <v>193004729.60555249</v>
      </c>
      <c r="Q219" s="124">
        <f t="shared" si="537"/>
        <v>190954914.93383896</v>
      </c>
      <c r="R219" s="124">
        <f t="shared" si="537"/>
        <v>188924121.81088638</v>
      </c>
      <c r="S219" s="124">
        <f t="shared" si="537"/>
        <v>186674339.76314777</v>
      </c>
      <c r="T219" s="124">
        <f t="shared" si="537"/>
        <v>184271237.16072601</v>
      </c>
      <c r="U219" s="124">
        <f t="shared" si="537"/>
        <v>181866398.20553282</v>
      </c>
      <c r="V219" s="124">
        <f t="shared" si="537"/>
        <v>179798687.35254219</v>
      </c>
      <c r="W219" s="124">
        <f t="shared" si="537"/>
        <v>177580813.01045626</v>
      </c>
      <c r="X219" s="124">
        <f t="shared" si="537"/>
        <v>175539999.4915649</v>
      </c>
      <c r="Y219" s="124">
        <f t="shared" si="537"/>
        <v>173504972.35030872</v>
      </c>
      <c r="Z219" s="124">
        <f t="shared" si="537"/>
        <v>171618506.71762651</v>
      </c>
      <c r="AA219" s="124">
        <f t="shared" si="537"/>
        <v>170058801.75318116</v>
      </c>
      <c r="AB219" s="124">
        <f t="shared" si="537"/>
        <v>168328608.85595554</v>
      </c>
      <c r="AC219" s="124">
        <f t="shared" si="537"/>
        <v>170160549.56152287</v>
      </c>
      <c r="AD219" s="124">
        <f t="shared" si="537"/>
        <v>171815364.5304912</v>
      </c>
      <c r="AE219" s="124">
        <f t="shared" si="537"/>
        <v>173882577.40258187</v>
      </c>
      <c r="AF219" s="124">
        <f t="shared" si="537"/>
        <v>175795557.26153871</v>
      </c>
      <c r="AG219" s="124">
        <f t="shared" si="537"/>
        <v>177285228.32808286</v>
      </c>
      <c r="AH219" s="124">
        <f t="shared" si="537"/>
        <v>178719155.26292735</v>
      </c>
      <c r="AI219" s="124">
        <f t="shared" ref="AI219:BK219" si="538">AI143</f>
        <v>180104776.86945331</v>
      </c>
      <c r="AJ219" s="124">
        <f t="shared" si="538"/>
        <v>181442262.68739611</v>
      </c>
      <c r="AK219" s="124">
        <f t="shared" si="538"/>
        <v>182731782.25649101</v>
      </c>
      <c r="AL219" s="124">
        <f t="shared" si="538"/>
        <v>183973505.11647329</v>
      </c>
      <c r="AM219" s="124">
        <f t="shared" si="538"/>
        <v>185167600.80707827</v>
      </c>
      <c r="AN219" s="124">
        <f t="shared" si="538"/>
        <v>186314238.86804128</v>
      </c>
      <c r="AO219" s="124">
        <f t="shared" si="538"/>
        <v>187413588.83909762</v>
      </c>
      <c r="AP219" s="124">
        <f t="shared" si="538"/>
        <v>188465820.25998256</v>
      </c>
      <c r="AQ219" s="124">
        <f t="shared" si="538"/>
        <v>189471102.67043144</v>
      </c>
      <c r="AR219" s="124">
        <f t="shared" si="538"/>
        <v>188150179.84875032</v>
      </c>
      <c r="AS219" s="124">
        <f t="shared" si="538"/>
        <v>186823979.20306483</v>
      </c>
      <c r="AT219" s="124">
        <f t="shared" si="538"/>
        <v>185492500.73337501</v>
      </c>
      <c r="AU219" s="124">
        <f t="shared" si="538"/>
        <v>184155744.43968078</v>
      </c>
      <c r="AV219" s="124">
        <f t="shared" si="538"/>
        <v>182813710.32198218</v>
      </c>
      <c r="AW219" s="124">
        <f t="shared" si="538"/>
        <v>181466398.38027924</v>
      </c>
      <c r="AX219" s="124">
        <f t="shared" si="538"/>
        <v>180113808.6145719</v>
      </c>
      <c r="AY219" s="124">
        <f t="shared" si="538"/>
        <v>178755941.02486014</v>
      </c>
      <c r="AZ219" s="124">
        <f t="shared" si="538"/>
        <v>177392795.61114413</v>
      </c>
      <c r="BA219" s="124">
        <f t="shared" si="538"/>
        <v>176024372.37342364</v>
      </c>
      <c r="BB219" s="124">
        <f t="shared" si="538"/>
        <v>174650671.31169876</v>
      </c>
      <c r="BC219" s="124">
        <f t="shared" si="538"/>
        <v>173271692.4259696</v>
      </c>
      <c r="BD219" s="124">
        <f t="shared" si="538"/>
        <v>171887435.71623605</v>
      </c>
      <c r="BE219" s="124">
        <f t="shared" si="538"/>
        <v>170497901.1824981</v>
      </c>
      <c r="BF219" s="124">
        <f t="shared" si="538"/>
        <v>169103088.82475576</v>
      </c>
      <c r="BG219" s="124">
        <f t="shared" si="538"/>
        <v>167702998.6430091</v>
      </c>
      <c r="BH219" s="124">
        <f t="shared" si="538"/>
        <v>166297630.63725802</v>
      </c>
      <c r="BI219" s="124">
        <f t="shared" si="538"/>
        <v>164886984.80750263</v>
      </c>
      <c r="BJ219" s="124">
        <f t="shared" si="538"/>
        <v>163471061.15374282</v>
      </c>
      <c r="BK219" s="124">
        <f t="shared" si="538"/>
        <v>162049859.67597869</v>
      </c>
      <c r="BL219" s="89"/>
    </row>
    <row r="220" spans="1:64" x14ac:dyDescent="0.45">
      <c r="A220" s="17" t="s">
        <v>46</v>
      </c>
      <c r="B220" s="200">
        <v>6.0000000000000001E-3</v>
      </c>
      <c r="C220" s="122">
        <f>$B220*C$219</f>
        <v>6566226.2972133514</v>
      </c>
      <c r="D220" s="122">
        <f t="shared" ref="D220:S220" si="539">$B220*D$219</f>
        <v>5993491.9256822783</v>
      </c>
      <c r="E220" s="122">
        <f t="shared" si="539"/>
        <v>5429566.8399514034</v>
      </c>
      <c r="F220" s="122">
        <f t="shared" si="539"/>
        <v>4874726.340946178</v>
      </c>
      <c r="G220" s="122">
        <f t="shared" si="539"/>
        <v>4328097.3962814044</v>
      </c>
      <c r="H220" s="122">
        <f t="shared" si="539"/>
        <v>3789168.2478920668</v>
      </c>
      <c r="I220" s="122">
        <f t="shared" si="539"/>
        <v>3257850.1665215055</v>
      </c>
      <c r="J220" s="122">
        <f t="shared" si="539"/>
        <v>2731193.0712100035</v>
      </c>
      <c r="K220" s="122">
        <f t="shared" si="539"/>
        <v>2211348.2903348436</v>
      </c>
      <c r="L220" s="122">
        <f t="shared" si="539"/>
        <v>1699442.8215547767</v>
      </c>
      <c r="M220" s="122">
        <f t="shared" si="539"/>
        <v>1195082.626610802</v>
      </c>
      <c r="N220" s="122">
        <f t="shared" si="539"/>
        <v>1182423.2670398173</v>
      </c>
      <c r="O220" s="122">
        <f t="shared" si="539"/>
        <v>1170590.4625520771</v>
      </c>
      <c r="P220" s="122">
        <f t="shared" si="539"/>
        <v>1158028.377633315</v>
      </c>
      <c r="Q220" s="122">
        <f t="shared" si="539"/>
        <v>1145729.4896030338</v>
      </c>
      <c r="R220" s="122">
        <f t="shared" si="539"/>
        <v>1133544.7308653183</v>
      </c>
      <c r="S220" s="122">
        <f t="shared" si="539"/>
        <v>1120046.0385788865</v>
      </c>
      <c r="T220" s="122">
        <f t="shared" ref="T220:AI220" si="540">$B220*T$219</f>
        <v>1105627.4229643561</v>
      </c>
      <c r="U220" s="122">
        <f t="shared" si="540"/>
        <v>1091198.3892331969</v>
      </c>
      <c r="V220" s="122">
        <f t="shared" si="540"/>
        <v>1078792.1241152531</v>
      </c>
      <c r="W220" s="122">
        <f t="shared" si="540"/>
        <v>1065484.8780627376</v>
      </c>
      <c r="X220" s="122">
        <f t="shared" si="540"/>
        <v>1053239.9969493893</v>
      </c>
      <c r="Y220" s="122">
        <f t="shared" si="540"/>
        <v>1041029.8341018523</v>
      </c>
      <c r="Z220" s="122">
        <f t="shared" si="540"/>
        <v>1029711.0403057591</v>
      </c>
      <c r="AA220" s="122">
        <f t="shared" si="540"/>
        <v>1020352.810519087</v>
      </c>
      <c r="AB220" s="122">
        <f t="shared" si="540"/>
        <v>1009971.6531357332</v>
      </c>
      <c r="AC220" s="122">
        <f t="shared" si="540"/>
        <v>1020963.2973691373</v>
      </c>
      <c r="AD220" s="122">
        <f t="shared" si="540"/>
        <v>1030892.1871829473</v>
      </c>
      <c r="AE220" s="122">
        <f t="shared" si="540"/>
        <v>1043295.4644154912</v>
      </c>
      <c r="AF220" s="122">
        <f t="shared" si="540"/>
        <v>1054773.3435692324</v>
      </c>
      <c r="AG220" s="122">
        <f t="shared" si="540"/>
        <v>1063711.3699684972</v>
      </c>
      <c r="AH220" s="122">
        <f t="shared" si="540"/>
        <v>1072314.9315775642</v>
      </c>
      <c r="AI220" s="122">
        <f t="shared" si="540"/>
        <v>1080628.6612167198</v>
      </c>
      <c r="AJ220" s="122">
        <f t="shared" ref="AJ220:AY220" si="541">$B220*AJ$219</f>
        <v>1088653.5761243766</v>
      </c>
      <c r="AK220" s="122">
        <f t="shared" si="541"/>
        <v>1096390.6935389461</v>
      </c>
      <c r="AL220" s="122">
        <f t="shared" si="541"/>
        <v>1103841.0306988398</v>
      </c>
      <c r="AM220" s="122">
        <f t="shared" si="541"/>
        <v>1111005.6048424696</v>
      </c>
      <c r="AN220" s="122">
        <f t="shared" si="541"/>
        <v>1117885.4332082476</v>
      </c>
      <c r="AO220" s="122">
        <f t="shared" si="541"/>
        <v>1124481.5330345856</v>
      </c>
      <c r="AP220" s="122">
        <f t="shared" si="541"/>
        <v>1130794.9215598954</v>
      </c>
      <c r="AQ220" s="122">
        <f t="shared" si="541"/>
        <v>1136826.6160225887</v>
      </c>
      <c r="AR220" s="122">
        <f t="shared" si="541"/>
        <v>1128901.0790925019</v>
      </c>
      <c r="AS220" s="122">
        <f t="shared" si="541"/>
        <v>1120943.8752183891</v>
      </c>
      <c r="AT220" s="122">
        <f t="shared" si="541"/>
        <v>1112955.00440025</v>
      </c>
      <c r="AU220" s="122">
        <f t="shared" si="541"/>
        <v>1104934.4666380847</v>
      </c>
      <c r="AV220" s="122">
        <f t="shared" si="541"/>
        <v>1096882.2619318932</v>
      </c>
      <c r="AW220" s="122">
        <f t="shared" si="541"/>
        <v>1088798.3902816754</v>
      </c>
      <c r="AX220" s="122">
        <f t="shared" si="541"/>
        <v>1080682.8516874313</v>
      </c>
      <c r="AY220" s="122">
        <f t="shared" si="541"/>
        <v>1072535.6461491608</v>
      </c>
      <c r="AZ220" s="122">
        <f t="shared" ref="AZ220:BK220" si="542">$B220*AZ$219</f>
        <v>1064356.7736668647</v>
      </c>
      <c r="BA220" s="122">
        <f t="shared" si="542"/>
        <v>1056146.2342405419</v>
      </c>
      <c r="BB220" s="122">
        <f t="shared" si="542"/>
        <v>1047904.0278701927</v>
      </c>
      <c r="BC220" s="122">
        <f t="shared" si="542"/>
        <v>1039630.1545558176</v>
      </c>
      <c r="BD220" s="122">
        <f t="shared" si="542"/>
        <v>1031324.6142974163</v>
      </c>
      <c r="BE220" s="122">
        <f t="shared" si="542"/>
        <v>1022987.4070949886</v>
      </c>
      <c r="BF220" s="122">
        <f t="shared" si="542"/>
        <v>1014618.5329485346</v>
      </c>
      <c r="BG220" s="122">
        <f t="shared" si="542"/>
        <v>1006217.9918580547</v>
      </c>
      <c r="BH220" s="122">
        <f t="shared" si="542"/>
        <v>997785.78382354812</v>
      </c>
      <c r="BI220" s="122">
        <f t="shared" si="542"/>
        <v>989321.9088450158</v>
      </c>
      <c r="BJ220" s="122">
        <f t="shared" si="542"/>
        <v>980826.36692245689</v>
      </c>
      <c r="BK220" s="122">
        <f t="shared" si="542"/>
        <v>972299.15805587219</v>
      </c>
      <c r="BL220" s="89"/>
    </row>
    <row r="221" spans="1:64" x14ac:dyDescent="0.45">
      <c r="A221" s="16" t="s">
        <v>59</v>
      </c>
      <c r="B221" s="199"/>
      <c r="C221" s="124">
        <f t="shared" ref="C221:AH221" si="543">C155</f>
        <v>0</v>
      </c>
      <c r="D221" s="124">
        <f t="shared" si="543"/>
        <v>11149755.094307309</v>
      </c>
      <c r="E221" s="124">
        <f t="shared" si="543"/>
        <v>22337405.939759217</v>
      </c>
      <c r="F221" s="124">
        <f t="shared" si="543"/>
        <v>33607675.393085711</v>
      </c>
      <c r="G221" s="124">
        <f t="shared" si="543"/>
        <v>44974496.202523954</v>
      </c>
      <c r="H221" s="124">
        <f t="shared" si="543"/>
        <v>56437185.430103749</v>
      </c>
      <c r="I221" s="124">
        <f t="shared" si="543"/>
        <v>68008360.944208592</v>
      </c>
      <c r="J221" s="124">
        <f t="shared" si="543"/>
        <v>79447180.380279928</v>
      </c>
      <c r="K221" s="124">
        <f t="shared" si="543"/>
        <v>90856588.617987365</v>
      </c>
      <c r="L221" s="124">
        <f t="shared" si="543"/>
        <v>102340149.40305154</v>
      </c>
      <c r="M221" s="124">
        <f t="shared" si="543"/>
        <v>113738878.25082901</v>
      </c>
      <c r="N221" s="124">
        <f t="shared" si="543"/>
        <v>114528285.50644195</v>
      </c>
      <c r="O221" s="124">
        <f t="shared" si="543"/>
        <v>115222351.22738528</v>
      </c>
      <c r="P221" s="124">
        <f t="shared" si="543"/>
        <v>116153033.6396898</v>
      </c>
      <c r="Q221" s="124">
        <f t="shared" si="543"/>
        <v>117106715.91703922</v>
      </c>
      <c r="R221" s="124">
        <f t="shared" si="543"/>
        <v>118210657.91823578</v>
      </c>
      <c r="S221" s="124">
        <f t="shared" si="543"/>
        <v>119320946.09033552</v>
      </c>
      <c r="T221" s="124">
        <f t="shared" si="543"/>
        <v>120093948.70300791</v>
      </c>
      <c r="U221" s="124">
        <f t="shared" si="543"/>
        <v>121387594.98986672</v>
      </c>
      <c r="V221" s="124">
        <f t="shared" si="543"/>
        <v>122705966.41531649</v>
      </c>
      <c r="W221" s="124">
        <f t="shared" si="543"/>
        <v>123577808.91912028</v>
      </c>
      <c r="X221" s="124">
        <f t="shared" si="543"/>
        <v>124668054.53243202</v>
      </c>
      <c r="Y221" s="124">
        <f t="shared" si="543"/>
        <v>125458510.5557467</v>
      </c>
      <c r="Z221" s="124">
        <f t="shared" si="543"/>
        <v>126755965.10450336</v>
      </c>
      <c r="AA221" s="124">
        <f t="shared" si="543"/>
        <v>128199343.18736821</v>
      </c>
      <c r="AB221" s="124">
        <f t="shared" si="543"/>
        <v>129817083.19647197</v>
      </c>
      <c r="AC221" s="124">
        <f t="shared" si="543"/>
        <v>142796110.99761274</v>
      </c>
      <c r="AD221" s="124">
        <f t="shared" si="543"/>
        <v>155715948.29602516</v>
      </c>
      <c r="AE221" s="124">
        <f t="shared" si="543"/>
        <v>169067998.18748295</v>
      </c>
      <c r="AF221" s="124">
        <f t="shared" si="543"/>
        <v>182247501.62589854</v>
      </c>
      <c r="AG221" s="124">
        <f t="shared" si="543"/>
        <v>195043434.62679961</v>
      </c>
      <c r="AH221" s="124">
        <f t="shared" si="543"/>
        <v>204762178.86035922</v>
      </c>
      <c r="AI221" s="124">
        <f t="shared" ref="AI221:BK221" si="544">AI155</f>
        <v>214262032.48736501</v>
      </c>
      <c r="AJ221" s="124">
        <f t="shared" si="544"/>
        <v>223541948.41734177</v>
      </c>
      <c r="AK221" s="124">
        <f t="shared" si="544"/>
        <v>232600879.55981451</v>
      </c>
      <c r="AL221" s="124">
        <f t="shared" si="544"/>
        <v>241437778.82430804</v>
      </c>
      <c r="AM221" s="124">
        <f t="shared" si="544"/>
        <v>250051599.12034726</v>
      </c>
      <c r="AN221" s="124">
        <f t="shared" si="544"/>
        <v>258441293.35745707</v>
      </c>
      <c r="AO221" s="124">
        <f t="shared" si="544"/>
        <v>266605814.44516233</v>
      </c>
      <c r="AP221" s="124">
        <f t="shared" si="544"/>
        <v>274544115.29298794</v>
      </c>
      <c r="AQ221" s="124">
        <f t="shared" si="544"/>
        <v>282255148.81045884</v>
      </c>
      <c r="AR221" s="124">
        <f t="shared" si="544"/>
        <v>304993855.45810008</v>
      </c>
      <c r="AS221" s="124">
        <f t="shared" si="544"/>
        <v>308822243.49836373</v>
      </c>
      <c r="AT221" s="124">
        <f t="shared" si="544"/>
        <v>312620666.52923846</v>
      </c>
      <c r="AU221" s="124">
        <f t="shared" si="544"/>
        <v>316390146.30995721</v>
      </c>
      <c r="AV221" s="124">
        <f t="shared" si="544"/>
        <v>320131704.59975362</v>
      </c>
      <c r="AW221" s="124">
        <f t="shared" si="544"/>
        <v>323846363.15786099</v>
      </c>
      <c r="AX221" s="124">
        <f t="shared" si="544"/>
        <v>327535143.74351263</v>
      </c>
      <c r="AY221" s="124">
        <f t="shared" si="544"/>
        <v>331199068.11594194</v>
      </c>
      <c r="AZ221" s="124">
        <f t="shared" si="544"/>
        <v>334839158.0343824</v>
      </c>
      <c r="BA221" s="124">
        <f t="shared" si="544"/>
        <v>338456435.25806713</v>
      </c>
      <c r="BB221" s="124">
        <f t="shared" si="544"/>
        <v>342051921.54622972</v>
      </c>
      <c r="BC221" s="124">
        <f t="shared" si="544"/>
        <v>345626638.65810341</v>
      </c>
      <c r="BD221" s="124">
        <f t="shared" si="544"/>
        <v>349181608.35292161</v>
      </c>
      <c r="BE221" s="124">
        <f t="shared" si="544"/>
        <v>352717852.38991773</v>
      </c>
      <c r="BF221" s="124">
        <f t="shared" si="544"/>
        <v>356236392.52832496</v>
      </c>
      <c r="BG221" s="124">
        <f t="shared" si="544"/>
        <v>359738250.52737689</v>
      </c>
      <c r="BH221" s="124">
        <f t="shared" si="544"/>
        <v>363224448.14630669</v>
      </c>
      <c r="BI221" s="124">
        <f t="shared" si="544"/>
        <v>366696007.14434791</v>
      </c>
      <c r="BJ221" s="124">
        <f t="shared" si="544"/>
        <v>370153949.28073388</v>
      </c>
      <c r="BK221" s="124">
        <f t="shared" si="544"/>
        <v>373599296.31469774</v>
      </c>
      <c r="BL221" s="89"/>
    </row>
    <row r="222" spans="1:64" x14ac:dyDescent="0.45">
      <c r="A222" s="17" t="s">
        <v>46</v>
      </c>
      <c r="B222" s="200">
        <v>0</v>
      </c>
      <c r="C222" s="122">
        <f>$B222*C$221</f>
        <v>0</v>
      </c>
      <c r="D222" s="122">
        <f t="shared" ref="D222:S222" si="545">$B222*D$221</f>
        <v>0</v>
      </c>
      <c r="E222" s="122">
        <f t="shared" si="545"/>
        <v>0</v>
      </c>
      <c r="F222" s="122">
        <f t="shared" si="545"/>
        <v>0</v>
      </c>
      <c r="G222" s="122">
        <f t="shared" si="545"/>
        <v>0</v>
      </c>
      <c r="H222" s="122">
        <f t="shared" si="545"/>
        <v>0</v>
      </c>
      <c r="I222" s="122">
        <f t="shared" si="545"/>
        <v>0</v>
      </c>
      <c r="J222" s="122">
        <f t="shared" si="545"/>
        <v>0</v>
      </c>
      <c r="K222" s="122">
        <f t="shared" si="545"/>
        <v>0</v>
      </c>
      <c r="L222" s="122">
        <f t="shared" si="545"/>
        <v>0</v>
      </c>
      <c r="M222" s="122">
        <f t="shared" si="545"/>
        <v>0</v>
      </c>
      <c r="N222" s="122">
        <f t="shared" si="545"/>
        <v>0</v>
      </c>
      <c r="O222" s="122">
        <f t="shared" si="545"/>
        <v>0</v>
      </c>
      <c r="P222" s="122">
        <f t="shared" si="545"/>
        <v>0</v>
      </c>
      <c r="Q222" s="122">
        <f t="shared" si="545"/>
        <v>0</v>
      </c>
      <c r="R222" s="122">
        <f t="shared" si="545"/>
        <v>0</v>
      </c>
      <c r="S222" s="122">
        <f t="shared" si="545"/>
        <v>0</v>
      </c>
      <c r="T222" s="122">
        <f t="shared" ref="T222:AI222" si="546">$B222*T$221</f>
        <v>0</v>
      </c>
      <c r="U222" s="122">
        <f t="shared" si="546"/>
        <v>0</v>
      </c>
      <c r="V222" s="122">
        <f t="shared" si="546"/>
        <v>0</v>
      </c>
      <c r="W222" s="122">
        <f t="shared" si="546"/>
        <v>0</v>
      </c>
      <c r="X222" s="122">
        <f t="shared" si="546"/>
        <v>0</v>
      </c>
      <c r="Y222" s="122">
        <f t="shared" si="546"/>
        <v>0</v>
      </c>
      <c r="Z222" s="122">
        <f t="shared" si="546"/>
        <v>0</v>
      </c>
      <c r="AA222" s="122">
        <f t="shared" si="546"/>
        <v>0</v>
      </c>
      <c r="AB222" s="122">
        <f t="shared" si="546"/>
        <v>0</v>
      </c>
      <c r="AC222" s="122">
        <f t="shared" si="546"/>
        <v>0</v>
      </c>
      <c r="AD222" s="122">
        <f t="shared" si="546"/>
        <v>0</v>
      </c>
      <c r="AE222" s="122">
        <f t="shared" si="546"/>
        <v>0</v>
      </c>
      <c r="AF222" s="122">
        <f t="shared" si="546"/>
        <v>0</v>
      </c>
      <c r="AG222" s="122">
        <f t="shared" si="546"/>
        <v>0</v>
      </c>
      <c r="AH222" s="122">
        <f t="shared" si="546"/>
        <v>0</v>
      </c>
      <c r="AI222" s="122">
        <f t="shared" si="546"/>
        <v>0</v>
      </c>
      <c r="AJ222" s="122">
        <f t="shared" ref="AJ222:AY222" si="547">$B222*AJ$221</f>
        <v>0</v>
      </c>
      <c r="AK222" s="122">
        <f t="shared" si="547"/>
        <v>0</v>
      </c>
      <c r="AL222" s="122">
        <f t="shared" si="547"/>
        <v>0</v>
      </c>
      <c r="AM222" s="122">
        <f t="shared" si="547"/>
        <v>0</v>
      </c>
      <c r="AN222" s="122">
        <f t="shared" si="547"/>
        <v>0</v>
      </c>
      <c r="AO222" s="122">
        <f t="shared" si="547"/>
        <v>0</v>
      </c>
      <c r="AP222" s="122">
        <f t="shared" si="547"/>
        <v>0</v>
      </c>
      <c r="AQ222" s="122">
        <f t="shared" si="547"/>
        <v>0</v>
      </c>
      <c r="AR222" s="122">
        <f t="shared" si="547"/>
        <v>0</v>
      </c>
      <c r="AS222" s="122">
        <f t="shared" si="547"/>
        <v>0</v>
      </c>
      <c r="AT222" s="122">
        <f t="shared" si="547"/>
        <v>0</v>
      </c>
      <c r="AU222" s="122">
        <f t="shared" si="547"/>
        <v>0</v>
      </c>
      <c r="AV222" s="122">
        <f t="shared" si="547"/>
        <v>0</v>
      </c>
      <c r="AW222" s="122">
        <f t="shared" si="547"/>
        <v>0</v>
      </c>
      <c r="AX222" s="122">
        <f t="shared" si="547"/>
        <v>0</v>
      </c>
      <c r="AY222" s="122">
        <f t="shared" si="547"/>
        <v>0</v>
      </c>
      <c r="AZ222" s="122">
        <f t="shared" ref="AZ222:BK222" si="548">$B222*AZ$221</f>
        <v>0</v>
      </c>
      <c r="BA222" s="122">
        <f t="shared" si="548"/>
        <v>0</v>
      </c>
      <c r="BB222" s="122">
        <f t="shared" si="548"/>
        <v>0</v>
      </c>
      <c r="BC222" s="122">
        <f t="shared" si="548"/>
        <v>0</v>
      </c>
      <c r="BD222" s="122">
        <f t="shared" si="548"/>
        <v>0</v>
      </c>
      <c r="BE222" s="122">
        <f t="shared" si="548"/>
        <v>0</v>
      </c>
      <c r="BF222" s="122">
        <f t="shared" si="548"/>
        <v>0</v>
      </c>
      <c r="BG222" s="122">
        <f t="shared" si="548"/>
        <v>0</v>
      </c>
      <c r="BH222" s="122">
        <f t="shared" si="548"/>
        <v>0</v>
      </c>
      <c r="BI222" s="122">
        <f t="shared" si="548"/>
        <v>0</v>
      </c>
      <c r="BJ222" s="122">
        <f t="shared" si="548"/>
        <v>0</v>
      </c>
      <c r="BK222" s="122">
        <f t="shared" si="548"/>
        <v>0</v>
      </c>
      <c r="BL222" s="89"/>
    </row>
    <row r="223" spans="1:64" x14ac:dyDescent="0.45">
      <c r="A223" s="16" t="s">
        <v>60</v>
      </c>
      <c r="B223" s="199"/>
      <c r="C223" s="124">
        <f t="shared" ref="C223:AH223" si="549">C167</f>
        <v>918355948.97494745</v>
      </c>
      <c r="D223" s="124">
        <f t="shared" si="549"/>
        <v>917209989.74653864</v>
      </c>
      <c r="E223" s="124">
        <f t="shared" si="549"/>
        <v>916011870.1469512</v>
      </c>
      <c r="F223" s="124">
        <f t="shared" si="549"/>
        <v>914761636.46115744</v>
      </c>
      <c r="G223" s="124">
        <f t="shared" si="549"/>
        <v>913459343.28464222</v>
      </c>
      <c r="H223" s="124">
        <f t="shared" si="549"/>
        <v>912105053.52340329</v>
      </c>
      <c r="I223" s="124">
        <f t="shared" si="549"/>
        <v>910698838.39395177</v>
      </c>
      <c r="J223" s="124">
        <f t="shared" si="549"/>
        <v>908987985.18096483</v>
      </c>
      <c r="K223" s="124">
        <f t="shared" si="549"/>
        <v>906970152.1823101</v>
      </c>
      <c r="L223" s="124">
        <f t="shared" si="549"/>
        <v>904642995.96497822</v>
      </c>
      <c r="M223" s="124">
        <f t="shared" si="549"/>
        <v>902201546.20193899</v>
      </c>
      <c r="N223" s="124">
        <f t="shared" si="549"/>
        <v>1040046631.5996534</v>
      </c>
      <c r="O223" s="124">
        <f t="shared" si="549"/>
        <v>1002953035.0675793</v>
      </c>
      <c r="P223" s="124">
        <f t="shared" si="549"/>
        <v>966312110.22728205</v>
      </c>
      <c r="Q223" s="124">
        <f t="shared" si="549"/>
        <v>930396259.6022892</v>
      </c>
      <c r="R223" s="124">
        <f t="shared" si="549"/>
        <v>895399595.85207188</v>
      </c>
      <c r="S223" s="124">
        <f t="shared" si="549"/>
        <v>859792209.91799724</v>
      </c>
      <c r="T223" s="124">
        <f t="shared" si="549"/>
        <v>824263301.95914996</v>
      </c>
      <c r="U223" s="124">
        <f t="shared" si="549"/>
        <v>790057243.25208807</v>
      </c>
      <c r="V223" s="124">
        <f t="shared" si="549"/>
        <v>757390220.9952414</v>
      </c>
      <c r="W223" s="124">
        <f t="shared" si="549"/>
        <v>724295772.57460189</v>
      </c>
      <c r="X223" s="124">
        <f t="shared" si="549"/>
        <v>692543200.26965582</v>
      </c>
      <c r="Y223" s="124">
        <f t="shared" si="549"/>
        <v>660813792.43990135</v>
      </c>
      <c r="Z223" s="124">
        <f t="shared" si="549"/>
        <v>630968355.80986106</v>
      </c>
      <c r="AA223" s="124">
        <f t="shared" si="549"/>
        <v>602604902.81825805</v>
      </c>
      <c r="AB223" s="124">
        <f t="shared" si="549"/>
        <v>574594500.36300385</v>
      </c>
      <c r="AC223" s="124">
        <f t="shared" si="549"/>
        <v>582991070.95548892</v>
      </c>
      <c r="AD223" s="124">
        <f t="shared" si="549"/>
        <v>591151464.12156403</v>
      </c>
      <c r="AE223" s="124">
        <f t="shared" si="549"/>
        <v>601034820.75358379</v>
      </c>
      <c r="AF223" s="124">
        <f t="shared" si="549"/>
        <v>610622344.73410666</v>
      </c>
      <c r="AG223" s="124">
        <f t="shared" si="549"/>
        <v>619346109.71102595</v>
      </c>
      <c r="AH223" s="124">
        <f t="shared" si="549"/>
        <v>621491876.28018928</v>
      </c>
      <c r="AI223" s="124">
        <f t="shared" ref="AI223:BK223" si="550">AI167</f>
        <v>623514466.04237759</v>
      </c>
      <c r="AJ223" s="124">
        <f t="shared" si="550"/>
        <v>625413014.40234017</v>
      </c>
      <c r="AK223" s="124">
        <f t="shared" si="550"/>
        <v>627186656.76482654</v>
      </c>
      <c r="AL223" s="124">
        <f t="shared" si="550"/>
        <v>628834528.53458595</v>
      </c>
      <c r="AM223" s="124">
        <f t="shared" si="550"/>
        <v>630355765.11636758</v>
      </c>
      <c r="AN223" s="124">
        <f t="shared" si="550"/>
        <v>631749501.91492116</v>
      </c>
      <c r="AO223" s="124">
        <f t="shared" si="550"/>
        <v>633014874.33499551</v>
      </c>
      <c r="AP223" s="124">
        <f t="shared" si="550"/>
        <v>634151017.78134024</v>
      </c>
      <c r="AQ223" s="124">
        <f t="shared" si="550"/>
        <v>635157067.6587044</v>
      </c>
      <c r="AR223" s="124">
        <f t="shared" si="550"/>
        <v>634979033.19776511</v>
      </c>
      <c r="AS223" s="124">
        <f t="shared" si="550"/>
        <v>628589361.37972558</v>
      </c>
      <c r="AT223" s="124">
        <f t="shared" si="550"/>
        <v>622201115.92649722</v>
      </c>
      <c r="AU223" s="124">
        <f t="shared" si="550"/>
        <v>615813909.57508457</v>
      </c>
      <c r="AV223" s="124">
        <f t="shared" si="550"/>
        <v>609427355.06249261</v>
      </c>
      <c r="AW223" s="124">
        <f t="shared" si="550"/>
        <v>603041065.12572551</v>
      </c>
      <c r="AX223" s="124">
        <f t="shared" si="550"/>
        <v>596654652.50178826</v>
      </c>
      <c r="AY223" s="124">
        <f t="shared" si="550"/>
        <v>590267729.9276855</v>
      </c>
      <c r="AZ223" s="124">
        <f t="shared" si="550"/>
        <v>583879910.14042163</v>
      </c>
      <c r="BA223" s="124">
        <f t="shared" si="550"/>
        <v>577490805.87700164</v>
      </c>
      <c r="BB223" s="124">
        <f t="shared" si="550"/>
        <v>571100029.8744297</v>
      </c>
      <c r="BC223" s="124">
        <f t="shared" si="550"/>
        <v>564707194.86971116</v>
      </c>
      <c r="BD223" s="124">
        <f t="shared" si="550"/>
        <v>558311913.59985006</v>
      </c>
      <c r="BE223" s="124">
        <f t="shared" si="550"/>
        <v>551913798.80185103</v>
      </c>
      <c r="BF223" s="124">
        <f t="shared" si="550"/>
        <v>545512463.2127192</v>
      </c>
      <c r="BG223" s="124">
        <f t="shared" si="550"/>
        <v>539107519.56945884</v>
      </c>
      <c r="BH223" s="124">
        <f t="shared" si="550"/>
        <v>532698580.60907477</v>
      </c>
      <c r="BI223" s="124">
        <f t="shared" si="550"/>
        <v>526285259.06857157</v>
      </c>
      <c r="BJ223" s="124">
        <f t="shared" si="550"/>
        <v>519867167.68495387</v>
      </c>
      <c r="BK223" s="124">
        <f t="shared" si="550"/>
        <v>513443919.19522619</v>
      </c>
      <c r="BL223" s="89"/>
    </row>
    <row r="224" spans="1:64" x14ac:dyDescent="0.45">
      <c r="A224" s="17" t="s">
        <v>46</v>
      </c>
      <c r="B224" s="200">
        <v>0.17299999999999999</v>
      </c>
      <c r="C224" s="122">
        <f>$B224*C$223</f>
        <v>158875579.17266589</v>
      </c>
      <c r="D224" s="122">
        <f t="shared" ref="D224:S224" si="551">$B224*D$223</f>
        <v>158677328.22615117</v>
      </c>
      <c r="E224" s="122">
        <f t="shared" si="551"/>
        <v>158470053.53542253</v>
      </c>
      <c r="F224" s="122">
        <f t="shared" si="551"/>
        <v>158253763.10778022</v>
      </c>
      <c r="G224" s="122">
        <f t="shared" si="551"/>
        <v>158028466.38824308</v>
      </c>
      <c r="H224" s="122">
        <f t="shared" si="551"/>
        <v>157794174.25954875</v>
      </c>
      <c r="I224" s="122">
        <f t="shared" si="551"/>
        <v>157550899.04215366</v>
      </c>
      <c r="J224" s="122">
        <f t="shared" si="551"/>
        <v>157254921.43630689</v>
      </c>
      <c r="K224" s="122">
        <f t="shared" si="551"/>
        <v>156905836.32753962</v>
      </c>
      <c r="L224" s="122">
        <f t="shared" si="551"/>
        <v>156503238.30194122</v>
      </c>
      <c r="M224" s="122">
        <f t="shared" si="551"/>
        <v>156080867.49293542</v>
      </c>
      <c r="N224" s="122">
        <f t="shared" si="551"/>
        <v>179928067.26674002</v>
      </c>
      <c r="O224" s="122">
        <f t="shared" si="551"/>
        <v>173510875.06669119</v>
      </c>
      <c r="P224" s="122">
        <f t="shared" si="551"/>
        <v>167171995.06931978</v>
      </c>
      <c r="Q224" s="122">
        <f t="shared" si="551"/>
        <v>160958552.91119602</v>
      </c>
      <c r="R224" s="122">
        <f t="shared" si="551"/>
        <v>154904130.08240843</v>
      </c>
      <c r="S224" s="122">
        <f t="shared" si="551"/>
        <v>148744052.31581351</v>
      </c>
      <c r="T224" s="122">
        <f t="shared" ref="T224:AI224" si="552">$B224*T$223</f>
        <v>142597551.23893294</v>
      </c>
      <c r="U224" s="122">
        <f t="shared" si="552"/>
        <v>136679903.08261123</v>
      </c>
      <c r="V224" s="122">
        <f t="shared" si="552"/>
        <v>131028508.23217675</v>
      </c>
      <c r="W224" s="122">
        <f t="shared" si="552"/>
        <v>125303168.65540612</v>
      </c>
      <c r="X224" s="122">
        <f t="shared" si="552"/>
        <v>119809973.64665045</v>
      </c>
      <c r="Y224" s="122">
        <f t="shared" si="552"/>
        <v>114320786.09210293</v>
      </c>
      <c r="Z224" s="122">
        <f t="shared" si="552"/>
        <v>109157525.55510595</v>
      </c>
      <c r="AA224" s="122">
        <f t="shared" si="552"/>
        <v>104250648.18755864</v>
      </c>
      <c r="AB224" s="122">
        <f t="shared" si="552"/>
        <v>99404848.562799662</v>
      </c>
      <c r="AC224" s="122">
        <f t="shared" si="552"/>
        <v>100857455.27529958</v>
      </c>
      <c r="AD224" s="122">
        <f t="shared" si="552"/>
        <v>102269203.29303057</v>
      </c>
      <c r="AE224" s="122">
        <f t="shared" si="552"/>
        <v>103979023.99036999</v>
      </c>
      <c r="AF224" s="122">
        <f t="shared" si="552"/>
        <v>105637665.63900045</v>
      </c>
      <c r="AG224" s="122">
        <f t="shared" si="552"/>
        <v>107146876.98000748</v>
      </c>
      <c r="AH224" s="122">
        <f t="shared" si="552"/>
        <v>107518094.59647274</v>
      </c>
      <c r="AI224" s="122">
        <f t="shared" si="552"/>
        <v>107868002.62533131</v>
      </c>
      <c r="AJ224" s="122">
        <f t="shared" ref="AJ224:AY224" si="553">$B224*AJ$223</f>
        <v>108196451.49160483</v>
      </c>
      <c r="AK224" s="122">
        <f t="shared" si="553"/>
        <v>108503291.62031499</v>
      </c>
      <c r="AL224" s="122">
        <f t="shared" si="553"/>
        <v>108788373.43648337</v>
      </c>
      <c r="AM224" s="122">
        <f t="shared" si="553"/>
        <v>109051547.36513159</v>
      </c>
      <c r="AN224" s="122">
        <f t="shared" si="553"/>
        <v>109292663.83128135</v>
      </c>
      <c r="AO224" s="122">
        <f t="shared" si="553"/>
        <v>109511573.25995421</v>
      </c>
      <c r="AP224" s="122">
        <f t="shared" si="553"/>
        <v>109708126.07617186</v>
      </c>
      <c r="AQ224" s="122">
        <f t="shared" si="553"/>
        <v>109882172.70495585</v>
      </c>
      <c r="AR224" s="122">
        <f t="shared" si="553"/>
        <v>109851372.74321336</v>
      </c>
      <c r="AS224" s="122">
        <f t="shared" si="553"/>
        <v>108745959.51869252</v>
      </c>
      <c r="AT224" s="122">
        <f t="shared" si="553"/>
        <v>107640793.05528401</v>
      </c>
      <c r="AU224" s="122">
        <f t="shared" si="553"/>
        <v>106535806.35648963</v>
      </c>
      <c r="AV224" s="122">
        <f t="shared" si="553"/>
        <v>105430932.42581122</v>
      </c>
      <c r="AW224" s="122">
        <f t="shared" si="553"/>
        <v>104326104.2667505</v>
      </c>
      <c r="AX224" s="122">
        <f t="shared" si="553"/>
        <v>103221254.88280936</v>
      </c>
      <c r="AY224" s="122">
        <f t="shared" si="553"/>
        <v>102116317.27748959</v>
      </c>
      <c r="AZ224" s="122">
        <f t="shared" ref="AZ224:BK224" si="554">$B224*AZ$223</f>
        <v>101011224.45429294</v>
      </c>
      <c r="BA224" s="122">
        <f t="shared" si="554"/>
        <v>99905909.416721269</v>
      </c>
      <c r="BB224" s="122">
        <f t="shared" si="554"/>
        <v>98800305.168276325</v>
      </c>
      <c r="BC224" s="122">
        <f t="shared" si="554"/>
        <v>97694344.712460026</v>
      </c>
      <c r="BD224" s="122">
        <f t="shared" si="554"/>
        <v>96587961.052774057</v>
      </c>
      <c r="BE224" s="122">
        <f t="shared" si="554"/>
        <v>95481087.192720219</v>
      </c>
      <c r="BF224" s="122">
        <f t="shared" si="554"/>
        <v>94373656.135800421</v>
      </c>
      <c r="BG224" s="122">
        <f t="shared" si="554"/>
        <v>93265600.885516375</v>
      </c>
      <c r="BH224" s="122">
        <f t="shared" si="554"/>
        <v>92156854.445369929</v>
      </c>
      <c r="BI224" s="122">
        <f t="shared" si="554"/>
        <v>91047349.81886287</v>
      </c>
      <c r="BJ224" s="122">
        <f t="shared" si="554"/>
        <v>89937020.009497017</v>
      </c>
      <c r="BK224" s="122">
        <f t="shared" si="554"/>
        <v>88825798.020774126</v>
      </c>
      <c r="BL224" s="89"/>
    </row>
    <row r="225" spans="1:64" x14ac:dyDescent="0.45">
      <c r="A225" s="16" t="s">
        <v>61</v>
      </c>
      <c r="B225" s="199"/>
      <c r="C225" s="124">
        <f t="shared" ref="C225:AH225" si="555">C179</f>
        <v>1094371049.5355585</v>
      </c>
      <c r="D225" s="124">
        <f t="shared" si="555"/>
        <v>1000608467.7535738</v>
      </c>
      <c r="E225" s="124">
        <f t="shared" si="555"/>
        <v>908140623.5233916</v>
      </c>
      <c r="F225" s="124">
        <f t="shared" si="555"/>
        <v>816985834.21313274</v>
      </c>
      <c r="G225" s="124">
        <f t="shared" si="555"/>
        <v>726991225.58321655</v>
      </c>
      <c r="H225" s="124">
        <f t="shared" si="555"/>
        <v>638073720.77534533</v>
      </c>
      <c r="I225" s="124">
        <f t="shared" si="555"/>
        <v>550212016.29466951</v>
      </c>
      <c r="J225" s="124">
        <f t="shared" si="555"/>
        <v>463058289.62127841</v>
      </c>
      <c r="K225" s="124">
        <f t="shared" si="555"/>
        <v>376898528.69671249</v>
      </c>
      <c r="L225" s="124">
        <f t="shared" si="555"/>
        <v>291847612.10394973</v>
      </c>
      <c r="M225" s="124">
        <f t="shared" si="555"/>
        <v>208022188.75626999</v>
      </c>
      <c r="N225" s="124">
        <f t="shared" si="555"/>
        <v>195546686.05800393</v>
      </c>
      <c r="O225" s="124">
        <f t="shared" si="555"/>
        <v>183397180.7272366</v>
      </c>
      <c r="P225" s="124">
        <f t="shared" si="555"/>
        <v>171243166.32262594</v>
      </c>
      <c r="Q225" s="124">
        <f t="shared" si="555"/>
        <v>159284992.04410627</v>
      </c>
      <c r="R225" s="124">
        <f t="shared" si="555"/>
        <v>147464671.92234641</v>
      </c>
      <c r="S225" s="124">
        <f t="shared" si="555"/>
        <v>135632730.49732739</v>
      </c>
      <c r="T225" s="124">
        <f t="shared" si="555"/>
        <v>123884699.30563831</v>
      </c>
      <c r="U225" s="124">
        <f t="shared" si="555"/>
        <v>112248574.70363459</v>
      </c>
      <c r="V225" s="124">
        <f t="shared" si="555"/>
        <v>101071281.1384887</v>
      </c>
      <c r="W225" s="124">
        <f t="shared" si="555"/>
        <v>90004357.080055505</v>
      </c>
      <c r="X225" s="124">
        <f t="shared" si="555"/>
        <v>79208069.210849375</v>
      </c>
      <c r="Y225" s="124">
        <f t="shared" si="555"/>
        <v>68598193.5446762</v>
      </c>
      <c r="Z225" s="124">
        <f t="shared" si="555"/>
        <v>58127918.235211365</v>
      </c>
      <c r="AA225" s="124">
        <f t="shared" si="555"/>
        <v>48018735.162367672</v>
      </c>
      <c r="AB225" s="124">
        <f t="shared" si="555"/>
        <v>37981692.558264814</v>
      </c>
      <c r="AC225" s="124">
        <f t="shared" si="555"/>
        <v>43894617.169721834</v>
      </c>
      <c r="AD225" s="124">
        <f t="shared" si="555"/>
        <v>49687422.525430061</v>
      </c>
      <c r="AE225" s="124">
        <f t="shared" si="555"/>
        <v>55544276.186230458</v>
      </c>
      <c r="AF225" s="124">
        <f t="shared" si="555"/>
        <v>61270746.91955696</v>
      </c>
      <c r="AG225" s="124">
        <f t="shared" si="555"/>
        <v>66680192.024122074</v>
      </c>
      <c r="AH225" s="124">
        <f t="shared" si="555"/>
        <v>72146329.430187479</v>
      </c>
      <c r="AI225" s="124">
        <f t="shared" ref="AI225:BK225" si="556">AI179</f>
        <v>77507978.871479705</v>
      </c>
      <c r="AJ225" s="124">
        <f t="shared" si="556"/>
        <v>82765214.98753801</v>
      </c>
      <c r="AK225" s="124">
        <f t="shared" si="556"/>
        <v>87918112.417901695</v>
      </c>
      <c r="AL225" s="124">
        <f t="shared" si="556"/>
        <v>92966745.802110001</v>
      </c>
      <c r="AM225" s="124">
        <f t="shared" si="556"/>
        <v>97911189.779702246</v>
      </c>
      <c r="AN225" s="124">
        <f t="shared" si="556"/>
        <v>102751518.99021769</v>
      </c>
      <c r="AO225" s="124">
        <f t="shared" si="556"/>
        <v>107487808.07319556</v>
      </c>
      <c r="AP225" s="124">
        <f t="shared" si="556"/>
        <v>112120131.66817519</v>
      </c>
      <c r="AQ225" s="124">
        <f t="shared" si="556"/>
        <v>116648564.4146958</v>
      </c>
      <c r="AR225" s="124">
        <f t="shared" si="556"/>
        <v>112356445.91951394</v>
      </c>
      <c r="AS225" s="124">
        <f t="shared" si="556"/>
        <v>108128790.18938394</v>
      </c>
      <c r="AT225" s="124">
        <f t="shared" si="556"/>
        <v>103965815.57878947</v>
      </c>
      <c r="AU225" s="124">
        <f t="shared" si="556"/>
        <v>99867740.442214176</v>
      </c>
      <c r="AV225" s="124">
        <f t="shared" si="556"/>
        <v>95834783.134141773</v>
      </c>
      <c r="AW225" s="124">
        <f t="shared" si="556"/>
        <v>91867162.009055868</v>
      </c>
      <c r="AX225" s="124">
        <f t="shared" si="556"/>
        <v>87965095.421440169</v>
      </c>
      <c r="AY225" s="124">
        <f t="shared" si="556"/>
        <v>84128801.725778341</v>
      </c>
      <c r="AZ225" s="124">
        <f t="shared" si="556"/>
        <v>80358499.276554018</v>
      </c>
      <c r="BA225" s="124">
        <f t="shared" si="556"/>
        <v>76654406.428250894</v>
      </c>
      <c r="BB225" s="124">
        <f t="shared" si="556"/>
        <v>73016741.535352618</v>
      </c>
      <c r="BC225" s="124">
        <f t="shared" si="556"/>
        <v>69445722.952342883</v>
      </c>
      <c r="BD225" s="124">
        <f t="shared" si="556"/>
        <v>65941569.033705309</v>
      </c>
      <c r="BE225" s="124">
        <f t="shared" si="556"/>
        <v>62504498.133923613</v>
      </c>
      <c r="BF225" s="124">
        <f t="shared" si="556"/>
        <v>59134728.60748142</v>
      </c>
      <c r="BG225" s="124">
        <f t="shared" si="556"/>
        <v>55832478.80886241</v>
      </c>
      <c r="BH225" s="124">
        <f t="shared" si="556"/>
        <v>52597967.092550248</v>
      </c>
      <c r="BI225" s="124">
        <f t="shared" si="556"/>
        <v>49431411.813028596</v>
      </c>
      <c r="BJ225" s="124">
        <f t="shared" si="556"/>
        <v>46333031.324781135</v>
      </c>
      <c r="BK225" s="124">
        <f t="shared" si="556"/>
        <v>43303043.982291475</v>
      </c>
      <c r="BL225" s="89"/>
    </row>
    <row r="226" spans="1:64" x14ac:dyDescent="0.45">
      <c r="A226" s="17" t="s">
        <v>46</v>
      </c>
      <c r="B226" s="200">
        <v>0.27100000000000002</v>
      </c>
      <c r="C226" s="122">
        <f>$B226*C$225</f>
        <v>296574554.42413634</v>
      </c>
      <c r="D226" s="122">
        <f t="shared" ref="D226:S226" si="557">$B226*D$225</f>
        <v>271164894.76121849</v>
      </c>
      <c r="E226" s="122">
        <f t="shared" si="557"/>
        <v>246106108.97483915</v>
      </c>
      <c r="F226" s="122">
        <f t="shared" si="557"/>
        <v>221403161.07175899</v>
      </c>
      <c r="G226" s="122">
        <f t="shared" si="557"/>
        <v>197014622.13305169</v>
      </c>
      <c r="H226" s="122">
        <f t="shared" si="557"/>
        <v>172917978.3301186</v>
      </c>
      <c r="I226" s="122">
        <f t="shared" si="557"/>
        <v>149107456.41585544</v>
      </c>
      <c r="J226" s="122">
        <f t="shared" si="557"/>
        <v>125488796.48736645</v>
      </c>
      <c r="K226" s="122">
        <f t="shared" si="557"/>
        <v>102139501.2768091</v>
      </c>
      <c r="L226" s="122">
        <f t="shared" si="557"/>
        <v>79090702.880170375</v>
      </c>
      <c r="M226" s="122">
        <f t="shared" si="557"/>
        <v>56374013.152949169</v>
      </c>
      <c r="N226" s="122">
        <f t="shared" si="557"/>
        <v>52993151.921719067</v>
      </c>
      <c r="O226" s="122">
        <f t="shared" si="557"/>
        <v>49700635.97708112</v>
      </c>
      <c r="P226" s="122">
        <f t="shared" si="557"/>
        <v>46406898.073431633</v>
      </c>
      <c r="Q226" s="122">
        <f t="shared" si="557"/>
        <v>43166232.843952805</v>
      </c>
      <c r="R226" s="122">
        <f t="shared" si="557"/>
        <v>39962926.090955883</v>
      </c>
      <c r="S226" s="122">
        <f t="shared" si="557"/>
        <v>36756469.964775726</v>
      </c>
      <c r="T226" s="122">
        <f t="shared" ref="T226:AI226" si="558">$B226*T$225</f>
        <v>33572753.511827983</v>
      </c>
      <c r="U226" s="122">
        <f t="shared" si="558"/>
        <v>30419363.744684976</v>
      </c>
      <c r="V226" s="122">
        <f t="shared" si="558"/>
        <v>27390317.188530438</v>
      </c>
      <c r="W226" s="122">
        <f t="shared" si="558"/>
        <v>24391180.768695045</v>
      </c>
      <c r="X226" s="122">
        <f t="shared" si="558"/>
        <v>21465386.756140184</v>
      </c>
      <c r="Y226" s="122">
        <f t="shared" si="558"/>
        <v>18590110.450607251</v>
      </c>
      <c r="Z226" s="122">
        <f t="shared" si="558"/>
        <v>15752665.841742281</v>
      </c>
      <c r="AA226" s="122">
        <f t="shared" si="558"/>
        <v>13013077.229001639</v>
      </c>
      <c r="AB226" s="122">
        <f t="shared" si="558"/>
        <v>10293038.683289766</v>
      </c>
      <c r="AC226" s="122">
        <f t="shared" si="558"/>
        <v>11895441.252994617</v>
      </c>
      <c r="AD226" s="122">
        <f t="shared" si="558"/>
        <v>13465291.504391547</v>
      </c>
      <c r="AE226" s="122">
        <f t="shared" si="558"/>
        <v>15052498.846468456</v>
      </c>
      <c r="AF226" s="122">
        <f t="shared" si="558"/>
        <v>16604372.415199937</v>
      </c>
      <c r="AG226" s="122">
        <f t="shared" si="558"/>
        <v>18070332.038537085</v>
      </c>
      <c r="AH226" s="122">
        <f t="shared" si="558"/>
        <v>19551655.275580809</v>
      </c>
      <c r="AI226" s="122">
        <f t="shared" si="558"/>
        <v>21004662.274171002</v>
      </c>
      <c r="AJ226" s="122">
        <f t="shared" ref="AJ226:AY226" si="559">$B226*AJ$225</f>
        <v>22429373.261622801</v>
      </c>
      <c r="AK226" s="122">
        <f t="shared" si="559"/>
        <v>23825808.46525136</v>
      </c>
      <c r="AL226" s="122">
        <f t="shared" si="559"/>
        <v>25193988.112371814</v>
      </c>
      <c r="AM226" s="122">
        <f t="shared" si="559"/>
        <v>26533932.430299312</v>
      </c>
      <c r="AN226" s="122">
        <f t="shared" si="559"/>
        <v>27845661.646348994</v>
      </c>
      <c r="AO226" s="122">
        <f t="shared" si="559"/>
        <v>29129195.987836</v>
      </c>
      <c r="AP226" s="122">
        <f t="shared" si="559"/>
        <v>30384555.682075478</v>
      </c>
      <c r="AQ226" s="122">
        <f t="shared" si="559"/>
        <v>31611760.956382565</v>
      </c>
      <c r="AR226" s="122">
        <f t="shared" si="559"/>
        <v>30448596.84418828</v>
      </c>
      <c r="AS226" s="122">
        <f t="shared" si="559"/>
        <v>29302902.141323049</v>
      </c>
      <c r="AT226" s="122">
        <f t="shared" si="559"/>
        <v>28174736.021851949</v>
      </c>
      <c r="AU226" s="122">
        <f t="shared" si="559"/>
        <v>27064157.659840044</v>
      </c>
      <c r="AV226" s="122">
        <f t="shared" si="559"/>
        <v>25971226.229352422</v>
      </c>
      <c r="AW226" s="122">
        <f t="shared" si="559"/>
        <v>24896000.904454142</v>
      </c>
      <c r="AX226" s="122">
        <f t="shared" si="559"/>
        <v>23838540.859210286</v>
      </c>
      <c r="AY226" s="122">
        <f t="shared" si="559"/>
        <v>22798905.267685931</v>
      </c>
      <c r="AZ226" s="122">
        <f t="shared" ref="AZ226:BK226" si="560">$B226*AZ$225</f>
        <v>21777153.303946141</v>
      </c>
      <c r="BA226" s="122">
        <f t="shared" si="560"/>
        <v>20773344.142055992</v>
      </c>
      <c r="BB226" s="122">
        <f t="shared" si="560"/>
        <v>19787536.95608056</v>
      </c>
      <c r="BC226" s="122">
        <f t="shared" si="560"/>
        <v>18819790.920084924</v>
      </c>
      <c r="BD226" s="122">
        <f t="shared" si="560"/>
        <v>17870165.208134141</v>
      </c>
      <c r="BE226" s="122">
        <f t="shared" si="560"/>
        <v>16938718.994293299</v>
      </c>
      <c r="BF226" s="122">
        <f t="shared" si="560"/>
        <v>16025511.452627465</v>
      </c>
      <c r="BG226" s="122">
        <f t="shared" si="560"/>
        <v>15130601.757201714</v>
      </c>
      <c r="BH226" s="122">
        <f t="shared" si="560"/>
        <v>14254049.082081119</v>
      </c>
      <c r="BI226" s="122">
        <f t="shared" si="560"/>
        <v>13395912.60133075</v>
      </c>
      <c r="BJ226" s="122">
        <f t="shared" si="560"/>
        <v>12556251.489015689</v>
      </c>
      <c r="BK226" s="122">
        <f t="shared" si="560"/>
        <v>11735124.91920099</v>
      </c>
      <c r="BL226" s="89"/>
    </row>
    <row r="227" spans="1:64" x14ac:dyDescent="0.45">
      <c r="A227" s="16" t="s">
        <v>62</v>
      </c>
      <c r="B227" s="199"/>
      <c r="C227" s="124">
        <f t="shared" ref="C227:AH227" si="561">C191</f>
        <v>2272350719.8919582</v>
      </c>
      <c r="D227" s="124">
        <f t="shared" si="561"/>
        <v>2152092286.4253979</v>
      </c>
      <c r="E227" s="124">
        <f t="shared" si="561"/>
        <v>2031281402.9444432</v>
      </c>
      <c r="F227" s="124">
        <f t="shared" si="561"/>
        <v>1910469729.4698184</v>
      </c>
      <c r="G227" s="124">
        <f t="shared" si="561"/>
        <v>1787533177.3183169</v>
      </c>
      <c r="H227" s="124">
        <f t="shared" si="561"/>
        <v>1661435624.2682474</v>
      </c>
      <c r="I227" s="124">
        <f t="shared" si="561"/>
        <v>1532105538.4228661</v>
      </c>
      <c r="J227" s="124">
        <f t="shared" si="561"/>
        <v>1395966570.2062519</v>
      </c>
      <c r="K227" s="124">
        <f t="shared" si="561"/>
        <v>1256779938.1201775</v>
      </c>
      <c r="L227" s="124">
        <f t="shared" si="561"/>
        <v>1115638071.3320017</v>
      </c>
      <c r="M227" s="124">
        <f t="shared" si="561"/>
        <v>971384105.35072398</v>
      </c>
      <c r="N227" s="124">
        <f t="shared" si="561"/>
        <v>927924585.68214595</v>
      </c>
      <c r="O227" s="124">
        <f t="shared" si="561"/>
        <v>885660750.45288634</v>
      </c>
      <c r="P227" s="124">
        <f t="shared" si="561"/>
        <v>843501342.68043101</v>
      </c>
      <c r="Q227" s="124">
        <f t="shared" si="561"/>
        <v>802105243.91569042</v>
      </c>
      <c r="R227" s="124">
        <f t="shared" si="561"/>
        <v>761559241.94038498</v>
      </c>
      <c r="S227" s="124">
        <f t="shared" si="561"/>
        <v>718949782.98401463</v>
      </c>
      <c r="T227" s="124">
        <f t="shared" si="561"/>
        <v>678006740.48040283</v>
      </c>
      <c r="U227" s="124">
        <f t="shared" si="561"/>
        <v>637626113.94087982</v>
      </c>
      <c r="V227" s="124">
        <f t="shared" si="561"/>
        <v>598860605.40564251</v>
      </c>
      <c r="W227" s="124">
        <f t="shared" si="561"/>
        <v>560823347.10460961</v>
      </c>
      <c r="X227" s="124">
        <f t="shared" si="561"/>
        <v>523747560.85297728</v>
      </c>
      <c r="Y227" s="124">
        <f t="shared" si="561"/>
        <v>487368555.10385674</v>
      </c>
      <c r="Z227" s="124">
        <f t="shared" si="561"/>
        <v>452173288.11611682</v>
      </c>
      <c r="AA227" s="124">
        <f t="shared" si="561"/>
        <v>418623759.83774012</v>
      </c>
      <c r="AB227" s="124">
        <f t="shared" si="561"/>
        <v>384980478.41680706</v>
      </c>
      <c r="AC227" s="124">
        <f t="shared" si="561"/>
        <v>365418995.9231317</v>
      </c>
      <c r="AD227" s="124">
        <f t="shared" si="561"/>
        <v>345698824.34012163</v>
      </c>
      <c r="AE227" s="124">
        <f t="shared" si="561"/>
        <v>327061843.41492373</v>
      </c>
      <c r="AF227" s="124">
        <f t="shared" si="561"/>
        <v>308387347.4197858</v>
      </c>
      <c r="AG227" s="124">
        <f t="shared" si="561"/>
        <v>289401428.89929384</v>
      </c>
      <c r="AH227" s="124">
        <f t="shared" si="561"/>
        <v>270720300.43767858</v>
      </c>
      <c r="AI227" s="124">
        <f t="shared" ref="AI227:BK227" si="562">AI191</f>
        <v>252345810.36900669</v>
      </c>
      <c r="AJ227" s="124">
        <f t="shared" si="562"/>
        <v>234280122.79702061</v>
      </c>
      <c r="AK227" s="124">
        <f t="shared" si="562"/>
        <v>216525401.82546288</v>
      </c>
      <c r="AL227" s="124">
        <f t="shared" si="562"/>
        <v>199083811.55807608</v>
      </c>
      <c r="AM227" s="124">
        <f t="shared" si="562"/>
        <v>181957516.09860277</v>
      </c>
      <c r="AN227" s="124">
        <f t="shared" si="562"/>
        <v>165148679.55078554</v>
      </c>
      <c r="AO227" s="124">
        <f t="shared" si="562"/>
        <v>148659466.01836699</v>
      </c>
      <c r="AP227" s="124">
        <f t="shared" si="562"/>
        <v>132492039.60508955</v>
      </c>
      <c r="AQ227" s="124">
        <f t="shared" si="562"/>
        <v>116648564.4146958</v>
      </c>
      <c r="AR227" s="124">
        <f t="shared" si="562"/>
        <v>112356445.91951394</v>
      </c>
      <c r="AS227" s="124">
        <f t="shared" si="562"/>
        <v>108128790.18938394</v>
      </c>
      <c r="AT227" s="124">
        <f t="shared" si="562"/>
        <v>103965815.57878947</v>
      </c>
      <c r="AU227" s="124">
        <f t="shared" si="562"/>
        <v>99867740.442214176</v>
      </c>
      <c r="AV227" s="124">
        <f t="shared" si="562"/>
        <v>95834783.134141773</v>
      </c>
      <c r="AW227" s="124">
        <f t="shared" si="562"/>
        <v>91867162.009055868</v>
      </c>
      <c r="AX227" s="124">
        <f t="shared" si="562"/>
        <v>87965095.421440169</v>
      </c>
      <c r="AY227" s="124">
        <f t="shared" si="562"/>
        <v>84128801.725778341</v>
      </c>
      <c r="AZ227" s="124">
        <f t="shared" si="562"/>
        <v>80358499.276554018</v>
      </c>
      <c r="BA227" s="124">
        <f t="shared" si="562"/>
        <v>76654406.428250894</v>
      </c>
      <c r="BB227" s="124">
        <f t="shared" si="562"/>
        <v>73016741.535352618</v>
      </c>
      <c r="BC227" s="124">
        <f t="shared" si="562"/>
        <v>69445722.952342883</v>
      </c>
      <c r="BD227" s="124">
        <f t="shared" si="562"/>
        <v>65941569.033705309</v>
      </c>
      <c r="BE227" s="124">
        <f t="shared" si="562"/>
        <v>62504498.133923613</v>
      </c>
      <c r="BF227" s="124">
        <f t="shared" si="562"/>
        <v>59134728.60748142</v>
      </c>
      <c r="BG227" s="124">
        <f t="shared" si="562"/>
        <v>55832478.80886241</v>
      </c>
      <c r="BH227" s="124">
        <f t="shared" si="562"/>
        <v>52597967.092550248</v>
      </c>
      <c r="BI227" s="124">
        <f t="shared" si="562"/>
        <v>49431411.813028596</v>
      </c>
      <c r="BJ227" s="124">
        <f t="shared" si="562"/>
        <v>46333031.324781135</v>
      </c>
      <c r="BK227" s="124">
        <f t="shared" si="562"/>
        <v>43303043.982291475</v>
      </c>
      <c r="BL227" s="89"/>
    </row>
    <row r="228" spans="1:64" x14ac:dyDescent="0.45">
      <c r="A228" s="17" t="s">
        <v>46</v>
      </c>
      <c r="B228" s="200">
        <v>0.27100000000000002</v>
      </c>
      <c r="C228" s="122">
        <f>$B228*C$227</f>
        <v>615807045.09072077</v>
      </c>
      <c r="D228" s="122">
        <f t="shared" ref="D228:S228" si="563">$B228*D$227</f>
        <v>583217009.62128282</v>
      </c>
      <c r="E228" s="122">
        <f t="shared" si="563"/>
        <v>550477260.19794416</v>
      </c>
      <c r="F228" s="122">
        <f t="shared" si="563"/>
        <v>517737296.68632078</v>
      </c>
      <c r="G228" s="122">
        <f t="shared" si="563"/>
        <v>484421491.0532639</v>
      </c>
      <c r="H228" s="122">
        <f t="shared" si="563"/>
        <v>450249054.17669505</v>
      </c>
      <c r="I228" s="122">
        <f t="shared" si="563"/>
        <v>415200600.91259676</v>
      </c>
      <c r="J228" s="122">
        <f t="shared" si="563"/>
        <v>378306940.52589428</v>
      </c>
      <c r="K228" s="122">
        <f t="shared" si="563"/>
        <v>340587363.23056811</v>
      </c>
      <c r="L228" s="122">
        <f t="shared" si="563"/>
        <v>302337917.33097249</v>
      </c>
      <c r="M228" s="122">
        <f t="shared" si="563"/>
        <v>263245092.55004621</v>
      </c>
      <c r="N228" s="122">
        <f t="shared" si="563"/>
        <v>251467562.71986157</v>
      </c>
      <c r="O228" s="122">
        <f t="shared" si="563"/>
        <v>240014063.37273222</v>
      </c>
      <c r="P228" s="122">
        <f t="shared" si="563"/>
        <v>228588863.86639681</v>
      </c>
      <c r="Q228" s="122">
        <f t="shared" si="563"/>
        <v>217370521.10115212</v>
      </c>
      <c r="R228" s="122">
        <f t="shared" si="563"/>
        <v>206382554.56584436</v>
      </c>
      <c r="S228" s="122">
        <f t="shared" si="563"/>
        <v>194835391.18866798</v>
      </c>
      <c r="T228" s="122">
        <f t="shared" ref="T228:AI228" si="564">$B228*T$227</f>
        <v>183739826.67018917</v>
      </c>
      <c r="U228" s="122">
        <f t="shared" si="564"/>
        <v>172796676.87797844</v>
      </c>
      <c r="V228" s="122">
        <f t="shared" si="564"/>
        <v>162291224.06492913</v>
      </c>
      <c r="W228" s="122">
        <f t="shared" si="564"/>
        <v>151983127.06534922</v>
      </c>
      <c r="X228" s="122">
        <f t="shared" si="564"/>
        <v>141935588.99115685</v>
      </c>
      <c r="Y228" s="122">
        <f t="shared" si="564"/>
        <v>132076878.43314518</v>
      </c>
      <c r="Z228" s="122">
        <f t="shared" si="564"/>
        <v>122538961.07946767</v>
      </c>
      <c r="AA228" s="122">
        <f t="shared" si="564"/>
        <v>113447038.91602758</v>
      </c>
      <c r="AB228" s="122">
        <f t="shared" si="564"/>
        <v>104329709.65095472</v>
      </c>
      <c r="AC228" s="122">
        <f t="shared" si="564"/>
        <v>99028547.895168692</v>
      </c>
      <c r="AD228" s="122">
        <f t="shared" si="564"/>
        <v>93684381.396172971</v>
      </c>
      <c r="AE228" s="122">
        <f t="shared" si="564"/>
        <v>88633759.565444335</v>
      </c>
      <c r="AF228" s="122">
        <f t="shared" si="564"/>
        <v>83572971.150761962</v>
      </c>
      <c r="AG228" s="122">
        <f t="shared" si="564"/>
        <v>78427787.231708631</v>
      </c>
      <c r="AH228" s="122">
        <f t="shared" si="564"/>
        <v>73365201.418610901</v>
      </c>
      <c r="AI228" s="122">
        <f t="shared" si="564"/>
        <v>68385714.610000819</v>
      </c>
      <c r="AJ228" s="122">
        <f t="shared" ref="AJ228:AY228" si="565">$B228*AJ$227</f>
        <v>63489913.277992591</v>
      </c>
      <c r="AK228" s="122">
        <f t="shared" si="565"/>
        <v>58678383.894700445</v>
      </c>
      <c r="AL228" s="122">
        <f t="shared" si="565"/>
        <v>53951712.932238623</v>
      </c>
      <c r="AM228" s="122">
        <f t="shared" si="565"/>
        <v>49310486.862721354</v>
      </c>
      <c r="AN228" s="122">
        <f t="shared" si="565"/>
        <v>44755292.158262886</v>
      </c>
      <c r="AO228" s="122">
        <f t="shared" si="565"/>
        <v>40286715.290977456</v>
      </c>
      <c r="AP228" s="122">
        <f t="shared" si="565"/>
        <v>35905342.732979268</v>
      </c>
      <c r="AQ228" s="122">
        <f t="shared" si="565"/>
        <v>31611760.956382565</v>
      </c>
      <c r="AR228" s="122">
        <f t="shared" si="565"/>
        <v>30448596.84418828</v>
      </c>
      <c r="AS228" s="122">
        <f t="shared" si="565"/>
        <v>29302902.141323049</v>
      </c>
      <c r="AT228" s="122">
        <f t="shared" si="565"/>
        <v>28174736.021851949</v>
      </c>
      <c r="AU228" s="122">
        <f t="shared" si="565"/>
        <v>27064157.659840044</v>
      </c>
      <c r="AV228" s="122">
        <f t="shared" si="565"/>
        <v>25971226.229352422</v>
      </c>
      <c r="AW228" s="122">
        <f t="shared" si="565"/>
        <v>24896000.904454142</v>
      </c>
      <c r="AX228" s="122">
        <f t="shared" si="565"/>
        <v>23838540.859210286</v>
      </c>
      <c r="AY228" s="122">
        <f t="shared" si="565"/>
        <v>22798905.267685931</v>
      </c>
      <c r="AZ228" s="122">
        <f t="shared" ref="AZ228:BK228" si="566">$B228*AZ$227</f>
        <v>21777153.303946141</v>
      </c>
      <c r="BA228" s="122">
        <f t="shared" si="566"/>
        <v>20773344.142055992</v>
      </c>
      <c r="BB228" s="122">
        <f t="shared" si="566"/>
        <v>19787536.95608056</v>
      </c>
      <c r="BC228" s="122">
        <f t="shared" si="566"/>
        <v>18819790.920084924</v>
      </c>
      <c r="BD228" s="122">
        <f t="shared" si="566"/>
        <v>17870165.208134141</v>
      </c>
      <c r="BE228" s="122">
        <f t="shared" si="566"/>
        <v>16938718.994293299</v>
      </c>
      <c r="BF228" s="122">
        <f t="shared" si="566"/>
        <v>16025511.452627465</v>
      </c>
      <c r="BG228" s="122">
        <f t="shared" si="566"/>
        <v>15130601.757201714</v>
      </c>
      <c r="BH228" s="122">
        <f t="shared" si="566"/>
        <v>14254049.082081119</v>
      </c>
      <c r="BI228" s="122">
        <f t="shared" si="566"/>
        <v>13395912.60133075</v>
      </c>
      <c r="BJ228" s="122">
        <f t="shared" si="566"/>
        <v>12556251.489015689</v>
      </c>
      <c r="BK228" s="122">
        <f t="shared" si="566"/>
        <v>11735124.91920099</v>
      </c>
      <c r="BL228" s="89"/>
    </row>
    <row r="229" spans="1:64" x14ac:dyDescent="0.45">
      <c r="A229" s="16" t="s">
        <v>63</v>
      </c>
      <c r="B229" s="199"/>
      <c r="C229" s="124">
        <f t="shared" ref="C229:AH229" si="567">C203</f>
        <v>4650612790.3576317</v>
      </c>
      <c r="D229" s="124">
        <f t="shared" si="567"/>
        <v>4827099076.9566145</v>
      </c>
      <c r="E229" s="124">
        <f t="shared" si="567"/>
        <v>5004818037.1068029</v>
      </c>
      <c r="F229" s="124">
        <f t="shared" si="567"/>
        <v>5185433250.1522646</v>
      </c>
      <c r="G229" s="124">
        <f t="shared" si="567"/>
        <v>5367724290.0935001</v>
      </c>
      <c r="H229" s="124">
        <f t="shared" si="567"/>
        <v>5550882888.3400593</v>
      </c>
      <c r="I229" s="124">
        <f t="shared" si="567"/>
        <v>5735202149.2883863</v>
      </c>
      <c r="J229" s="124">
        <f t="shared" si="567"/>
        <v>5910502680.0748434</v>
      </c>
      <c r="K229" s="124">
        <f t="shared" si="567"/>
        <v>6082529282.8077221</v>
      </c>
      <c r="L229" s="124">
        <f t="shared" si="567"/>
        <v>6255028236.8894815</v>
      </c>
      <c r="M229" s="124">
        <f t="shared" si="567"/>
        <v>6423812454.1463203</v>
      </c>
      <c r="N229" s="124">
        <f t="shared" si="567"/>
        <v>6356166997.3436699</v>
      </c>
      <c r="O229" s="124">
        <f t="shared" si="567"/>
        <v>6292419000.6806335</v>
      </c>
      <c r="P229" s="124">
        <f t="shared" si="567"/>
        <v>6226397741.8296375</v>
      </c>
      <c r="Q229" s="124">
        <f t="shared" si="567"/>
        <v>6161884766.0447912</v>
      </c>
      <c r="R229" s="124">
        <f t="shared" si="567"/>
        <v>6098665177.3632174</v>
      </c>
      <c r="S229" s="124">
        <f t="shared" si="567"/>
        <v>6025784356.6963339</v>
      </c>
      <c r="T229" s="124">
        <f t="shared" si="567"/>
        <v>5950547595.8949137</v>
      </c>
      <c r="U229" s="124">
        <f t="shared" si="567"/>
        <v>5877166019.4109983</v>
      </c>
      <c r="V229" s="124">
        <f t="shared" si="567"/>
        <v>5812750308.4937258</v>
      </c>
      <c r="W229" s="124">
        <f t="shared" si="567"/>
        <v>5744088388.3167992</v>
      </c>
      <c r="X229" s="124">
        <f t="shared" si="567"/>
        <v>5680781755.5480766</v>
      </c>
      <c r="Y229" s="124">
        <f t="shared" si="567"/>
        <v>5617230428.7717228</v>
      </c>
      <c r="Z229" s="124">
        <f t="shared" si="567"/>
        <v>5560355727.3959961</v>
      </c>
      <c r="AA229" s="124">
        <f t="shared" si="567"/>
        <v>5513356746.2077494</v>
      </c>
      <c r="AB229" s="124">
        <f t="shared" si="567"/>
        <v>5461287038.430625</v>
      </c>
      <c r="AC229" s="124">
        <f t="shared" si="567"/>
        <v>5357021226.8970499</v>
      </c>
      <c r="AD229" s="124">
        <f t="shared" si="567"/>
        <v>5248622666.5554256</v>
      </c>
      <c r="AE229" s="124">
        <f t="shared" si="567"/>
        <v>5154132295.8895693</v>
      </c>
      <c r="AF229" s="124">
        <f t="shared" si="567"/>
        <v>5056064191.5101185</v>
      </c>
      <c r="AG229" s="124">
        <f t="shared" si="567"/>
        <v>4948033441.6334715</v>
      </c>
      <c r="AH229" s="124">
        <f t="shared" si="567"/>
        <v>4824493315.5852528</v>
      </c>
      <c r="AI229" s="124">
        <f t="shared" ref="AI229:BK229" si="568">AI203</f>
        <v>4701297876.55266</v>
      </c>
      <c r="AJ229" s="124">
        <f t="shared" si="568"/>
        <v>4578434047.3255243</v>
      </c>
      <c r="AK229" s="124">
        <f t="shared" si="568"/>
        <v>4455888750.6936722</v>
      </c>
      <c r="AL229" s="124">
        <f t="shared" si="568"/>
        <v>4333648909.4469328</v>
      </c>
      <c r="AM229" s="124">
        <f t="shared" si="568"/>
        <v>4211701446.3751307</v>
      </c>
      <c r="AN229" s="124">
        <f t="shared" si="568"/>
        <v>4090033284.2680984</v>
      </c>
      <c r="AO229" s="124">
        <f t="shared" si="568"/>
        <v>3968631345.9156599</v>
      </c>
      <c r="AP229" s="124">
        <f t="shared" si="568"/>
        <v>3847482554.107645</v>
      </c>
      <c r="AQ229" s="124">
        <f t="shared" si="568"/>
        <v>3726573831.6338835</v>
      </c>
      <c r="AR229" s="124">
        <f t="shared" si="568"/>
        <v>3658980843.9465275</v>
      </c>
      <c r="AS229" s="124">
        <f t="shared" si="568"/>
        <v>3609084920.9794478</v>
      </c>
      <c r="AT229" s="124">
        <f t="shared" si="568"/>
        <v>3558959379.5052972</v>
      </c>
      <c r="AU229" s="124">
        <f t="shared" si="568"/>
        <v>3508600952.5993447</v>
      </c>
      <c r="AV229" s="124">
        <f t="shared" si="568"/>
        <v>3458006373.3368621</v>
      </c>
      <c r="AW229" s="124">
        <f t="shared" si="568"/>
        <v>3407172374.793117</v>
      </c>
      <c r="AX229" s="124">
        <f t="shared" si="568"/>
        <v>3356095690.0433803</v>
      </c>
      <c r="AY229" s="124">
        <f t="shared" si="568"/>
        <v>3304773052.16292</v>
      </c>
      <c r="AZ229" s="124">
        <f t="shared" si="568"/>
        <v>3253201194.2270083</v>
      </c>
      <c r="BA229" s="124">
        <f t="shared" si="568"/>
        <v>3201376849.3109131</v>
      </c>
      <c r="BB229" s="124">
        <f t="shared" si="568"/>
        <v>3149296750.4899039</v>
      </c>
      <c r="BC229" s="124">
        <f t="shared" si="568"/>
        <v>3096957630.839251</v>
      </c>
      <c r="BD229" s="124">
        <f t="shared" si="568"/>
        <v>3044356223.4342237</v>
      </c>
      <c r="BE229" s="124">
        <f t="shared" si="568"/>
        <v>2991489261.3500915</v>
      </c>
      <c r="BF229" s="124">
        <f t="shared" si="568"/>
        <v>2938353477.6621246</v>
      </c>
      <c r="BG229" s="124">
        <f t="shared" si="568"/>
        <v>2884945605.4455924</v>
      </c>
      <c r="BH229" s="124">
        <f t="shared" si="568"/>
        <v>2831262377.775764</v>
      </c>
      <c r="BI229" s="124">
        <f t="shared" si="568"/>
        <v>2777300527.7279096</v>
      </c>
      <c r="BJ229" s="124">
        <f t="shared" si="568"/>
        <v>2723056788.3772988</v>
      </c>
      <c r="BK229" s="124">
        <f t="shared" si="568"/>
        <v>2668527892.7991991</v>
      </c>
      <c r="BL229" s="89"/>
    </row>
    <row r="230" spans="1:64" x14ac:dyDescent="0.45">
      <c r="A230" s="17" t="s">
        <v>46</v>
      </c>
      <c r="B230" s="200">
        <v>0.2</v>
      </c>
      <c r="C230" s="122">
        <f>$B230*C$229</f>
        <v>930122558.07152641</v>
      </c>
      <c r="D230" s="122">
        <f t="shared" ref="D230:S230" si="569">$B230*D$229</f>
        <v>965419815.39132297</v>
      </c>
      <c r="E230" s="122">
        <f t="shared" si="569"/>
        <v>1000963607.4213606</v>
      </c>
      <c r="F230" s="122">
        <f t="shared" si="569"/>
        <v>1037086650.030453</v>
      </c>
      <c r="G230" s="122">
        <f t="shared" si="569"/>
        <v>1073544858.0187001</v>
      </c>
      <c r="H230" s="122">
        <f t="shared" si="569"/>
        <v>1110176577.6680119</v>
      </c>
      <c r="I230" s="122">
        <f t="shared" si="569"/>
        <v>1147040429.8576772</v>
      </c>
      <c r="J230" s="122">
        <f t="shared" si="569"/>
        <v>1182100536.0149686</v>
      </c>
      <c r="K230" s="122">
        <f t="shared" si="569"/>
        <v>1216505856.5615444</v>
      </c>
      <c r="L230" s="122">
        <f t="shared" si="569"/>
        <v>1251005647.3778963</v>
      </c>
      <c r="M230" s="122">
        <f t="shared" si="569"/>
        <v>1284762490.8292642</v>
      </c>
      <c r="N230" s="122">
        <f t="shared" si="569"/>
        <v>1271233399.468734</v>
      </c>
      <c r="O230" s="122">
        <f t="shared" si="569"/>
        <v>1258483800.1361268</v>
      </c>
      <c r="P230" s="122">
        <f t="shared" si="569"/>
        <v>1245279548.3659275</v>
      </c>
      <c r="Q230" s="122">
        <f t="shared" si="569"/>
        <v>1232376953.2089584</v>
      </c>
      <c r="R230" s="122">
        <f t="shared" si="569"/>
        <v>1219733035.4726436</v>
      </c>
      <c r="S230" s="122">
        <f t="shared" si="569"/>
        <v>1205156871.3392668</v>
      </c>
      <c r="T230" s="122">
        <f t="shared" ref="T230:AI230" si="570">$B230*T$229</f>
        <v>1190109519.1789827</v>
      </c>
      <c r="U230" s="122">
        <f t="shared" si="570"/>
        <v>1175433203.8821998</v>
      </c>
      <c r="V230" s="122">
        <f t="shared" si="570"/>
        <v>1162550061.6987453</v>
      </c>
      <c r="W230" s="122">
        <f t="shared" si="570"/>
        <v>1148817677.6633599</v>
      </c>
      <c r="X230" s="122">
        <f t="shared" si="570"/>
        <v>1136156351.1096153</v>
      </c>
      <c r="Y230" s="122">
        <f t="shared" si="570"/>
        <v>1123446085.7543447</v>
      </c>
      <c r="Z230" s="122">
        <f t="shared" si="570"/>
        <v>1112071145.4791992</v>
      </c>
      <c r="AA230" s="122">
        <f t="shared" si="570"/>
        <v>1102671349.24155</v>
      </c>
      <c r="AB230" s="122">
        <f t="shared" si="570"/>
        <v>1092257407.686125</v>
      </c>
      <c r="AC230" s="122">
        <f t="shared" si="570"/>
        <v>1071404245.37941</v>
      </c>
      <c r="AD230" s="122">
        <f t="shared" si="570"/>
        <v>1049724533.3110852</v>
      </c>
      <c r="AE230" s="122">
        <f t="shared" si="570"/>
        <v>1030826459.1779139</v>
      </c>
      <c r="AF230" s="122">
        <f t="shared" si="570"/>
        <v>1011212838.3020238</v>
      </c>
      <c r="AG230" s="122">
        <f t="shared" si="570"/>
        <v>989606688.32669437</v>
      </c>
      <c r="AH230" s="122">
        <f t="shared" si="570"/>
        <v>964898663.11705065</v>
      </c>
      <c r="AI230" s="122">
        <f t="shared" si="570"/>
        <v>940259575.31053209</v>
      </c>
      <c r="AJ230" s="122">
        <f t="shared" ref="AJ230:AY230" si="571">$B230*AJ$229</f>
        <v>915686809.46510494</v>
      </c>
      <c r="AK230" s="122">
        <f t="shared" si="571"/>
        <v>891177750.13873446</v>
      </c>
      <c r="AL230" s="122">
        <f t="shared" si="571"/>
        <v>866729781.88938665</v>
      </c>
      <c r="AM230" s="122">
        <f t="shared" si="571"/>
        <v>842340289.2750262</v>
      </c>
      <c r="AN230" s="122">
        <f t="shared" si="571"/>
        <v>818006656.85361969</v>
      </c>
      <c r="AO230" s="122">
        <f t="shared" si="571"/>
        <v>793726269.18313205</v>
      </c>
      <c r="AP230" s="122">
        <f t="shared" si="571"/>
        <v>769496510.82152903</v>
      </c>
      <c r="AQ230" s="122">
        <f t="shared" si="571"/>
        <v>745314766.32677674</v>
      </c>
      <c r="AR230" s="122">
        <f t="shared" si="571"/>
        <v>731796168.78930557</v>
      </c>
      <c r="AS230" s="122">
        <f t="shared" si="571"/>
        <v>721816984.19588959</v>
      </c>
      <c r="AT230" s="122">
        <f t="shared" si="571"/>
        <v>711791875.90105951</v>
      </c>
      <c r="AU230" s="122">
        <f t="shared" si="571"/>
        <v>701720190.51986897</v>
      </c>
      <c r="AV230" s="122">
        <f t="shared" si="571"/>
        <v>691601274.66737247</v>
      </c>
      <c r="AW230" s="122">
        <f t="shared" si="571"/>
        <v>681434474.95862341</v>
      </c>
      <c r="AX230" s="122">
        <f t="shared" si="571"/>
        <v>671219138.00867605</v>
      </c>
      <c r="AY230" s="122">
        <f t="shared" si="571"/>
        <v>660954610.43258405</v>
      </c>
      <c r="AZ230" s="122">
        <f t="shared" ref="AZ230:BK230" si="572">$B230*AZ$229</f>
        <v>650640238.84540176</v>
      </c>
      <c r="BA230" s="122">
        <f t="shared" si="572"/>
        <v>640275369.86218262</v>
      </c>
      <c r="BB230" s="122">
        <f t="shared" si="572"/>
        <v>629859350.09798086</v>
      </c>
      <c r="BC230" s="122">
        <f t="shared" si="572"/>
        <v>619391526.16785026</v>
      </c>
      <c r="BD230" s="122">
        <f t="shared" si="572"/>
        <v>608871244.68684471</v>
      </c>
      <c r="BE230" s="122">
        <f t="shared" si="572"/>
        <v>598297852.27001834</v>
      </c>
      <c r="BF230" s="122">
        <f t="shared" si="572"/>
        <v>587670695.53242493</v>
      </c>
      <c r="BG230" s="122">
        <f t="shared" si="572"/>
        <v>576989121.08911848</v>
      </c>
      <c r="BH230" s="122">
        <f t="shared" si="572"/>
        <v>566252475.55515277</v>
      </c>
      <c r="BI230" s="122">
        <f t="shared" si="572"/>
        <v>555460105.54558194</v>
      </c>
      <c r="BJ230" s="122">
        <f t="shared" si="572"/>
        <v>544611357.67545974</v>
      </c>
      <c r="BK230" s="122">
        <f t="shared" si="572"/>
        <v>533705578.55983984</v>
      </c>
      <c r="BL230" s="89"/>
    </row>
    <row r="231" spans="1:64" x14ac:dyDescent="0.45">
      <c r="A231" s="16" t="s">
        <v>43</v>
      </c>
      <c r="B231" s="199"/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  <c r="AA231" s="124"/>
      <c r="AB231" s="124"/>
      <c r="AC231" s="124"/>
      <c r="AD231" s="124"/>
      <c r="AE231" s="124"/>
      <c r="AF231" s="124"/>
      <c r="AG231" s="124"/>
      <c r="AH231" s="124"/>
      <c r="AI231" s="124"/>
      <c r="AJ231" s="124"/>
      <c r="AK231" s="124"/>
      <c r="AL231" s="124"/>
      <c r="AM231" s="124"/>
      <c r="AN231" s="124"/>
      <c r="AO231" s="124"/>
      <c r="AP231" s="124"/>
      <c r="AQ231" s="124"/>
      <c r="AR231" s="124"/>
      <c r="AS231" s="124"/>
      <c r="AT231" s="124"/>
      <c r="AU231" s="124"/>
      <c r="AV231" s="124"/>
      <c r="AW231" s="124"/>
      <c r="AX231" s="124"/>
      <c r="AY231" s="124"/>
      <c r="AZ231" s="124"/>
      <c r="BA231" s="124"/>
      <c r="BB231" s="124"/>
      <c r="BC231" s="124"/>
      <c r="BD231" s="124"/>
      <c r="BE231" s="124"/>
      <c r="BF231" s="124"/>
      <c r="BG231" s="124"/>
      <c r="BH231" s="124"/>
      <c r="BI231" s="124"/>
      <c r="BJ231" s="124"/>
      <c r="BK231" s="124"/>
      <c r="BL231" s="89"/>
    </row>
    <row r="232" spans="1:64" x14ac:dyDescent="0.45">
      <c r="A232" s="17" t="s">
        <v>46</v>
      </c>
      <c r="B232" s="200"/>
      <c r="C232" s="122">
        <f t="shared" ref="C232:AH232" si="573">C218+C220+C222+C224+C226+C228+C230</f>
        <v>2189717479.4820004</v>
      </c>
      <c r="D232" s="122">
        <f t="shared" si="573"/>
        <v>2184613745.6770267</v>
      </c>
      <c r="E232" s="122">
        <f t="shared" si="573"/>
        <v>2180693541.2742581</v>
      </c>
      <c r="F232" s="122">
        <f t="shared" si="573"/>
        <v>2178938577.8936806</v>
      </c>
      <c r="G232" s="122">
        <f t="shared" si="573"/>
        <v>2177990327.2905722</v>
      </c>
      <c r="H232" s="122">
        <f t="shared" si="573"/>
        <v>2177079887.4192791</v>
      </c>
      <c r="I232" s="122">
        <f t="shared" si="573"/>
        <v>2176311401.4163222</v>
      </c>
      <c r="J232" s="122">
        <f t="shared" si="573"/>
        <v>2169849575.1220293</v>
      </c>
      <c r="K232" s="122">
        <f t="shared" si="573"/>
        <v>2161816149.3859482</v>
      </c>
      <c r="L232" s="122">
        <f t="shared" si="573"/>
        <v>2154416461.8133888</v>
      </c>
      <c r="M232" s="122">
        <f t="shared" si="573"/>
        <v>2144572015.0744314</v>
      </c>
      <c r="N232" s="122">
        <f t="shared" si="573"/>
        <v>2157053691.4146414</v>
      </c>
      <c r="O232" s="122">
        <f t="shared" si="573"/>
        <v>2140031749.1279948</v>
      </c>
      <c r="P232" s="122">
        <f t="shared" si="573"/>
        <v>2122592469.7393534</v>
      </c>
      <c r="Q232" s="122">
        <f t="shared" si="573"/>
        <v>2105534232.3374033</v>
      </c>
      <c r="R232" s="122">
        <f t="shared" si="573"/>
        <v>2089346921.6923234</v>
      </c>
      <c r="S232" s="122">
        <f t="shared" si="573"/>
        <v>2069117555.0331855</v>
      </c>
      <c r="T232" s="122">
        <f t="shared" si="573"/>
        <v>2048427148.7154021</v>
      </c>
      <c r="U232" s="122">
        <f t="shared" si="573"/>
        <v>2028450779.0697811</v>
      </c>
      <c r="V232" s="122">
        <f t="shared" si="573"/>
        <v>2011240583.0320926</v>
      </c>
      <c r="W232" s="122">
        <f t="shared" si="573"/>
        <v>1992123073.6415448</v>
      </c>
      <c r="X232" s="122">
        <f t="shared" si="573"/>
        <v>1974762496.7321935</v>
      </c>
      <c r="Y232" s="122">
        <f t="shared" si="573"/>
        <v>1956494924.0408499</v>
      </c>
      <c r="Z232" s="122">
        <f t="shared" si="573"/>
        <v>1941123085.4528823</v>
      </c>
      <c r="AA232" s="122">
        <f t="shared" si="573"/>
        <v>1929580483.9206717</v>
      </c>
      <c r="AB232" s="122">
        <f t="shared" si="573"/>
        <v>1916468720.2454369</v>
      </c>
      <c r="AC232" s="122">
        <f t="shared" si="573"/>
        <v>1904068759.5539689</v>
      </c>
      <c r="AD232" s="122">
        <f t="shared" si="573"/>
        <v>1890499981.9736514</v>
      </c>
      <c r="AE232" s="122">
        <f t="shared" si="573"/>
        <v>1882289472.8481798</v>
      </c>
      <c r="AF232" s="122">
        <f t="shared" si="573"/>
        <v>1873036489.8118577</v>
      </c>
      <c r="AG232" s="122">
        <f t="shared" si="573"/>
        <v>1860641822.2162337</v>
      </c>
      <c r="AH232" s="122">
        <f t="shared" si="573"/>
        <v>1840581132.020983</v>
      </c>
      <c r="AI232" s="122">
        <f t="shared" ref="AI232:BK232" si="574">AI218+AI220+AI222+AI224+AI226+AI228+AI230</f>
        <v>1820571162.2987256</v>
      </c>
      <c r="AJ232" s="122">
        <f t="shared" si="574"/>
        <v>1800611364.620084</v>
      </c>
      <c r="AK232" s="122">
        <f t="shared" si="574"/>
        <v>1780701190.5556784</v>
      </c>
      <c r="AL232" s="122">
        <f t="shared" si="574"/>
        <v>1760840091.6761317</v>
      </c>
      <c r="AM232" s="122">
        <f t="shared" si="574"/>
        <v>1741027519.552063</v>
      </c>
      <c r="AN232" s="122">
        <f t="shared" si="574"/>
        <v>1721262925.7540956</v>
      </c>
      <c r="AO232" s="122">
        <f t="shared" si="574"/>
        <v>1701545761.8528504</v>
      </c>
      <c r="AP232" s="122">
        <f t="shared" si="574"/>
        <v>1681875479.4189482</v>
      </c>
      <c r="AQ232" s="122">
        <f t="shared" si="574"/>
        <v>1662251530.0230107</v>
      </c>
      <c r="AR232" s="122">
        <f t="shared" si="574"/>
        <v>1644908014.235815</v>
      </c>
      <c r="AS232" s="122">
        <f t="shared" si="574"/>
        <v>1631055948.7757363</v>
      </c>
      <c r="AT232" s="122">
        <f t="shared" si="574"/>
        <v>1617174457.1341302</v>
      </c>
      <c r="AU232" s="122">
        <f t="shared" si="574"/>
        <v>1603263299.7219527</v>
      </c>
      <c r="AV232" s="122">
        <f t="shared" si="574"/>
        <v>1589322236.950161</v>
      </c>
      <c r="AW232" s="122">
        <f t="shared" si="574"/>
        <v>1575351029.2297103</v>
      </c>
      <c r="AX232" s="122">
        <f t="shared" si="574"/>
        <v>1561349436.9715586</v>
      </c>
      <c r="AY232" s="122">
        <f t="shared" si="574"/>
        <v>1547317220.5866611</v>
      </c>
      <c r="AZ232" s="122">
        <f t="shared" si="574"/>
        <v>1533254140.4859757</v>
      </c>
      <c r="BA232" s="122">
        <f t="shared" si="574"/>
        <v>1519159957.0804577</v>
      </c>
      <c r="BB232" s="122">
        <f t="shared" si="574"/>
        <v>1505034430.7810638</v>
      </c>
      <c r="BC232" s="122">
        <f t="shared" si="574"/>
        <v>1490877321.9987512</v>
      </c>
      <c r="BD232" s="122">
        <f t="shared" si="574"/>
        <v>1476688391.1444755</v>
      </c>
      <c r="BE232" s="122">
        <f t="shared" si="574"/>
        <v>1462467398.6291935</v>
      </c>
      <c r="BF232" s="122">
        <f t="shared" si="574"/>
        <v>1448214104.863862</v>
      </c>
      <c r="BG232" s="122">
        <f t="shared" si="574"/>
        <v>1433928270.2594376</v>
      </c>
      <c r="BH232" s="122">
        <f t="shared" si="574"/>
        <v>1419609655.2268763</v>
      </c>
      <c r="BI232" s="122">
        <f t="shared" si="574"/>
        <v>1405258020.177135</v>
      </c>
      <c r="BJ232" s="122">
        <f t="shared" si="574"/>
        <v>1390873125.5211697</v>
      </c>
      <c r="BK232" s="122">
        <f t="shared" si="574"/>
        <v>1376454731.6699362</v>
      </c>
      <c r="BL232" s="89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B6E3B-4718-4CB8-814B-CA6B1A148266}">
  <dimension ref="A1:CW85"/>
  <sheetViews>
    <sheetView topLeftCell="A7" zoomScale="60" zoomScaleNormal="60" workbookViewId="0">
      <selection activeCell="L85" sqref="L85"/>
    </sheetView>
  </sheetViews>
  <sheetFormatPr baseColWidth="10" defaultColWidth="11.3984375" defaultRowHeight="10.15" x14ac:dyDescent="0.3"/>
  <cols>
    <col min="1" max="1" width="8.73046875" style="60" customWidth="1"/>
    <col min="2" max="2" width="13.19921875" style="58" customWidth="1"/>
    <col min="3" max="3" width="4" style="62" customWidth="1"/>
    <col min="4" max="12" width="4" style="58" customWidth="1"/>
    <col min="13" max="13" width="4" style="62" customWidth="1"/>
    <col min="14" max="27" width="4" style="58" customWidth="1"/>
    <col min="28" max="28" width="4" style="62" customWidth="1"/>
    <col min="29" max="42" width="4" style="58" customWidth="1"/>
    <col min="43" max="43" width="4" style="62" customWidth="1"/>
    <col min="44" max="62" width="4" style="58" customWidth="1"/>
    <col min="63" max="63" width="4" style="62" customWidth="1"/>
    <col min="64" max="84" width="4.3984375" style="58" customWidth="1"/>
    <col min="85" max="16384" width="11.3984375" style="58"/>
  </cols>
  <sheetData>
    <row r="1" spans="1:101" ht="30.75" customHeight="1" thickBot="1" x14ac:dyDescent="0.35">
      <c r="A1" s="207" t="s">
        <v>150</v>
      </c>
      <c r="B1" s="207"/>
      <c r="C1" s="56">
        <v>1990</v>
      </c>
      <c r="D1" s="57">
        <v>1991</v>
      </c>
      <c r="E1" s="57">
        <v>1992</v>
      </c>
      <c r="F1" s="57">
        <v>1993</v>
      </c>
      <c r="G1" s="57">
        <v>1994</v>
      </c>
      <c r="H1" s="57">
        <v>1995</v>
      </c>
      <c r="I1" s="57">
        <v>1996</v>
      </c>
      <c r="J1" s="57">
        <v>1997</v>
      </c>
      <c r="K1" s="57">
        <v>1998</v>
      </c>
      <c r="L1" s="57">
        <v>1999</v>
      </c>
      <c r="M1" s="56">
        <v>2000</v>
      </c>
      <c r="N1" s="57">
        <v>2001</v>
      </c>
      <c r="O1" s="57">
        <v>2002</v>
      </c>
      <c r="P1" s="57">
        <v>2003</v>
      </c>
      <c r="Q1" s="57">
        <v>2004</v>
      </c>
      <c r="R1" s="57">
        <v>2005</v>
      </c>
      <c r="S1" s="57">
        <v>2006</v>
      </c>
      <c r="T1" s="57">
        <v>2007</v>
      </c>
      <c r="U1" s="57">
        <v>2008</v>
      </c>
      <c r="V1" s="57">
        <v>2009</v>
      </c>
      <c r="W1" s="57">
        <v>2010</v>
      </c>
      <c r="X1" s="57">
        <v>2011</v>
      </c>
      <c r="Y1" s="57">
        <v>2012</v>
      </c>
      <c r="Z1" s="57">
        <v>2013</v>
      </c>
      <c r="AA1" s="57">
        <v>2014</v>
      </c>
      <c r="AB1" s="56">
        <v>2015</v>
      </c>
      <c r="AC1" s="57">
        <v>2016</v>
      </c>
      <c r="AD1" s="57">
        <v>2017</v>
      </c>
      <c r="AE1" s="57">
        <v>2018</v>
      </c>
      <c r="AF1" s="57">
        <v>2019</v>
      </c>
      <c r="AG1" s="57">
        <v>2020</v>
      </c>
      <c r="AH1" s="57">
        <v>2021</v>
      </c>
      <c r="AI1" s="57">
        <v>2022</v>
      </c>
      <c r="AJ1" s="57">
        <v>2023</v>
      </c>
      <c r="AK1" s="57">
        <v>2024</v>
      </c>
      <c r="AL1" s="57">
        <v>2025</v>
      </c>
      <c r="AM1" s="57">
        <v>2026</v>
      </c>
      <c r="AN1" s="57">
        <v>2027</v>
      </c>
      <c r="AO1" s="57">
        <v>2028</v>
      </c>
      <c r="AP1" s="57">
        <v>2029</v>
      </c>
      <c r="AQ1" s="56">
        <v>2030</v>
      </c>
      <c r="AR1" s="57">
        <v>2031</v>
      </c>
      <c r="AS1" s="57">
        <v>2032</v>
      </c>
      <c r="AT1" s="57">
        <v>2033</v>
      </c>
      <c r="AU1" s="57">
        <v>2034</v>
      </c>
      <c r="AV1" s="57">
        <v>2035</v>
      </c>
      <c r="AW1" s="57">
        <v>2036</v>
      </c>
      <c r="AX1" s="57">
        <v>2037</v>
      </c>
      <c r="AY1" s="57">
        <v>2038</v>
      </c>
      <c r="AZ1" s="57">
        <v>2039</v>
      </c>
      <c r="BA1" s="57">
        <v>2040</v>
      </c>
      <c r="BB1" s="57">
        <v>2041</v>
      </c>
      <c r="BC1" s="57">
        <v>2042</v>
      </c>
      <c r="BD1" s="57">
        <v>2043</v>
      </c>
      <c r="BE1" s="57">
        <v>2044</v>
      </c>
      <c r="BF1" s="57">
        <v>2045</v>
      </c>
      <c r="BG1" s="57">
        <v>2046</v>
      </c>
      <c r="BH1" s="57">
        <v>2047</v>
      </c>
      <c r="BI1" s="57">
        <v>2048</v>
      </c>
      <c r="BJ1" s="57">
        <v>2049</v>
      </c>
      <c r="BK1" s="56">
        <v>2050</v>
      </c>
    </row>
    <row r="2" spans="1:101" ht="9.4" customHeight="1" x14ac:dyDescent="0.3">
      <c r="A2" s="211" t="s">
        <v>29</v>
      </c>
      <c r="B2" s="65" t="s">
        <v>57</v>
      </c>
      <c r="C2" s="66">
        <v>5.7871017871017867E-3</v>
      </c>
      <c r="D2" s="67">
        <v>7.9509483855363002E-3</v>
      </c>
      <c r="E2" s="67">
        <v>1.0114794983970813E-2</v>
      </c>
      <c r="F2" s="67">
        <v>1.2278641582405325E-2</v>
      </c>
      <c r="G2" s="67">
        <v>1.4442488180839838E-2</v>
      </c>
      <c r="H2" s="67">
        <v>1.660633477927435E-2</v>
      </c>
      <c r="I2" s="67">
        <v>1.8770181377708865E-2</v>
      </c>
      <c r="J2" s="67">
        <v>2.0934027976143379E-2</v>
      </c>
      <c r="K2" s="67">
        <v>2.3097874574577893E-2</v>
      </c>
      <c r="L2" s="67">
        <v>2.5261721173012407E-2</v>
      </c>
      <c r="M2" s="66">
        <v>2.7425567771446915E-2</v>
      </c>
      <c r="N2" s="67">
        <v>3.7563860458258637E-2</v>
      </c>
      <c r="O2" s="67">
        <v>4.7702153145070356E-2</v>
      </c>
      <c r="P2" s="67">
        <v>5.7840445831882074E-2</v>
      </c>
      <c r="Q2" s="67">
        <v>6.7978738518693793E-2</v>
      </c>
      <c r="R2" s="67">
        <v>7.8117031205505519E-2</v>
      </c>
      <c r="S2" s="67">
        <v>8.8255323892317245E-2</v>
      </c>
      <c r="T2" s="67">
        <v>9.839361657912897E-2</v>
      </c>
      <c r="U2" s="67">
        <v>0.1085319092659407</v>
      </c>
      <c r="V2" s="67">
        <v>0.11867020195275242</v>
      </c>
      <c r="W2" s="67">
        <v>0.12880849463956415</v>
      </c>
      <c r="X2" s="67">
        <v>0.13894678732637586</v>
      </c>
      <c r="Y2" s="67">
        <v>0.14908508001318757</v>
      </c>
      <c r="Z2" s="67">
        <v>0.15922337269999928</v>
      </c>
      <c r="AA2" s="67">
        <v>0.16936166538681099</v>
      </c>
      <c r="AB2" s="66">
        <v>0.17949995807362273</v>
      </c>
      <c r="AC2" s="67">
        <v>0.19026662753538123</v>
      </c>
      <c r="AD2" s="67">
        <v>0.20103329699713973</v>
      </c>
      <c r="AE2" s="67">
        <v>0.21179996645889823</v>
      </c>
      <c r="AF2" s="67">
        <v>0.22256663592065673</v>
      </c>
      <c r="AG2" s="67">
        <v>0.23333330538241523</v>
      </c>
      <c r="AH2" s="67">
        <v>0.24409997484417373</v>
      </c>
      <c r="AI2" s="67">
        <v>0.2548666443059322</v>
      </c>
      <c r="AJ2" s="67">
        <v>0.26563331376769067</v>
      </c>
      <c r="AK2" s="67">
        <v>0.27639998322944914</v>
      </c>
      <c r="AL2" s="67">
        <v>0.28716665269120761</v>
      </c>
      <c r="AM2" s="67">
        <v>0.29793332215296608</v>
      </c>
      <c r="AN2" s="67">
        <v>0.30869999161472456</v>
      </c>
      <c r="AO2" s="67">
        <v>0.31946666107648303</v>
      </c>
      <c r="AP2" s="67">
        <v>0.3302333305382415</v>
      </c>
      <c r="AQ2" s="66">
        <v>0.34100000000000003</v>
      </c>
      <c r="AR2" s="67">
        <v>0.34125</v>
      </c>
      <c r="AS2" s="67">
        <v>0.34149999999999997</v>
      </c>
      <c r="AT2" s="67">
        <v>0.34174999999999994</v>
      </c>
      <c r="AU2" s="67">
        <v>0.34199999999999992</v>
      </c>
      <c r="AV2" s="67">
        <v>0.34224999999999989</v>
      </c>
      <c r="AW2" s="67">
        <v>0.34249999999999986</v>
      </c>
      <c r="AX2" s="67">
        <v>0.34274999999999983</v>
      </c>
      <c r="AY2" s="67">
        <v>0.34299999999999981</v>
      </c>
      <c r="AZ2" s="67">
        <v>0.34324999999999978</v>
      </c>
      <c r="BA2" s="67">
        <v>0.34349999999999975</v>
      </c>
      <c r="BB2" s="67">
        <v>0.34374999999999972</v>
      </c>
      <c r="BC2" s="67">
        <v>0.34399999999999969</v>
      </c>
      <c r="BD2" s="67">
        <v>0.34424999999999967</v>
      </c>
      <c r="BE2" s="67">
        <v>0.34449999999999964</v>
      </c>
      <c r="BF2" s="67">
        <v>0.34474999999999961</v>
      </c>
      <c r="BG2" s="67">
        <v>0.34499999999999958</v>
      </c>
      <c r="BH2" s="67">
        <v>0.34524999999999956</v>
      </c>
      <c r="BI2" s="67">
        <v>0.34549999999999953</v>
      </c>
      <c r="BJ2" s="67">
        <v>0.3457499999999995</v>
      </c>
      <c r="BK2" s="68">
        <v>0.34599999999999997</v>
      </c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</row>
    <row r="3" spans="1:101" ht="9.4" customHeight="1" x14ac:dyDescent="0.3">
      <c r="A3" s="212"/>
      <c r="B3" s="69" t="s">
        <v>58</v>
      </c>
      <c r="C3" s="70">
        <v>0.1385868945868946</v>
      </c>
      <c r="D3" s="71">
        <v>0.12710562267093847</v>
      </c>
      <c r="E3" s="71">
        <v>0.11562435075498234</v>
      </c>
      <c r="F3" s="71">
        <v>0.10414307883902621</v>
      </c>
      <c r="G3" s="71">
        <v>9.2661806923070078E-2</v>
      </c>
      <c r="H3" s="71">
        <v>8.1180535007113946E-2</v>
      </c>
      <c r="I3" s="71">
        <v>6.9699263091157815E-2</v>
      </c>
      <c r="J3" s="71">
        <v>5.8217991175201683E-2</v>
      </c>
      <c r="K3" s="71">
        <v>4.6736719259245552E-2</v>
      </c>
      <c r="L3" s="71">
        <v>3.525544734328942E-2</v>
      </c>
      <c r="M3" s="70">
        <v>2.3774175427333281E-2</v>
      </c>
      <c r="N3" s="71">
        <v>2.3562552179131543E-2</v>
      </c>
      <c r="O3" s="71">
        <v>2.3350928930929805E-2</v>
      </c>
      <c r="P3" s="71">
        <v>2.3139305682728067E-2</v>
      </c>
      <c r="Q3" s="71">
        <v>2.2927682434526329E-2</v>
      </c>
      <c r="R3" s="71">
        <v>2.2716059186324591E-2</v>
      </c>
      <c r="S3" s="71">
        <v>2.2504435938122853E-2</v>
      </c>
      <c r="T3" s="71">
        <v>2.2292812689921115E-2</v>
      </c>
      <c r="U3" s="71">
        <v>2.2081189441719377E-2</v>
      </c>
      <c r="V3" s="71">
        <v>2.1869566193517639E-2</v>
      </c>
      <c r="W3" s="71">
        <v>2.1657942945315901E-2</v>
      </c>
      <c r="X3" s="71">
        <v>2.1446319697114163E-2</v>
      </c>
      <c r="Y3" s="71">
        <v>2.1234696448912425E-2</v>
      </c>
      <c r="Z3" s="71">
        <v>2.1023073200710687E-2</v>
      </c>
      <c r="AA3" s="71">
        <v>2.0811449952508949E-2</v>
      </c>
      <c r="AB3" s="70">
        <v>2.0599826704307236E-2</v>
      </c>
      <c r="AC3" s="71">
        <v>2.055983825735342E-2</v>
      </c>
      <c r="AD3" s="71">
        <v>2.0519849810399605E-2</v>
      </c>
      <c r="AE3" s="71">
        <v>2.0479861363445789E-2</v>
      </c>
      <c r="AF3" s="71">
        <v>2.0439872916491974E-2</v>
      </c>
      <c r="AG3" s="71">
        <v>2.0399884469538158E-2</v>
      </c>
      <c r="AH3" s="71">
        <v>2.0359896022584343E-2</v>
      </c>
      <c r="AI3" s="71">
        <v>2.0319907575630528E-2</v>
      </c>
      <c r="AJ3" s="71">
        <v>2.0279919128676712E-2</v>
      </c>
      <c r="AK3" s="71">
        <v>2.0239930681722897E-2</v>
      </c>
      <c r="AL3" s="71">
        <v>2.0199942234769081E-2</v>
      </c>
      <c r="AM3" s="71">
        <v>2.0159953787815266E-2</v>
      </c>
      <c r="AN3" s="71">
        <v>2.011996534086145E-2</v>
      </c>
      <c r="AO3" s="71">
        <v>2.0079976893907635E-2</v>
      </c>
      <c r="AP3" s="71">
        <v>2.0039988446953819E-2</v>
      </c>
      <c r="AQ3" s="70">
        <v>0.02</v>
      </c>
      <c r="AR3" s="71">
        <v>0.02</v>
      </c>
      <c r="AS3" s="71">
        <v>0.02</v>
      </c>
      <c r="AT3" s="71">
        <v>0.02</v>
      </c>
      <c r="AU3" s="71">
        <v>0.02</v>
      </c>
      <c r="AV3" s="71">
        <v>0.02</v>
      </c>
      <c r="AW3" s="71">
        <v>0.02</v>
      </c>
      <c r="AX3" s="71">
        <v>0.02</v>
      </c>
      <c r="AY3" s="71">
        <v>0.02</v>
      </c>
      <c r="AZ3" s="71">
        <v>0.02</v>
      </c>
      <c r="BA3" s="71">
        <v>0.02</v>
      </c>
      <c r="BB3" s="71">
        <v>0.02</v>
      </c>
      <c r="BC3" s="71">
        <v>0.02</v>
      </c>
      <c r="BD3" s="71">
        <v>0.02</v>
      </c>
      <c r="BE3" s="71">
        <v>0.02</v>
      </c>
      <c r="BF3" s="71">
        <v>0.02</v>
      </c>
      <c r="BG3" s="71">
        <v>0.02</v>
      </c>
      <c r="BH3" s="71">
        <v>0.02</v>
      </c>
      <c r="BI3" s="71">
        <v>0.02</v>
      </c>
      <c r="BJ3" s="71">
        <v>0.02</v>
      </c>
      <c r="BK3" s="72">
        <v>0.02</v>
      </c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</row>
    <row r="4" spans="1:101" ht="9.4" customHeight="1" x14ac:dyDescent="0.3">
      <c r="A4" s="212"/>
      <c r="B4" s="69" t="s">
        <v>59</v>
      </c>
      <c r="C4" s="70">
        <v>0</v>
      </c>
      <c r="D4" s="71">
        <v>1.1331353823930664E-3</v>
      </c>
      <c r="E4" s="71">
        <v>2.2662707647861328E-3</v>
      </c>
      <c r="F4" s="71">
        <v>3.3994061471791992E-3</v>
      </c>
      <c r="G4" s="71">
        <v>4.5325415295722656E-3</v>
      </c>
      <c r="H4" s="71">
        <v>5.6656769119653319E-3</v>
      </c>
      <c r="I4" s="71">
        <v>6.7988122943583983E-3</v>
      </c>
      <c r="J4" s="71">
        <v>7.9319476767514656E-3</v>
      </c>
      <c r="K4" s="71">
        <v>9.0650830591445311E-3</v>
      </c>
      <c r="L4" s="71">
        <v>1.0198218441537597E-2</v>
      </c>
      <c r="M4" s="70">
        <v>1.1331353823930664E-2</v>
      </c>
      <c r="N4" s="71">
        <v>1.1235944583806622E-2</v>
      </c>
      <c r="O4" s="71">
        <v>1.1140535343682581E-2</v>
      </c>
      <c r="P4" s="71">
        <v>1.1045126103558539E-2</v>
      </c>
      <c r="Q4" s="71">
        <v>1.0949716863434497E-2</v>
      </c>
      <c r="R4" s="71">
        <v>1.0854307623310456E-2</v>
      </c>
      <c r="S4" s="71">
        <v>1.0758898383186414E-2</v>
      </c>
      <c r="T4" s="71">
        <v>1.0663489143062373E-2</v>
      </c>
      <c r="U4" s="71">
        <v>1.0568079902938331E-2</v>
      </c>
      <c r="V4" s="71">
        <v>1.0472670662814289E-2</v>
      </c>
      <c r="W4" s="71">
        <v>1.0377261422690248E-2</v>
      </c>
      <c r="X4" s="71">
        <v>1.0281852182566206E-2</v>
      </c>
      <c r="Y4" s="71">
        <v>1.0186442942442165E-2</v>
      </c>
      <c r="Z4" s="71">
        <v>1.0091033702318123E-2</v>
      </c>
      <c r="AA4" s="71">
        <v>9.9956244621940814E-3</v>
      </c>
      <c r="AB4" s="70">
        <v>9.900215222070045E-3</v>
      </c>
      <c r="AC4" s="71">
        <v>1.1106867540598702E-2</v>
      </c>
      <c r="AD4" s="71">
        <v>1.231351985912736E-2</v>
      </c>
      <c r="AE4" s="71">
        <v>1.3520172177656017E-2</v>
      </c>
      <c r="AF4" s="71">
        <v>1.4726824496184674E-2</v>
      </c>
      <c r="AG4" s="71">
        <v>1.5933476814713333E-2</v>
      </c>
      <c r="AH4" s="71">
        <v>1.7140129133241991E-2</v>
      </c>
      <c r="AI4" s="71">
        <v>1.8346781451770648E-2</v>
      </c>
      <c r="AJ4" s="71">
        <v>1.9553433770299306E-2</v>
      </c>
      <c r="AK4" s="71">
        <v>2.0760086088827963E-2</v>
      </c>
      <c r="AL4" s="71">
        <v>2.196673840735662E-2</v>
      </c>
      <c r="AM4" s="71">
        <v>2.3173390725885278E-2</v>
      </c>
      <c r="AN4" s="71">
        <v>2.4380043044413935E-2</v>
      </c>
      <c r="AO4" s="71">
        <v>2.5586695362942592E-2</v>
      </c>
      <c r="AP4" s="71">
        <v>2.679334768147125E-2</v>
      </c>
      <c r="AQ4" s="70">
        <v>2.7999999999999914E-2</v>
      </c>
      <c r="AR4" s="71">
        <v>2.7949999999999912E-2</v>
      </c>
      <c r="AS4" s="71">
        <v>2.7899999999999911E-2</v>
      </c>
      <c r="AT4" s="71">
        <v>2.784999999999991E-2</v>
      </c>
      <c r="AU4" s="71">
        <v>2.7799999999999908E-2</v>
      </c>
      <c r="AV4" s="71">
        <v>2.7749999999999907E-2</v>
      </c>
      <c r="AW4" s="71">
        <v>2.7699999999999905E-2</v>
      </c>
      <c r="AX4" s="71">
        <v>2.7649999999999904E-2</v>
      </c>
      <c r="AY4" s="71">
        <v>2.7599999999999902E-2</v>
      </c>
      <c r="AZ4" s="71">
        <v>2.7549999999999901E-2</v>
      </c>
      <c r="BA4" s="71">
        <v>2.74999999999999E-2</v>
      </c>
      <c r="BB4" s="71">
        <v>2.7449999999999898E-2</v>
      </c>
      <c r="BC4" s="71">
        <v>2.7399999999999897E-2</v>
      </c>
      <c r="BD4" s="71">
        <v>2.7349999999999895E-2</v>
      </c>
      <c r="BE4" s="71">
        <v>2.7299999999999894E-2</v>
      </c>
      <c r="BF4" s="71">
        <v>2.7249999999999892E-2</v>
      </c>
      <c r="BG4" s="71">
        <v>2.7199999999999891E-2</v>
      </c>
      <c r="BH4" s="71">
        <v>2.7149999999999889E-2</v>
      </c>
      <c r="BI4" s="71">
        <v>2.7099999999999888E-2</v>
      </c>
      <c r="BJ4" s="71">
        <v>2.7049999999999887E-2</v>
      </c>
      <c r="BK4" s="72">
        <v>2.6999999999999913E-2</v>
      </c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</row>
    <row r="5" spans="1:101" ht="9.4" customHeight="1" x14ac:dyDescent="0.3">
      <c r="A5" s="212"/>
      <c r="B5" s="69" t="s">
        <v>60</v>
      </c>
      <c r="C5" s="70">
        <v>8.7956487956487958E-2</v>
      </c>
      <c r="D5" s="71">
        <v>8.9956521690331179E-2</v>
      </c>
      <c r="E5" s="71">
        <v>9.1956555424174399E-2</v>
      </c>
      <c r="F5" s="71">
        <v>9.395658915801762E-2</v>
      </c>
      <c r="G5" s="71">
        <v>9.595662289186084E-2</v>
      </c>
      <c r="H5" s="71">
        <v>9.7956656625704061E-2</v>
      </c>
      <c r="I5" s="71">
        <v>9.9956690359547282E-2</v>
      </c>
      <c r="J5" s="71">
        <v>0.1019567240933905</v>
      </c>
      <c r="K5" s="71">
        <v>0.10395675782723372</v>
      </c>
      <c r="L5" s="71">
        <v>0.10595679156107694</v>
      </c>
      <c r="M5" s="70">
        <v>0.10795682529492015</v>
      </c>
      <c r="N5" s="71">
        <v>0.10342637027525881</v>
      </c>
      <c r="O5" s="71">
        <v>9.8895915255597461E-2</v>
      </c>
      <c r="P5" s="71">
        <v>9.4365460235936116E-2</v>
      </c>
      <c r="Q5" s="71">
        <v>8.9835005216274771E-2</v>
      </c>
      <c r="R5" s="71">
        <v>8.5304550196613427E-2</v>
      </c>
      <c r="S5" s="71">
        <v>8.0774095176952082E-2</v>
      </c>
      <c r="T5" s="71">
        <v>7.6243640157290737E-2</v>
      </c>
      <c r="U5" s="71">
        <v>7.1713185137629393E-2</v>
      </c>
      <c r="V5" s="71">
        <v>6.7182730117968048E-2</v>
      </c>
      <c r="W5" s="71">
        <v>6.2652275098306703E-2</v>
      </c>
      <c r="X5" s="71">
        <v>5.8121820078645359E-2</v>
      </c>
      <c r="Y5" s="71">
        <v>5.3591365058984014E-2</v>
      </c>
      <c r="Z5" s="71">
        <v>4.9060910039322669E-2</v>
      </c>
      <c r="AA5" s="71">
        <v>4.4530455019661325E-2</v>
      </c>
      <c r="AB5" s="70">
        <v>0.04</v>
      </c>
      <c r="AC5" s="71">
        <v>4.0800000000000003E-2</v>
      </c>
      <c r="AD5" s="71">
        <v>4.1600000000000005E-2</v>
      </c>
      <c r="AE5" s="71">
        <v>4.2400000000000007E-2</v>
      </c>
      <c r="AF5" s="71">
        <v>4.3200000000000009E-2</v>
      </c>
      <c r="AG5" s="71">
        <v>4.4000000000000011E-2</v>
      </c>
      <c r="AH5" s="71">
        <v>4.4800000000000013E-2</v>
      </c>
      <c r="AI5" s="71">
        <v>4.5600000000000016E-2</v>
      </c>
      <c r="AJ5" s="71">
        <v>4.6400000000000018E-2</v>
      </c>
      <c r="AK5" s="71">
        <v>4.720000000000002E-2</v>
      </c>
      <c r="AL5" s="71">
        <v>4.8000000000000022E-2</v>
      </c>
      <c r="AM5" s="71">
        <v>4.8800000000000024E-2</v>
      </c>
      <c r="AN5" s="71">
        <v>4.9600000000000026E-2</v>
      </c>
      <c r="AO5" s="71">
        <v>5.0400000000000028E-2</v>
      </c>
      <c r="AP5" s="71">
        <v>5.120000000000003E-2</v>
      </c>
      <c r="AQ5" s="70">
        <v>5.1999999999999998E-2</v>
      </c>
      <c r="AR5" s="71">
        <v>5.1999999999999998E-2</v>
      </c>
      <c r="AS5" s="71">
        <v>5.1999999999999998E-2</v>
      </c>
      <c r="AT5" s="71">
        <v>5.1999999999999998E-2</v>
      </c>
      <c r="AU5" s="71">
        <v>5.1999999999999998E-2</v>
      </c>
      <c r="AV5" s="71">
        <v>5.1999999999999998E-2</v>
      </c>
      <c r="AW5" s="71">
        <v>5.1999999999999998E-2</v>
      </c>
      <c r="AX5" s="71">
        <v>5.1999999999999998E-2</v>
      </c>
      <c r="AY5" s="71">
        <v>5.1999999999999998E-2</v>
      </c>
      <c r="AZ5" s="71">
        <v>5.1999999999999998E-2</v>
      </c>
      <c r="BA5" s="71">
        <v>5.1999999999999998E-2</v>
      </c>
      <c r="BB5" s="71">
        <v>5.1999999999999998E-2</v>
      </c>
      <c r="BC5" s="71">
        <v>5.1999999999999998E-2</v>
      </c>
      <c r="BD5" s="71">
        <v>5.1999999999999998E-2</v>
      </c>
      <c r="BE5" s="71">
        <v>5.1999999999999998E-2</v>
      </c>
      <c r="BF5" s="71">
        <v>5.1999999999999998E-2</v>
      </c>
      <c r="BG5" s="71">
        <v>5.1999999999999998E-2</v>
      </c>
      <c r="BH5" s="71">
        <v>5.1999999999999998E-2</v>
      </c>
      <c r="BI5" s="71">
        <v>5.1999999999999998E-2</v>
      </c>
      <c r="BJ5" s="71">
        <v>5.1999999999999998E-2</v>
      </c>
      <c r="BK5" s="72">
        <v>5.1999999999999998E-2</v>
      </c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</row>
    <row r="6" spans="1:101" ht="9.4" customHeight="1" x14ac:dyDescent="0.3">
      <c r="A6" s="212"/>
      <c r="B6" s="69" t="s">
        <v>61</v>
      </c>
      <c r="C6" s="70">
        <v>0.1385868945868946</v>
      </c>
      <c r="D6" s="71">
        <v>0.12772796437706158</v>
      </c>
      <c r="E6" s="71">
        <v>0.11686903416722855</v>
      </c>
      <c r="F6" s="71">
        <v>0.10601010395739552</v>
      </c>
      <c r="G6" s="71">
        <v>9.515117374756249E-2</v>
      </c>
      <c r="H6" s="71">
        <v>8.4292243537729461E-2</v>
      </c>
      <c r="I6" s="71">
        <v>7.3433313327896432E-2</v>
      </c>
      <c r="J6" s="71">
        <v>6.2574383118063404E-2</v>
      </c>
      <c r="K6" s="71">
        <v>5.1715452908230375E-2</v>
      </c>
      <c r="L6" s="71">
        <v>4.0856522698397346E-2</v>
      </c>
      <c r="M6" s="70">
        <v>2.9997592488564321E-2</v>
      </c>
      <c r="N6" s="71">
        <v>2.7997752989326698E-2</v>
      </c>
      <c r="O6" s="71">
        <v>2.5997913490089078E-2</v>
      </c>
      <c r="P6" s="71">
        <v>2.3998073990851458E-2</v>
      </c>
      <c r="Q6" s="71">
        <v>2.1998234491613838E-2</v>
      </c>
      <c r="R6" s="71">
        <v>1.9998394992376219E-2</v>
      </c>
      <c r="S6" s="71">
        <v>1.7998555493138599E-2</v>
      </c>
      <c r="T6" s="71">
        <v>1.5998715993900979E-2</v>
      </c>
      <c r="U6" s="71">
        <v>1.3998876494663358E-2</v>
      </c>
      <c r="V6" s="71">
        <v>1.1999036995425736E-2</v>
      </c>
      <c r="W6" s="71">
        <v>9.9991974961881145E-3</v>
      </c>
      <c r="X6" s="71">
        <v>7.999357996950493E-3</v>
      </c>
      <c r="Y6" s="71">
        <v>5.9995184977128715E-3</v>
      </c>
      <c r="Z6" s="71">
        <v>3.99967899847525E-3</v>
      </c>
      <c r="AA6" s="71">
        <v>1.9998394992376285E-3</v>
      </c>
      <c r="AB6" s="70">
        <v>0</v>
      </c>
      <c r="AC6" s="71">
        <v>8.6666666666666663E-4</v>
      </c>
      <c r="AD6" s="71">
        <v>1.7333333333333333E-3</v>
      </c>
      <c r="AE6" s="71">
        <v>2.5999999999999999E-3</v>
      </c>
      <c r="AF6" s="71">
        <v>3.4666666666666665E-3</v>
      </c>
      <c r="AG6" s="71">
        <v>4.3333333333333331E-3</v>
      </c>
      <c r="AH6" s="71">
        <v>5.1999999999999998E-3</v>
      </c>
      <c r="AI6" s="71">
        <v>6.0666666666666664E-3</v>
      </c>
      <c r="AJ6" s="71">
        <v>6.933333333333333E-3</v>
      </c>
      <c r="AK6" s="71">
        <v>7.7999999999999996E-3</v>
      </c>
      <c r="AL6" s="71">
        <v>8.6666666666666663E-3</v>
      </c>
      <c r="AM6" s="71">
        <v>9.5333333333333329E-3</v>
      </c>
      <c r="AN6" s="71">
        <v>1.04E-2</v>
      </c>
      <c r="AO6" s="71">
        <v>1.1266666666666666E-2</v>
      </c>
      <c r="AP6" s="71">
        <v>1.2133333333333333E-2</v>
      </c>
      <c r="AQ6" s="70">
        <v>1.2999999999999999E-2</v>
      </c>
      <c r="AR6" s="71">
        <v>1.2624999999999999E-2</v>
      </c>
      <c r="AS6" s="71">
        <v>1.2249999999999999E-2</v>
      </c>
      <c r="AT6" s="71">
        <v>1.1874999999999998E-2</v>
      </c>
      <c r="AU6" s="71">
        <v>1.1499999999999998E-2</v>
      </c>
      <c r="AV6" s="71">
        <v>1.1124999999999998E-2</v>
      </c>
      <c r="AW6" s="71">
        <v>1.0749999999999997E-2</v>
      </c>
      <c r="AX6" s="71">
        <v>1.0374999999999997E-2</v>
      </c>
      <c r="AY6" s="71">
        <v>9.9999999999999967E-3</v>
      </c>
      <c r="AZ6" s="71">
        <v>9.6249999999999964E-3</v>
      </c>
      <c r="BA6" s="71">
        <v>9.2499999999999961E-3</v>
      </c>
      <c r="BB6" s="71">
        <v>8.8749999999999957E-3</v>
      </c>
      <c r="BC6" s="71">
        <v>8.4999999999999954E-3</v>
      </c>
      <c r="BD6" s="71">
        <v>8.1249999999999951E-3</v>
      </c>
      <c r="BE6" s="71">
        <v>7.7499999999999947E-3</v>
      </c>
      <c r="BF6" s="71">
        <v>7.3749999999999944E-3</v>
      </c>
      <c r="BG6" s="71">
        <v>6.9999999999999941E-3</v>
      </c>
      <c r="BH6" s="71">
        <v>6.6249999999999937E-3</v>
      </c>
      <c r="BI6" s="71">
        <v>6.2499999999999934E-3</v>
      </c>
      <c r="BJ6" s="71">
        <v>5.8749999999999931E-3</v>
      </c>
      <c r="BK6" s="72">
        <v>5.4999999999999997E-3</v>
      </c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</row>
    <row r="7" spans="1:101" ht="9.4" customHeight="1" x14ac:dyDescent="0.3">
      <c r="A7" s="212"/>
      <c r="B7" s="69" t="s">
        <v>62</v>
      </c>
      <c r="C7" s="70">
        <v>0.15964050764050766</v>
      </c>
      <c r="D7" s="71">
        <v>0.15229013154141155</v>
      </c>
      <c r="E7" s="71">
        <v>0.14493975544231544</v>
      </c>
      <c r="F7" s="71">
        <v>0.13758937934321933</v>
      </c>
      <c r="G7" s="71">
        <v>0.13023900324412321</v>
      </c>
      <c r="H7" s="71">
        <v>0.1228886271450271</v>
      </c>
      <c r="I7" s="71">
        <v>0.11553825104593099</v>
      </c>
      <c r="J7" s="71">
        <v>0.10818787494683488</v>
      </c>
      <c r="K7" s="71">
        <v>0.10083749884773877</v>
      </c>
      <c r="L7" s="71">
        <v>9.3487122748642654E-2</v>
      </c>
      <c r="M7" s="70">
        <v>8.6136746649546583E-2</v>
      </c>
      <c r="N7" s="71">
        <v>8.3727630206243478E-2</v>
      </c>
      <c r="O7" s="71">
        <v>8.1318513762940373E-2</v>
      </c>
      <c r="P7" s="71">
        <v>7.8909397319637267E-2</v>
      </c>
      <c r="Q7" s="71">
        <v>7.6500280876334162E-2</v>
      </c>
      <c r="R7" s="71">
        <v>7.4091164433031056E-2</v>
      </c>
      <c r="S7" s="71">
        <v>7.1682047989727951E-2</v>
      </c>
      <c r="T7" s="71">
        <v>6.9272931546424846E-2</v>
      </c>
      <c r="U7" s="71">
        <v>6.686381510312174E-2</v>
      </c>
      <c r="V7" s="71">
        <v>6.4454698659818635E-2</v>
      </c>
      <c r="W7" s="71">
        <v>6.204558221651553E-2</v>
      </c>
      <c r="X7" s="71">
        <v>5.9636465773212424E-2</v>
      </c>
      <c r="Y7" s="71">
        <v>5.7227349329909319E-2</v>
      </c>
      <c r="Z7" s="71">
        <v>5.4818232886606214E-2</v>
      </c>
      <c r="AA7" s="71">
        <v>5.2409116443303108E-2</v>
      </c>
      <c r="AB7" s="70">
        <v>0.05</v>
      </c>
      <c r="AC7" s="71">
        <v>4.7533333333333337E-2</v>
      </c>
      <c r="AD7" s="71">
        <v>4.5066666666666672E-2</v>
      </c>
      <c r="AE7" s="71">
        <v>4.2600000000000006E-2</v>
      </c>
      <c r="AF7" s="71">
        <v>4.013333333333334E-2</v>
      </c>
      <c r="AG7" s="71">
        <v>3.7666666666666675E-2</v>
      </c>
      <c r="AH7" s="71">
        <v>3.5200000000000009E-2</v>
      </c>
      <c r="AI7" s="71">
        <v>3.2733333333333343E-2</v>
      </c>
      <c r="AJ7" s="71">
        <v>3.0266666666666678E-2</v>
      </c>
      <c r="AK7" s="71">
        <v>2.7800000000000012E-2</v>
      </c>
      <c r="AL7" s="71">
        <v>2.5333333333333347E-2</v>
      </c>
      <c r="AM7" s="71">
        <v>2.2866666666666681E-2</v>
      </c>
      <c r="AN7" s="71">
        <v>2.0400000000000015E-2</v>
      </c>
      <c r="AO7" s="71">
        <v>1.793333333333335E-2</v>
      </c>
      <c r="AP7" s="71">
        <v>1.5466666666666682E-2</v>
      </c>
      <c r="AQ7" s="70">
        <v>1.2999999999999999E-2</v>
      </c>
      <c r="AR7" s="71">
        <v>1.2624999999999999E-2</v>
      </c>
      <c r="AS7" s="71">
        <v>1.2249999999999999E-2</v>
      </c>
      <c r="AT7" s="71">
        <v>1.1874999999999998E-2</v>
      </c>
      <c r="AU7" s="71">
        <v>1.1499999999999998E-2</v>
      </c>
      <c r="AV7" s="71">
        <v>1.1124999999999998E-2</v>
      </c>
      <c r="AW7" s="71">
        <v>1.0749999999999997E-2</v>
      </c>
      <c r="AX7" s="71">
        <v>1.0374999999999997E-2</v>
      </c>
      <c r="AY7" s="71">
        <v>9.9999999999999967E-3</v>
      </c>
      <c r="AZ7" s="71">
        <v>9.6249999999999964E-3</v>
      </c>
      <c r="BA7" s="71">
        <v>9.2499999999999961E-3</v>
      </c>
      <c r="BB7" s="71">
        <v>8.8749999999999957E-3</v>
      </c>
      <c r="BC7" s="71">
        <v>8.4999999999999954E-3</v>
      </c>
      <c r="BD7" s="71">
        <v>8.1249999999999951E-3</v>
      </c>
      <c r="BE7" s="71">
        <v>7.7499999999999947E-3</v>
      </c>
      <c r="BF7" s="71">
        <v>7.3749999999999944E-3</v>
      </c>
      <c r="BG7" s="71">
        <v>6.9999999999999941E-3</v>
      </c>
      <c r="BH7" s="71">
        <v>6.6249999999999937E-3</v>
      </c>
      <c r="BI7" s="71">
        <v>6.2499999999999934E-3</v>
      </c>
      <c r="BJ7" s="71">
        <v>5.8749999999999931E-3</v>
      </c>
      <c r="BK7" s="72">
        <v>5.4999999999999997E-3</v>
      </c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</row>
    <row r="8" spans="1:101" ht="9.4" customHeight="1" thickBot="1" x14ac:dyDescent="0.35">
      <c r="A8" s="213"/>
      <c r="B8" s="73" t="s">
        <v>63</v>
      </c>
      <c r="C8" s="74">
        <v>0.46944211344211345</v>
      </c>
      <c r="D8" s="75">
        <v>0.49383567595232791</v>
      </c>
      <c r="E8" s="75">
        <v>0.51822923846254243</v>
      </c>
      <c r="F8" s="75">
        <v>0.54262280097275695</v>
      </c>
      <c r="G8" s="75">
        <v>0.56701636348297146</v>
      </c>
      <c r="H8" s="75">
        <v>0.59140992599318598</v>
      </c>
      <c r="I8" s="75">
        <v>0.6158034885034005</v>
      </c>
      <c r="J8" s="75">
        <v>0.64019705101361501</v>
      </c>
      <c r="K8" s="75">
        <v>0.66459061352382953</v>
      </c>
      <c r="L8" s="75">
        <v>0.68898417603404405</v>
      </c>
      <c r="M8" s="74">
        <v>0.71337773854425812</v>
      </c>
      <c r="N8" s="75">
        <v>0.7124858893079743</v>
      </c>
      <c r="O8" s="75">
        <v>0.71159404007169047</v>
      </c>
      <c r="P8" s="75">
        <v>0.71070219083540664</v>
      </c>
      <c r="Q8" s="75">
        <v>0.70981034159912282</v>
      </c>
      <c r="R8" s="75">
        <v>0.70891849236283899</v>
      </c>
      <c r="S8" s="75">
        <v>0.70802664312655517</v>
      </c>
      <c r="T8" s="75">
        <v>0.70713479389027134</v>
      </c>
      <c r="U8" s="75">
        <v>0.70624294465398751</v>
      </c>
      <c r="V8" s="75">
        <v>0.70535109541770369</v>
      </c>
      <c r="W8" s="75">
        <v>0.70445924618141986</v>
      </c>
      <c r="X8" s="75">
        <v>0.70356739694513604</v>
      </c>
      <c r="Y8" s="75">
        <v>0.70267554770885221</v>
      </c>
      <c r="Z8" s="75">
        <v>0.70178369847256838</v>
      </c>
      <c r="AA8" s="75">
        <v>0.70089184923628456</v>
      </c>
      <c r="AB8" s="74">
        <v>0.7</v>
      </c>
      <c r="AC8" s="75">
        <v>0.68886666666666663</v>
      </c>
      <c r="AD8" s="75">
        <v>0.6777333333333333</v>
      </c>
      <c r="AE8" s="75">
        <v>0.66659999999999997</v>
      </c>
      <c r="AF8" s="75">
        <v>0.65546666666666664</v>
      </c>
      <c r="AG8" s="75">
        <v>0.64433333333333331</v>
      </c>
      <c r="AH8" s="75">
        <v>0.63319999999999999</v>
      </c>
      <c r="AI8" s="75">
        <v>0.62206666666666666</v>
      </c>
      <c r="AJ8" s="75">
        <v>0.61093333333333333</v>
      </c>
      <c r="AK8" s="75">
        <v>0.5998</v>
      </c>
      <c r="AL8" s="75">
        <v>0.58866666666666667</v>
      </c>
      <c r="AM8" s="75">
        <v>0.57753333333333334</v>
      </c>
      <c r="AN8" s="75">
        <v>0.56640000000000001</v>
      </c>
      <c r="AO8" s="75">
        <v>0.55526666666666669</v>
      </c>
      <c r="AP8" s="75">
        <v>0.54413333333333336</v>
      </c>
      <c r="AQ8" s="74">
        <v>0.53300000000000003</v>
      </c>
      <c r="AR8" s="75">
        <v>0.53355000000000008</v>
      </c>
      <c r="AS8" s="75">
        <v>0.53410000000000013</v>
      </c>
      <c r="AT8" s="75">
        <v>0.53465000000000018</v>
      </c>
      <c r="AU8" s="75">
        <v>0.53520000000000023</v>
      </c>
      <c r="AV8" s="75">
        <v>0.53575000000000028</v>
      </c>
      <c r="AW8" s="75">
        <v>0.53630000000000033</v>
      </c>
      <c r="AX8" s="75">
        <v>0.53685000000000038</v>
      </c>
      <c r="AY8" s="75">
        <v>0.53740000000000043</v>
      </c>
      <c r="AZ8" s="75">
        <v>0.53795000000000048</v>
      </c>
      <c r="BA8" s="75">
        <v>0.53850000000000053</v>
      </c>
      <c r="BB8" s="75">
        <v>0.53905000000000058</v>
      </c>
      <c r="BC8" s="75">
        <v>0.53960000000000063</v>
      </c>
      <c r="BD8" s="75">
        <v>0.54015000000000069</v>
      </c>
      <c r="BE8" s="75">
        <v>0.54070000000000074</v>
      </c>
      <c r="BF8" s="75">
        <v>0.54125000000000079</v>
      </c>
      <c r="BG8" s="75">
        <v>0.54180000000000084</v>
      </c>
      <c r="BH8" s="75">
        <v>0.54235000000000089</v>
      </c>
      <c r="BI8" s="75">
        <v>0.54290000000000094</v>
      </c>
      <c r="BJ8" s="75">
        <v>0.54345000000000099</v>
      </c>
      <c r="BK8" s="76">
        <v>0.54400000000000004</v>
      </c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</row>
    <row r="9" spans="1:101" ht="9.4" customHeight="1" x14ac:dyDescent="0.3">
      <c r="A9" s="208" t="s">
        <v>30</v>
      </c>
      <c r="B9" s="77" t="s">
        <v>57</v>
      </c>
      <c r="C9" s="78">
        <v>5.7871017871017867E-3</v>
      </c>
      <c r="D9" s="79">
        <v>7.9509483855363002E-3</v>
      </c>
      <c r="E9" s="79">
        <v>1.0114794983970813E-2</v>
      </c>
      <c r="F9" s="79">
        <v>1.2278641582405325E-2</v>
      </c>
      <c r="G9" s="79">
        <v>1.4442488180839838E-2</v>
      </c>
      <c r="H9" s="79">
        <v>1.660633477927435E-2</v>
      </c>
      <c r="I9" s="79">
        <v>1.8770181377708865E-2</v>
      </c>
      <c r="J9" s="79">
        <v>2.0934027976143379E-2</v>
      </c>
      <c r="K9" s="79">
        <v>2.3097874574577893E-2</v>
      </c>
      <c r="L9" s="79">
        <v>2.5261721173012407E-2</v>
      </c>
      <c r="M9" s="78">
        <v>2.7425567771446915E-2</v>
      </c>
      <c r="N9" s="79">
        <v>3.7563860458258637E-2</v>
      </c>
      <c r="O9" s="79">
        <v>4.7702153145070356E-2</v>
      </c>
      <c r="P9" s="79">
        <v>5.7840445831882074E-2</v>
      </c>
      <c r="Q9" s="79">
        <v>6.7978738518693793E-2</v>
      </c>
      <c r="R9" s="79">
        <v>7.8117031205505519E-2</v>
      </c>
      <c r="S9" s="79">
        <v>8.8255323892317245E-2</v>
      </c>
      <c r="T9" s="79">
        <v>9.839361657912897E-2</v>
      </c>
      <c r="U9" s="79">
        <v>0.1085319092659407</v>
      </c>
      <c r="V9" s="79">
        <v>0.11867020195275242</v>
      </c>
      <c r="W9" s="79">
        <v>0.12880849463956415</v>
      </c>
      <c r="X9" s="79">
        <v>0.13894678732637586</v>
      </c>
      <c r="Y9" s="79">
        <v>0.14908508001318757</v>
      </c>
      <c r="Z9" s="79">
        <v>0.15922337269999928</v>
      </c>
      <c r="AA9" s="79">
        <v>0.16936166538681099</v>
      </c>
      <c r="AB9" s="78">
        <v>0.17949995807362273</v>
      </c>
      <c r="AC9" s="79">
        <v>0.20753329420204789</v>
      </c>
      <c r="AD9" s="79">
        <v>0.23556663033047304</v>
      </c>
      <c r="AE9" s="79">
        <v>0.26359996645889816</v>
      </c>
      <c r="AF9" s="79">
        <v>0.29163330258732328</v>
      </c>
      <c r="AG9" s="79">
        <v>0.31966663871574841</v>
      </c>
      <c r="AH9" s="79">
        <v>0.34769997484417353</v>
      </c>
      <c r="AI9" s="79">
        <v>0.37573331097259866</v>
      </c>
      <c r="AJ9" s="79">
        <v>0.40376664710102378</v>
      </c>
      <c r="AK9" s="79">
        <v>0.4317999832294489</v>
      </c>
      <c r="AL9" s="79">
        <v>0.45983331935787403</v>
      </c>
      <c r="AM9" s="79">
        <v>0.48786665548629915</v>
      </c>
      <c r="AN9" s="79">
        <v>0.51589999161472433</v>
      </c>
      <c r="AO9" s="79">
        <v>0.54393332774314951</v>
      </c>
      <c r="AP9" s="79">
        <v>0.57196666387157469</v>
      </c>
      <c r="AQ9" s="78">
        <v>0.6</v>
      </c>
      <c r="AR9" s="79">
        <v>0.60255000000000003</v>
      </c>
      <c r="AS9" s="79">
        <v>0.60510000000000008</v>
      </c>
      <c r="AT9" s="79">
        <v>0.60765000000000013</v>
      </c>
      <c r="AU9" s="79">
        <v>0.61020000000000019</v>
      </c>
      <c r="AV9" s="79">
        <v>0.61275000000000024</v>
      </c>
      <c r="AW9" s="79">
        <v>0.61530000000000029</v>
      </c>
      <c r="AX9" s="79">
        <v>0.61785000000000034</v>
      </c>
      <c r="AY9" s="79">
        <v>0.6204000000000004</v>
      </c>
      <c r="AZ9" s="79">
        <v>0.62295000000000045</v>
      </c>
      <c r="BA9" s="79">
        <v>0.6255000000000005</v>
      </c>
      <c r="BB9" s="79">
        <v>0.62805000000000055</v>
      </c>
      <c r="BC9" s="79">
        <v>0.6306000000000006</v>
      </c>
      <c r="BD9" s="79">
        <v>0.63315000000000066</v>
      </c>
      <c r="BE9" s="79">
        <v>0.63570000000000071</v>
      </c>
      <c r="BF9" s="79">
        <v>0.63825000000000076</v>
      </c>
      <c r="BG9" s="79">
        <v>0.64080000000000081</v>
      </c>
      <c r="BH9" s="79">
        <v>0.64335000000000087</v>
      </c>
      <c r="BI9" s="79">
        <v>0.64590000000000092</v>
      </c>
      <c r="BJ9" s="79">
        <v>0.64845000000000097</v>
      </c>
      <c r="BK9" s="80">
        <v>0.65100000000000002</v>
      </c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</row>
    <row r="10" spans="1:101" ht="9.4" customHeight="1" x14ac:dyDescent="0.3">
      <c r="A10" s="209"/>
      <c r="B10" s="81" t="s">
        <v>58</v>
      </c>
      <c r="C10" s="82">
        <v>0.1385868945868946</v>
      </c>
      <c r="D10" s="83">
        <v>0.12710562267093847</v>
      </c>
      <c r="E10" s="83">
        <v>0.11562435075498234</v>
      </c>
      <c r="F10" s="83">
        <v>0.10414307883902621</v>
      </c>
      <c r="G10" s="83">
        <v>9.2661806923070078E-2</v>
      </c>
      <c r="H10" s="83">
        <v>8.1180535007113946E-2</v>
      </c>
      <c r="I10" s="83">
        <v>6.9699263091157815E-2</v>
      </c>
      <c r="J10" s="83">
        <v>5.8217991175201683E-2</v>
      </c>
      <c r="K10" s="83">
        <v>4.6736719259245552E-2</v>
      </c>
      <c r="L10" s="83">
        <v>3.525544734328942E-2</v>
      </c>
      <c r="M10" s="82">
        <v>2.3774175427333281E-2</v>
      </c>
      <c r="N10" s="83">
        <v>2.3562552179131543E-2</v>
      </c>
      <c r="O10" s="83">
        <v>2.3350928930929805E-2</v>
      </c>
      <c r="P10" s="83">
        <v>2.3139305682728067E-2</v>
      </c>
      <c r="Q10" s="83">
        <v>2.2927682434526329E-2</v>
      </c>
      <c r="R10" s="83">
        <v>2.2716059186324591E-2</v>
      </c>
      <c r="S10" s="83">
        <v>2.2504435938122853E-2</v>
      </c>
      <c r="T10" s="83">
        <v>2.2292812689921115E-2</v>
      </c>
      <c r="U10" s="83">
        <v>2.2081189441719377E-2</v>
      </c>
      <c r="V10" s="83">
        <v>2.1869566193517639E-2</v>
      </c>
      <c r="W10" s="83">
        <v>2.1657942945315901E-2</v>
      </c>
      <c r="X10" s="83">
        <v>2.1446319697114163E-2</v>
      </c>
      <c r="Y10" s="83">
        <v>2.1234696448912425E-2</v>
      </c>
      <c r="Z10" s="83">
        <v>2.1023073200710687E-2</v>
      </c>
      <c r="AA10" s="83">
        <v>2.0811449952508949E-2</v>
      </c>
      <c r="AB10" s="82">
        <v>2.0599826704307236E-2</v>
      </c>
      <c r="AC10" s="83">
        <v>2.055983825735342E-2</v>
      </c>
      <c r="AD10" s="83">
        <v>2.0519849810399605E-2</v>
      </c>
      <c r="AE10" s="83">
        <v>2.0479861363445789E-2</v>
      </c>
      <c r="AF10" s="83">
        <v>2.0439872916491974E-2</v>
      </c>
      <c r="AG10" s="83">
        <v>2.0399884469538158E-2</v>
      </c>
      <c r="AH10" s="83">
        <v>2.0359896022584343E-2</v>
      </c>
      <c r="AI10" s="83">
        <v>2.0319907575630528E-2</v>
      </c>
      <c r="AJ10" s="83">
        <v>2.0279919128676712E-2</v>
      </c>
      <c r="AK10" s="83">
        <v>2.0239930681722897E-2</v>
      </c>
      <c r="AL10" s="83">
        <v>2.0199942234769081E-2</v>
      </c>
      <c r="AM10" s="83">
        <v>2.0159953787815266E-2</v>
      </c>
      <c r="AN10" s="83">
        <v>2.011996534086145E-2</v>
      </c>
      <c r="AO10" s="83">
        <v>2.0079976893907635E-2</v>
      </c>
      <c r="AP10" s="83">
        <v>2.0039988446953819E-2</v>
      </c>
      <c r="AQ10" s="82">
        <v>0.02</v>
      </c>
      <c r="AR10" s="83">
        <v>0.02</v>
      </c>
      <c r="AS10" s="83">
        <v>0.02</v>
      </c>
      <c r="AT10" s="83">
        <v>0.02</v>
      </c>
      <c r="AU10" s="83">
        <v>0.02</v>
      </c>
      <c r="AV10" s="83">
        <v>0.02</v>
      </c>
      <c r="AW10" s="83">
        <v>0.02</v>
      </c>
      <c r="AX10" s="83">
        <v>0.02</v>
      </c>
      <c r="AY10" s="83">
        <v>0.02</v>
      </c>
      <c r="AZ10" s="83">
        <v>0.02</v>
      </c>
      <c r="BA10" s="83">
        <v>0.02</v>
      </c>
      <c r="BB10" s="83">
        <v>0.02</v>
      </c>
      <c r="BC10" s="83">
        <v>0.02</v>
      </c>
      <c r="BD10" s="83">
        <v>0.02</v>
      </c>
      <c r="BE10" s="83">
        <v>0.02</v>
      </c>
      <c r="BF10" s="83">
        <v>0.02</v>
      </c>
      <c r="BG10" s="83">
        <v>0.02</v>
      </c>
      <c r="BH10" s="83">
        <v>0.02</v>
      </c>
      <c r="BI10" s="83">
        <v>0.02</v>
      </c>
      <c r="BJ10" s="83">
        <v>0.02</v>
      </c>
      <c r="BK10" s="84">
        <v>0.02</v>
      </c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</row>
    <row r="11" spans="1:101" ht="9.4" customHeight="1" x14ac:dyDescent="0.3">
      <c r="A11" s="209"/>
      <c r="B11" s="81" t="s">
        <v>59</v>
      </c>
      <c r="C11" s="82">
        <v>0</v>
      </c>
      <c r="D11" s="83">
        <v>1.1331353823930664E-3</v>
      </c>
      <c r="E11" s="83">
        <v>2.2662707647861328E-3</v>
      </c>
      <c r="F11" s="83">
        <v>3.3994061471791992E-3</v>
      </c>
      <c r="G11" s="83">
        <v>4.5325415295722656E-3</v>
      </c>
      <c r="H11" s="83">
        <v>5.6656769119653319E-3</v>
      </c>
      <c r="I11" s="83">
        <v>6.7988122943583983E-3</v>
      </c>
      <c r="J11" s="83">
        <v>7.9319476767514656E-3</v>
      </c>
      <c r="K11" s="83">
        <v>9.0650830591445311E-3</v>
      </c>
      <c r="L11" s="83">
        <v>1.0198218441537597E-2</v>
      </c>
      <c r="M11" s="82">
        <v>1.1331353823930664E-2</v>
      </c>
      <c r="N11" s="83">
        <v>1.1235944583806622E-2</v>
      </c>
      <c r="O11" s="83">
        <v>1.1140535343682581E-2</v>
      </c>
      <c r="P11" s="83">
        <v>1.1045126103558539E-2</v>
      </c>
      <c r="Q11" s="83">
        <v>1.0949716863434497E-2</v>
      </c>
      <c r="R11" s="83">
        <v>1.0854307623310456E-2</v>
      </c>
      <c r="S11" s="83">
        <v>1.0758898383186414E-2</v>
      </c>
      <c r="T11" s="83">
        <v>1.0663489143062373E-2</v>
      </c>
      <c r="U11" s="83">
        <v>1.0568079902938331E-2</v>
      </c>
      <c r="V11" s="83">
        <v>1.0472670662814289E-2</v>
      </c>
      <c r="W11" s="83">
        <v>1.0377261422690248E-2</v>
      </c>
      <c r="X11" s="83">
        <v>1.0281852182566206E-2</v>
      </c>
      <c r="Y11" s="83">
        <v>1.0186442942442165E-2</v>
      </c>
      <c r="Z11" s="83">
        <v>1.0091033702318123E-2</v>
      </c>
      <c r="AA11" s="83">
        <v>9.9956244621940814E-3</v>
      </c>
      <c r="AB11" s="82">
        <v>9.900215222070045E-3</v>
      </c>
      <c r="AC11" s="83">
        <v>1.0840200873932044E-2</v>
      </c>
      <c r="AD11" s="83">
        <v>1.1780186525794044E-2</v>
      </c>
      <c r="AE11" s="83">
        <v>1.2720172177656043E-2</v>
      </c>
      <c r="AF11" s="83">
        <v>1.3660157829518042E-2</v>
      </c>
      <c r="AG11" s="83">
        <v>1.4600143481380041E-2</v>
      </c>
      <c r="AH11" s="83">
        <v>1.554012913324204E-2</v>
      </c>
      <c r="AI11" s="83">
        <v>1.6480114785104038E-2</v>
      </c>
      <c r="AJ11" s="83">
        <v>1.7420100436966037E-2</v>
      </c>
      <c r="AK11" s="83">
        <v>1.8360086088828036E-2</v>
      </c>
      <c r="AL11" s="83">
        <v>1.9300071740690036E-2</v>
      </c>
      <c r="AM11" s="83">
        <v>2.0240057392552035E-2</v>
      </c>
      <c r="AN11" s="83">
        <v>2.1180043044414034E-2</v>
      </c>
      <c r="AO11" s="83">
        <v>2.2120028696276033E-2</v>
      </c>
      <c r="AP11" s="83">
        <v>2.3060014348138032E-2</v>
      </c>
      <c r="AQ11" s="82">
        <v>2.4000000000000021E-2</v>
      </c>
      <c r="AR11" s="83">
        <v>2.4800000000000023E-2</v>
      </c>
      <c r="AS11" s="83">
        <v>2.5600000000000026E-2</v>
      </c>
      <c r="AT11" s="83">
        <v>2.6400000000000028E-2</v>
      </c>
      <c r="AU11" s="83">
        <v>2.720000000000003E-2</v>
      </c>
      <c r="AV11" s="83">
        <v>2.8000000000000032E-2</v>
      </c>
      <c r="AW11" s="83">
        <v>2.8800000000000034E-2</v>
      </c>
      <c r="AX11" s="83">
        <v>2.9600000000000036E-2</v>
      </c>
      <c r="AY11" s="83">
        <v>3.0400000000000038E-2</v>
      </c>
      <c r="AZ11" s="83">
        <v>3.120000000000004E-2</v>
      </c>
      <c r="BA11" s="83">
        <v>3.2000000000000042E-2</v>
      </c>
      <c r="BB11" s="83">
        <v>3.2800000000000044E-2</v>
      </c>
      <c r="BC11" s="83">
        <v>3.3600000000000046E-2</v>
      </c>
      <c r="BD11" s="83">
        <v>3.4400000000000049E-2</v>
      </c>
      <c r="BE11" s="83">
        <v>3.5200000000000051E-2</v>
      </c>
      <c r="BF11" s="83">
        <v>3.6000000000000053E-2</v>
      </c>
      <c r="BG11" s="83">
        <v>3.6800000000000055E-2</v>
      </c>
      <c r="BH11" s="83">
        <v>3.7600000000000057E-2</v>
      </c>
      <c r="BI11" s="83">
        <v>3.8400000000000059E-2</v>
      </c>
      <c r="BJ11" s="83">
        <v>3.9200000000000061E-2</v>
      </c>
      <c r="BK11" s="84">
        <v>4.0000000000000036E-2</v>
      </c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</row>
    <row r="12" spans="1:101" ht="9.4" customHeight="1" x14ac:dyDescent="0.3">
      <c r="A12" s="209"/>
      <c r="B12" s="81" t="s">
        <v>60</v>
      </c>
      <c r="C12" s="82">
        <v>8.7956487956487958E-2</v>
      </c>
      <c r="D12" s="83">
        <v>8.9956521690331179E-2</v>
      </c>
      <c r="E12" s="83">
        <v>9.1956555424174399E-2</v>
      </c>
      <c r="F12" s="83">
        <v>9.395658915801762E-2</v>
      </c>
      <c r="G12" s="83">
        <v>9.595662289186084E-2</v>
      </c>
      <c r="H12" s="83">
        <v>9.7956656625704061E-2</v>
      </c>
      <c r="I12" s="83">
        <v>9.9956690359547282E-2</v>
      </c>
      <c r="J12" s="83">
        <v>0.1019567240933905</v>
      </c>
      <c r="K12" s="83">
        <v>0.10395675782723372</v>
      </c>
      <c r="L12" s="83">
        <v>0.10595679156107694</v>
      </c>
      <c r="M12" s="82">
        <v>0.10795682529492015</v>
      </c>
      <c r="N12" s="83">
        <v>0.10342637027525881</v>
      </c>
      <c r="O12" s="83">
        <v>9.8895915255597461E-2</v>
      </c>
      <c r="P12" s="83">
        <v>9.4365460235936116E-2</v>
      </c>
      <c r="Q12" s="83">
        <v>8.9835005216274771E-2</v>
      </c>
      <c r="R12" s="83">
        <v>8.5304550196613427E-2</v>
      </c>
      <c r="S12" s="83">
        <v>8.0774095176952082E-2</v>
      </c>
      <c r="T12" s="83">
        <v>7.6243640157290737E-2</v>
      </c>
      <c r="U12" s="83">
        <v>7.1713185137629393E-2</v>
      </c>
      <c r="V12" s="83">
        <v>6.7182730117968048E-2</v>
      </c>
      <c r="W12" s="83">
        <v>6.2652275098306703E-2</v>
      </c>
      <c r="X12" s="83">
        <v>5.8121820078645359E-2</v>
      </c>
      <c r="Y12" s="83">
        <v>5.3591365058984014E-2</v>
      </c>
      <c r="Z12" s="83">
        <v>4.9060910039322669E-2</v>
      </c>
      <c r="AA12" s="83">
        <v>4.4530455019661325E-2</v>
      </c>
      <c r="AB12" s="82">
        <v>0.04</v>
      </c>
      <c r="AC12" s="83">
        <v>4.0800000000000003E-2</v>
      </c>
      <c r="AD12" s="83">
        <v>4.1600000000000005E-2</v>
      </c>
      <c r="AE12" s="83">
        <v>4.2400000000000007E-2</v>
      </c>
      <c r="AF12" s="83">
        <v>4.3200000000000009E-2</v>
      </c>
      <c r="AG12" s="83">
        <v>4.4000000000000011E-2</v>
      </c>
      <c r="AH12" s="83">
        <v>4.4800000000000013E-2</v>
      </c>
      <c r="AI12" s="83">
        <v>4.5600000000000016E-2</v>
      </c>
      <c r="AJ12" s="83">
        <v>4.6400000000000018E-2</v>
      </c>
      <c r="AK12" s="83">
        <v>4.720000000000002E-2</v>
      </c>
      <c r="AL12" s="83">
        <v>4.8000000000000022E-2</v>
      </c>
      <c r="AM12" s="83">
        <v>4.8800000000000024E-2</v>
      </c>
      <c r="AN12" s="83">
        <v>4.9600000000000026E-2</v>
      </c>
      <c r="AO12" s="83">
        <v>5.0400000000000028E-2</v>
      </c>
      <c r="AP12" s="83">
        <v>5.120000000000003E-2</v>
      </c>
      <c r="AQ12" s="82">
        <v>5.1999999999999998E-2</v>
      </c>
      <c r="AR12" s="83">
        <v>5.135E-2</v>
      </c>
      <c r="AS12" s="83">
        <v>5.0700000000000002E-2</v>
      </c>
      <c r="AT12" s="83">
        <v>5.0050000000000004E-2</v>
      </c>
      <c r="AU12" s="83">
        <v>4.9400000000000006E-2</v>
      </c>
      <c r="AV12" s="83">
        <v>4.8750000000000009E-2</v>
      </c>
      <c r="AW12" s="83">
        <v>4.8100000000000011E-2</v>
      </c>
      <c r="AX12" s="83">
        <v>4.7450000000000013E-2</v>
      </c>
      <c r="AY12" s="83">
        <v>4.6800000000000015E-2</v>
      </c>
      <c r="AZ12" s="83">
        <v>4.6150000000000017E-2</v>
      </c>
      <c r="BA12" s="83">
        <v>4.550000000000002E-2</v>
      </c>
      <c r="BB12" s="83">
        <v>4.4850000000000022E-2</v>
      </c>
      <c r="BC12" s="83">
        <v>4.4200000000000024E-2</v>
      </c>
      <c r="BD12" s="83">
        <v>4.3550000000000026E-2</v>
      </c>
      <c r="BE12" s="83">
        <v>4.2900000000000028E-2</v>
      </c>
      <c r="BF12" s="83">
        <v>4.2250000000000031E-2</v>
      </c>
      <c r="BG12" s="83">
        <v>4.1600000000000033E-2</v>
      </c>
      <c r="BH12" s="83">
        <v>4.0950000000000035E-2</v>
      </c>
      <c r="BI12" s="83">
        <v>4.0300000000000037E-2</v>
      </c>
      <c r="BJ12" s="83">
        <v>3.9650000000000039E-2</v>
      </c>
      <c r="BK12" s="84">
        <v>3.9E-2</v>
      </c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</row>
    <row r="13" spans="1:101" ht="9.4" customHeight="1" x14ac:dyDescent="0.3">
      <c r="A13" s="209"/>
      <c r="B13" s="81" t="s">
        <v>61</v>
      </c>
      <c r="C13" s="82">
        <v>0.1385868945868946</v>
      </c>
      <c r="D13" s="83">
        <v>0.12772796437706158</v>
      </c>
      <c r="E13" s="83">
        <v>0.11686903416722855</v>
      </c>
      <c r="F13" s="83">
        <v>0.10601010395739552</v>
      </c>
      <c r="G13" s="83">
        <v>9.515117374756249E-2</v>
      </c>
      <c r="H13" s="83">
        <v>8.4292243537729461E-2</v>
      </c>
      <c r="I13" s="83">
        <v>7.3433313327896432E-2</v>
      </c>
      <c r="J13" s="83">
        <v>6.2574383118063404E-2</v>
      </c>
      <c r="K13" s="83">
        <v>5.1715452908230375E-2</v>
      </c>
      <c r="L13" s="83">
        <v>4.0856522698397346E-2</v>
      </c>
      <c r="M13" s="82">
        <v>2.9997592488564321E-2</v>
      </c>
      <c r="N13" s="83">
        <v>2.7997752989326698E-2</v>
      </c>
      <c r="O13" s="83">
        <v>2.5997913490089078E-2</v>
      </c>
      <c r="P13" s="83">
        <v>2.3998073990851458E-2</v>
      </c>
      <c r="Q13" s="83">
        <v>2.1998234491613838E-2</v>
      </c>
      <c r="R13" s="83">
        <v>1.9998394992376219E-2</v>
      </c>
      <c r="S13" s="83">
        <v>1.7998555493138599E-2</v>
      </c>
      <c r="T13" s="83">
        <v>1.5998715993900979E-2</v>
      </c>
      <c r="U13" s="83">
        <v>1.3998876494663358E-2</v>
      </c>
      <c r="V13" s="83">
        <v>1.1999036995425736E-2</v>
      </c>
      <c r="W13" s="83">
        <v>9.9991974961881145E-3</v>
      </c>
      <c r="X13" s="83">
        <v>7.999357996950493E-3</v>
      </c>
      <c r="Y13" s="83">
        <v>5.9995184977128715E-3</v>
      </c>
      <c r="Z13" s="83">
        <v>3.99967899847525E-3</v>
      </c>
      <c r="AA13" s="83">
        <v>1.9998394992376285E-3</v>
      </c>
      <c r="AB13" s="82">
        <v>0</v>
      </c>
      <c r="AC13" s="83">
        <v>8.9999999999999998E-4</v>
      </c>
      <c r="AD13" s="83">
        <v>1.8E-3</v>
      </c>
      <c r="AE13" s="83">
        <v>2.7000000000000001E-3</v>
      </c>
      <c r="AF13" s="83">
        <v>3.5999999999999999E-3</v>
      </c>
      <c r="AG13" s="83">
        <v>4.4999999999999997E-3</v>
      </c>
      <c r="AH13" s="83">
        <v>5.3999999999999994E-3</v>
      </c>
      <c r="AI13" s="83">
        <v>6.2999999999999992E-3</v>
      </c>
      <c r="AJ13" s="83">
        <v>7.1999999999999989E-3</v>
      </c>
      <c r="AK13" s="83">
        <v>8.0999999999999996E-3</v>
      </c>
      <c r="AL13" s="83">
        <v>8.9999999999999993E-3</v>
      </c>
      <c r="AM13" s="83">
        <v>9.8999999999999991E-3</v>
      </c>
      <c r="AN13" s="83">
        <v>1.0799999999999999E-2</v>
      </c>
      <c r="AO13" s="83">
        <v>1.1699999999999999E-2</v>
      </c>
      <c r="AP13" s="83">
        <v>1.2599999999999998E-2</v>
      </c>
      <c r="AQ13" s="82">
        <v>1.35E-2</v>
      </c>
      <c r="AR13" s="83">
        <v>1.315E-2</v>
      </c>
      <c r="AS13" s="83">
        <v>1.2800000000000001E-2</v>
      </c>
      <c r="AT13" s="83">
        <v>1.2450000000000001E-2</v>
      </c>
      <c r="AU13" s="83">
        <v>1.2100000000000001E-2</v>
      </c>
      <c r="AV13" s="83">
        <v>1.1750000000000002E-2</v>
      </c>
      <c r="AW13" s="83">
        <v>1.1400000000000002E-2</v>
      </c>
      <c r="AX13" s="83">
        <v>1.1050000000000003E-2</v>
      </c>
      <c r="AY13" s="83">
        <v>1.0700000000000003E-2</v>
      </c>
      <c r="AZ13" s="83">
        <v>1.0350000000000003E-2</v>
      </c>
      <c r="BA13" s="83">
        <v>1.0000000000000004E-2</v>
      </c>
      <c r="BB13" s="83">
        <v>9.6500000000000041E-3</v>
      </c>
      <c r="BC13" s="83">
        <v>9.3000000000000044E-3</v>
      </c>
      <c r="BD13" s="83">
        <v>8.9500000000000048E-3</v>
      </c>
      <c r="BE13" s="83">
        <v>8.6000000000000052E-3</v>
      </c>
      <c r="BF13" s="83">
        <v>8.2500000000000056E-3</v>
      </c>
      <c r="BG13" s="83">
        <v>7.900000000000006E-3</v>
      </c>
      <c r="BH13" s="83">
        <v>7.5500000000000064E-3</v>
      </c>
      <c r="BI13" s="83">
        <v>7.2000000000000067E-3</v>
      </c>
      <c r="BJ13" s="83">
        <v>6.8500000000000071E-3</v>
      </c>
      <c r="BK13" s="84">
        <v>6.4999999999999997E-3</v>
      </c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/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</row>
    <row r="14" spans="1:101" ht="9.4" customHeight="1" x14ac:dyDescent="0.3">
      <c r="A14" s="209"/>
      <c r="B14" s="81" t="s">
        <v>62</v>
      </c>
      <c r="C14" s="82">
        <v>0.15964050764050766</v>
      </c>
      <c r="D14" s="83">
        <v>0.15229013154141155</v>
      </c>
      <c r="E14" s="83">
        <v>0.14493975544231544</v>
      </c>
      <c r="F14" s="83">
        <v>0.13758937934321933</v>
      </c>
      <c r="G14" s="83">
        <v>0.13023900324412321</v>
      </c>
      <c r="H14" s="83">
        <v>0.1228886271450271</v>
      </c>
      <c r="I14" s="83">
        <v>0.11553825104593099</v>
      </c>
      <c r="J14" s="83">
        <v>0.10818787494683488</v>
      </c>
      <c r="K14" s="83">
        <v>0.10083749884773877</v>
      </c>
      <c r="L14" s="83">
        <v>9.3487122748642654E-2</v>
      </c>
      <c r="M14" s="82">
        <v>8.6136746649546583E-2</v>
      </c>
      <c r="N14" s="83">
        <v>8.3727630206243478E-2</v>
      </c>
      <c r="O14" s="83">
        <v>8.1318513762940373E-2</v>
      </c>
      <c r="P14" s="83">
        <v>7.8909397319637267E-2</v>
      </c>
      <c r="Q14" s="83">
        <v>7.6500280876334162E-2</v>
      </c>
      <c r="R14" s="83">
        <v>7.4091164433031056E-2</v>
      </c>
      <c r="S14" s="83">
        <v>7.1682047989727951E-2</v>
      </c>
      <c r="T14" s="83">
        <v>6.9272931546424846E-2</v>
      </c>
      <c r="U14" s="83">
        <v>6.686381510312174E-2</v>
      </c>
      <c r="V14" s="83">
        <v>6.4454698659818635E-2</v>
      </c>
      <c r="W14" s="83">
        <v>6.204558221651553E-2</v>
      </c>
      <c r="X14" s="83">
        <v>5.9636465773212424E-2</v>
      </c>
      <c r="Y14" s="83">
        <v>5.7227349329909319E-2</v>
      </c>
      <c r="Z14" s="83">
        <v>5.4818232886606214E-2</v>
      </c>
      <c r="AA14" s="83">
        <v>5.2409116443303108E-2</v>
      </c>
      <c r="AB14" s="82">
        <v>0.05</v>
      </c>
      <c r="AC14" s="83">
        <v>4.7566666666666667E-2</v>
      </c>
      <c r="AD14" s="83">
        <v>4.5133333333333331E-2</v>
      </c>
      <c r="AE14" s="83">
        <v>4.2699999999999995E-2</v>
      </c>
      <c r="AF14" s="83">
        <v>4.0266666666666659E-2</v>
      </c>
      <c r="AG14" s="83">
        <v>3.7833333333333323E-2</v>
      </c>
      <c r="AH14" s="83">
        <v>3.5399999999999987E-2</v>
      </c>
      <c r="AI14" s="83">
        <v>3.2966666666666651E-2</v>
      </c>
      <c r="AJ14" s="83">
        <v>3.0533333333333319E-2</v>
      </c>
      <c r="AK14" s="83">
        <v>2.8099999999999986E-2</v>
      </c>
      <c r="AL14" s="83">
        <v>2.5666666666666654E-2</v>
      </c>
      <c r="AM14" s="83">
        <v>2.3233333333333321E-2</v>
      </c>
      <c r="AN14" s="83">
        <v>2.0799999999999989E-2</v>
      </c>
      <c r="AO14" s="83">
        <v>1.8366666666666656E-2</v>
      </c>
      <c r="AP14" s="83">
        <v>1.5933333333333324E-2</v>
      </c>
      <c r="AQ14" s="82">
        <v>1.35E-2</v>
      </c>
      <c r="AR14" s="83">
        <v>1.315E-2</v>
      </c>
      <c r="AS14" s="83">
        <v>1.2800000000000001E-2</v>
      </c>
      <c r="AT14" s="83">
        <v>1.2450000000000001E-2</v>
      </c>
      <c r="AU14" s="83">
        <v>1.2100000000000001E-2</v>
      </c>
      <c r="AV14" s="83">
        <v>1.1750000000000002E-2</v>
      </c>
      <c r="AW14" s="83">
        <v>1.1400000000000002E-2</v>
      </c>
      <c r="AX14" s="83">
        <v>1.1050000000000003E-2</v>
      </c>
      <c r="AY14" s="83">
        <v>1.0700000000000003E-2</v>
      </c>
      <c r="AZ14" s="83">
        <v>1.0350000000000003E-2</v>
      </c>
      <c r="BA14" s="83">
        <v>1.0000000000000004E-2</v>
      </c>
      <c r="BB14" s="83">
        <v>9.6500000000000041E-3</v>
      </c>
      <c r="BC14" s="83">
        <v>9.3000000000000044E-3</v>
      </c>
      <c r="BD14" s="83">
        <v>8.9500000000000048E-3</v>
      </c>
      <c r="BE14" s="83">
        <v>8.6000000000000052E-3</v>
      </c>
      <c r="BF14" s="83">
        <v>8.2500000000000056E-3</v>
      </c>
      <c r="BG14" s="83">
        <v>7.900000000000006E-3</v>
      </c>
      <c r="BH14" s="83">
        <v>7.5500000000000064E-3</v>
      </c>
      <c r="BI14" s="83">
        <v>7.2000000000000067E-3</v>
      </c>
      <c r="BJ14" s="83">
        <v>6.8500000000000071E-3</v>
      </c>
      <c r="BK14" s="84">
        <v>6.4999999999999997E-3</v>
      </c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</row>
    <row r="15" spans="1:101" ht="9.4" customHeight="1" thickBot="1" x14ac:dyDescent="0.35">
      <c r="A15" s="210"/>
      <c r="B15" s="85" t="s">
        <v>63</v>
      </c>
      <c r="C15" s="86">
        <v>0.46944211344211345</v>
      </c>
      <c r="D15" s="87">
        <v>0.49383567595232791</v>
      </c>
      <c r="E15" s="87">
        <v>0.51822923846254243</v>
      </c>
      <c r="F15" s="87">
        <v>0.54262280097275695</v>
      </c>
      <c r="G15" s="87">
        <v>0.56701636348297146</v>
      </c>
      <c r="H15" s="87">
        <v>0.59140992599318598</v>
      </c>
      <c r="I15" s="87">
        <v>0.6158034885034005</v>
      </c>
      <c r="J15" s="87">
        <v>0.64019705101361501</v>
      </c>
      <c r="K15" s="87">
        <v>0.66459061352382953</v>
      </c>
      <c r="L15" s="87">
        <v>0.68898417603404405</v>
      </c>
      <c r="M15" s="86">
        <v>0.71337773854425812</v>
      </c>
      <c r="N15" s="87">
        <v>0.7124858893079743</v>
      </c>
      <c r="O15" s="87">
        <v>0.71159404007169047</v>
      </c>
      <c r="P15" s="87">
        <v>0.71070219083540664</v>
      </c>
      <c r="Q15" s="87">
        <v>0.70981034159912282</v>
      </c>
      <c r="R15" s="87">
        <v>0.70891849236283899</v>
      </c>
      <c r="S15" s="87">
        <v>0.70802664312655517</v>
      </c>
      <c r="T15" s="87">
        <v>0.70713479389027134</v>
      </c>
      <c r="U15" s="87">
        <v>0.70624294465398751</v>
      </c>
      <c r="V15" s="87">
        <v>0.70535109541770369</v>
      </c>
      <c r="W15" s="87">
        <v>0.70445924618141986</v>
      </c>
      <c r="X15" s="87">
        <v>0.70356739694513604</v>
      </c>
      <c r="Y15" s="87">
        <v>0.70267554770885221</v>
      </c>
      <c r="Z15" s="87">
        <v>0.70178369847256838</v>
      </c>
      <c r="AA15" s="87">
        <v>0.70089184923628456</v>
      </c>
      <c r="AB15" s="86">
        <v>0.7</v>
      </c>
      <c r="AC15" s="87">
        <v>0.67179999999999995</v>
      </c>
      <c r="AD15" s="87">
        <v>0.64359999999999995</v>
      </c>
      <c r="AE15" s="87">
        <v>0.61539999999999995</v>
      </c>
      <c r="AF15" s="87">
        <v>0.58719999999999994</v>
      </c>
      <c r="AG15" s="87">
        <v>0.55899999999999994</v>
      </c>
      <c r="AH15" s="87">
        <v>0.53079999999999994</v>
      </c>
      <c r="AI15" s="87">
        <v>0.50259999999999994</v>
      </c>
      <c r="AJ15" s="87">
        <v>0.47439999999999993</v>
      </c>
      <c r="AK15" s="87">
        <v>0.44619999999999993</v>
      </c>
      <c r="AL15" s="87">
        <v>0.41799999999999993</v>
      </c>
      <c r="AM15" s="87">
        <v>0.38979999999999992</v>
      </c>
      <c r="AN15" s="87">
        <v>0.36159999999999992</v>
      </c>
      <c r="AO15" s="87">
        <v>0.33339999999999992</v>
      </c>
      <c r="AP15" s="87">
        <v>0.30519999999999992</v>
      </c>
      <c r="AQ15" s="86">
        <v>0.27700000000000002</v>
      </c>
      <c r="AR15" s="87">
        <v>0.27500000000000002</v>
      </c>
      <c r="AS15" s="87">
        <v>0.27300000000000002</v>
      </c>
      <c r="AT15" s="87">
        <v>0.27100000000000002</v>
      </c>
      <c r="AU15" s="87">
        <v>0.26900000000000002</v>
      </c>
      <c r="AV15" s="87">
        <v>0.26700000000000002</v>
      </c>
      <c r="AW15" s="87">
        <v>0.26500000000000001</v>
      </c>
      <c r="AX15" s="87">
        <v>0.26300000000000001</v>
      </c>
      <c r="AY15" s="87">
        <v>0.26100000000000001</v>
      </c>
      <c r="AZ15" s="87">
        <v>0.25900000000000001</v>
      </c>
      <c r="BA15" s="87">
        <v>0.25700000000000001</v>
      </c>
      <c r="BB15" s="87">
        <v>0.255</v>
      </c>
      <c r="BC15" s="87">
        <v>0.253</v>
      </c>
      <c r="BD15" s="87">
        <v>0.251</v>
      </c>
      <c r="BE15" s="87">
        <v>0.249</v>
      </c>
      <c r="BF15" s="87">
        <v>0.247</v>
      </c>
      <c r="BG15" s="87">
        <v>0.245</v>
      </c>
      <c r="BH15" s="87">
        <v>0.24299999999999999</v>
      </c>
      <c r="BI15" s="87">
        <v>0.24099999999999999</v>
      </c>
      <c r="BJ15" s="87">
        <v>0.23899999999999999</v>
      </c>
      <c r="BK15" s="88">
        <v>0.23699999999999999</v>
      </c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  <c r="CB15" s="59"/>
      <c r="CC15" s="59"/>
      <c r="CD15" s="59"/>
      <c r="CE15" s="59"/>
      <c r="CF15" s="59"/>
      <c r="CG15" s="59"/>
      <c r="CH15" s="59"/>
      <c r="CI15" s="59"/>
      <c r="CJ15" s="59"/>
      <c r="CK15" s="59"/>
      <c r="CL15" s="59"/>
      <c r="CM15" s="59"/>
      <c r="CN15" s="59"/>
      <c r="CO15" s="59"/>
      <c r="CP15" s="59"/>
      <c r="CQ15" s="59"/>
      <c r="CR15" s="59"/>
      <c r="CS15" s="59"/>
      <c r="CT15" s="59"/>
      <c r="CU15" s="59"/>
      <c r="CV15" s="59"/>
      <c r="CW15" s="59"/>
    </row>
    <row r="16" spans="1:101" ht="9.4" customHeight="1" x14ac:dyDescent="0.3">
      <c r="A16" s="211" t="s">
        <v>31</v>
      </c>
      <c r="B16" s="65" t="s">
        <v>57</v>
      </c>
      <c r="C16" s="66">
        <v>5.7871017871017867E-3</v>
      </c>
      <c r="D16" s="67">
        <v>7.9509483855363002E-3</v>
      </c>
      <c r="E16" s="67">
        <v>1.0114794983970813E-2</v>
      </c>
      <c r="F16" s="67">
        <v>1.2278641582405325E-2</v>
      </c>
      <c r="G16" s="67">
        <v>1.4442488180839838E-2</v>
      </c>
      <c r="H16" s="67">
        <v>1.660633477927435E-2</v>
      </c>
      <c r="I16" s="67">
        <v>1.8770181377708865E-2</v>
      </c>
      <c r="J16" s="67">
        <v>2.0934027976143379E-2</v>
      </c>
      <c r="K16" s="67">
        <v>2.3097874574577893E-2</v>
      </c>
      <c r="L16" s="67">
        <v>2.5261721173012407E-2</v>
      </c>
      <c r="M16" s="66">
        <v>2.7425567771446915E-2</v>
      </c>
      <c r="N16" s="67">
        <v>3.7563860458258637E-2</v>
      </c>
      <c r="O16" s="67">
        <v>4.7702153145070356E-2</v>
      </c>
      <c r="P16" s="67">
        <v>5.7840445831882074E-2</v>
      </c>
      <c r="Q16" s="67">
        <v>6.7978738518693793E-2</v>
      </c>
      <c r="R16" s="67">
        <v>7.8117031205505519E-2</v>
      </c>
      <c r="S16" s="67">
        <v>8.8255323892317245E-2</v>
      </c>
      <c r="T16" s="67">
        <v>9.839361657912897E-2</v>
      </c>
      <c r="U16" s="67">
        <v>0.1085319092659407</v>
      </c>
      <c r="V16" s="67">
        <v>0.11867020195275242</v>
      </c>
      <c r="W16" s="67">
        <v>0.12880849463956415</v>
      </c>
      <c r="X16" s="67">
        <v>0.13894678732637586</v>
      </c>
      <c r="Y16" s="67">
        <v>0.14908508001318757</v>
      </c>
      <c r="Z16" s="67">
        <v>0.15922337269999928</v>
      </c>
      <c r="AA16" s="67">
        <v>0.16936166538681099</v>
      </c>
      <c r="AB16" s="66">
        <v>0.17949995807362273</v>
      </c>
      <c r="AC16" s="67">
        <v>0.20753329420204789</v>
      </c>
      <c r="AD16" s="67">
        <v>0.23556663033047304</v>
      </c>
      <c r="AE16" s="67">
        <v>0.26359996645889816</v>
      </c>
      <c r="AF16" s="67">
        <v>0.29163330258732328</v>
      </c>
      <c r="AG16" s="67">
        <v>0.31966663871574841</v>
      </c>
      <c r="AH16" s="67">
        <v>0.34769997484417353</v>
      </c>
      <c r="AI16" s="67">
        <v>0.37573331097259866</v>
      </c>
      <c r="AJ16" s="67">
        <v>0.40376664710102378</v>
      </c>
      <c r="AK16" s="67">
        <v>0.4317999832294489</v>
      </c>
      <c r="AL16" s="67">
        <v>0.45983331935787403</v>
      </c>
      <c r="AM16" s="67">
        <v>0.48786665548629915</v>
      </c>
      <c r="AN16" s="67">
        <v>0.51589999161472433</v>
      </c>
      <c r="AO16" s="67">
        <v>0.54393332774314951</v>
      </c>
      <c r="AP16" s="67">
        <v>0.57196666387157469</v>
      </c>
      <c r="AQ16" s="66">
        <v>0.6</v>
      </c>
      <c r="AR16" s="67">
        <v>0.60255000000000003</v>
      </c>
      <c r="AS16" s="67">
        <v>0.60510000000000008</v>
      </c>
      <c r="AT16" s="67">
        <v>0.60765000000000013</v>
      </c>
      <c r="AU16" s="67">
        <v>0.61020000000000019</v>
      </c>
      <c r="AV16" s="67">
        <v>0.61275000000000024</v>
      </c>
      <c r="AW16" s="67">
        <v>0.61530000000000029</v>
      </c>
      <c r="AX16" s="67">
        <v>0.61785000000000034</v>
      </c>
      <c r="AY16" s="67">
        <v>0.6204000000000004</v>
      </c>
      <c r="AZ16" s="67">
        <v>0.62295000000000045</v>
      </c>
      <c r="BA16" s="67">
        <v>0.6255000000000005</v>
      </c>
      <c r="BB16" s="67">
        <v>0.62805000000000055</v>
      </c>
      <c r="BC16" s="67">
        <v>0.6306000000000006</v>
      </c>
      <c r="BD16" s="67">
        <v>0.63315000000000066</v>
      </c>
      <c r="BE16" s="67">
        <v>0.63570000000000071</v>
      </c>
      <c r="BF16" s="67">
        <v>0.63825000000000076</v>
      </c>
      <c r="BG16" s="67">
        <v>0.64080000000000081</v>
      </c>
      <c r="BH16" s="67">
        <v>0.64335000000000087</v>
      </c>
      <c r="BI16" s="67">
        <v>0.64590000000000092</v>
      </c>
      <c r="BJ16" s="67">
        <v>0.64845000000000097</v>
      </c>
      <c r="BK16" s="68">
        <v>0.65100000000000002</v>
      </c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  <c r="CT16" s="59"/>
      <c r="CU16" s="59"/>
      <c r="CV16" s="59"/>
      <c r="CW16" s="59"/>
    </row>
    <row r="17" spans="1:101" ht="9.4" customHeight="1" x14ac:dyDescent="0.3">
      <c r="A17" s="212"/>
      <c r="B17" s="69" t="s">
        <v>58</v>
      </c>
      <c r="C17" s="70">
        <v>0.1385868945868946</v>
      </c>
      <c r="D17" s="71">
        <v>0.12710562267093847</v>
      </c>
      <c r="E17" s="71">
        <v>0.11562435075498234</v>
      </c>
      <c r="F17" s="71">
        <v>0.10414307883902621</v>
      </c>
      <c r="G17" s="71">
        <v>9.2661806923070078E-2</v>
      </c>
      <c r="H17" s="71">
        <v>8.1180535007113946E-2</v>
      </c>
      <c r="I17" s="71">
        <v>6.9699263091157815E-2</v>
      </c>
      <c r="J17" s="71">
        <v>5.8217991175201683E-2</v>
      </c>
      <c r="K17" s="71">
        <v>4.6736719259245552E-2</v>
      </c>
      <c r="L17" s="71">
        <v>3.525544734328942E-2</v>
      </c>
      <c r="M17" s="70">
        <v>2.3774175427333281E-2</v>
      </c>
      <c r="N17" s="71">
        <v>2.3562552179131543E-2</v>
      </c>
      <c r="O17" s="71">
        <v>2.3350928930929805E-2</v>
      </c>
      <c r="P17" s="71">
        <v>2.3139305682728067E-2</v>
      </c>
      <c r="Q17" s="71">
        <v>2.2927682434526329E-2</v>
      </c>
      <c r="R17" s="71">
        <v>2.2716059186324591E-2</v>
      </c>
      <c r="S17" s="71">
        <v>2.2504435938122853E-2</v>
      </c>
      <c r="T17" s="71">
        <v>2.2292812689921115E-2</v>
      </c>
      <c r="U17" s="71">
        <v>2.2081189441719377E-2</v>
      </c>
      <c r="V17" s="71">
        <v>2.1869566193517639E-2</v>
      </c>
      <c r="W17" s="71">
        <v>2.1657942945315901E-2</v>
      </c>
      <c r="X17" s="71">
        <v>2.1446319697114163E-2</v>
      </c>
      <c r="Y17" s="71">
        <v>2.1234696448912425E-2</v>
      </c>
      <c r="Z17" s="71">
        <v>2.1023073200710687E-2</v>
      </c>
      <c r="AA17" s="71">
        <v>2.0811449952508949E-2</v>
      </c>
      <c r="AB17" s="70">
        <v>2.0599826704307236E-2</v>
      </c>
      <c r="AC17" s="71">
        <v>2.055983825735342E-2</v>
      </c>
      <c r="AD17" s="71">
        <v>2.0519849810399605E-2</v>
      </c>
      <c r="AE17" s="71">
        <v>2.0479861363445789E-2</v>
      </c>
      <c r="AF17" s="71">
        <v>2.0439872916491974E-2</v>
      </c>
      <c r="AG17" s="71">
        <v>2.0399884469538158E-2</v>
      </c>
      <c r="AH17" s="71">
        <v>2.0359896022584343E-2</v>
      </c>
      <c r="AI17" s="71">
        <v>2.0319907575630528E-2</v>
      </c>
      <c r="AJ17" s="71">
        <v>2.0279919128676712E-2</v>
      </c>
      <c r="AK17" s="71">
        <v>2.0239930681722897E-2</v>
      </c>
      <c r="AL17" s="71">
        <v>2.0199942234769081E-2</v>
      </c>
      <c r="AM17" s="71">
        <v>2.0159953787815266E-2</v>
      </c>
      <c r="AN17" s="71">
        <v>2.011996534086145E-2</v>
      </c>
      <c r="AO17" s="71">
        <v>2.0079976893907635E-2</v>
      </c>
      <c r="AP17" s="71">
        <v>2.0039988446953819E-2</v>
      </c>
      <c r="AQ17" s="70">
        <v>0.02</v>
      </c>
      <c r="AR17" s="71">
        <v>0.02</v>
      </c>
      <c r="AS17" s="71">
        <v>0.02</v>
      </c>
      <c r="AT17" s="71">
        <v>0.02</v>
      </c>
      <c r="AU17" s="71">
        <v>0.02</v>
      </c>
      <c r="AV17" s="71">
        <v>0.02</v>
      </c>
      <c r="AW17" s="71">
        <v>0.02</v>
      </c>
      <c r="AX17" s="71">
        <v>0.02</v>
      </c>
      <c r="AY17" s="71">
        <v>0.02</v>
      </c>
      <c r="AZ17" s="71">
        <v>0.02</v>
      </c>
      <c r="BA17" s="71">
        <v>0.02</v>
      </c>
      <c r="BB17" s="71">
        <v>0.02</v>
      </c>
      <c r="BC17" s="71">
        <v>0.02</v>
      </c>
      <c r="BD17" s="71">
        <v>0.02</v>
      </c>
      <c r="BE17" s="71">
        <v>0.02</v>
      </c>
      <c r="BF17" s="71">
        <v>0.02</v>
      </c>
      <c r="BG17" s="71">
        <v>0.02</v>
      </c>
      <c r="BH17" s="71">
        <v>0.02</v>
      </c>
      <c r="BI17" s="71">
        <v>0.02</v>
      </c>
      <c r="BJ17" s="71">
        <v>0.02</v>
      </c>
      <c r="BK17" s="72">
        <v>0.02</v>
      </c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59"/>
      <c r="CA17" s="59"/>
      <c r="CB17" s="59"/>
      <c r="CC17" s="59"/>
      <c r="CD17" s="59"/>
      <c r="CE17" s="59"/>
      <c r="CF17" s="59"/>
      <c r="CG17" s="59"/>
      <c r="CH17" s="59"/>
      <c r="CI17" s="59"/>
      <c r="CJ17" s="59"/>
      <c r="CK17" s="59"/>
      <c r="CL17" s="59"/>
      <c r="CM17" s="59"/>
      <c r="CN17" s="59"/>
      <c r="CO17" s="59"/>
      <c r="CP17" s="59"/>
      <c r="CQ17" s="59"/>
      <c r="CR17" s="59"/>
      <c r="CS17" s="59"/>
      <c r="CT17" s="59"/>
      <c r="CU17" s="59"/>
      <c r="CV17" s="59"/>
      <c r="CW17" s="59"/>
    </row>
    <row r="18" spans="1:101" ht="9.4" customHeight="1" x14ac:dyDescent="0.3">
      <c r="A18" s="212"/>
      <c r="B18" s="69" t="s">
        <v>59</v>
      </c>
      <c r="C18" s="70">
        <v>0</v>
      </c>
      <c r="D18" s="71">
        <v>1.1331353823930664E-3</v>
      </c>
      <c r="E18" s="71">
        <v>2.2662707647861328E-3</v>
      </c>
      <c r="F18" s="71">
        <v>3.3994061471791992E-3</v>
      </c>
      <c r="G18" s="71">
        <v>4.5325415295722656E-3</v>
      </c>
      <c r="H18" s="71">
        <v>5.6656769119653319E-3</v>
      </c>
      <c r="I18" s="71">
        <v>6.7988122943583983E-3</v>
      </c>
      <c r="J18" s="71">
        <v>7.9319476767514656E-3</v>
      </c>
      <c r="K18" s="71">
        <v>9.0650830591445311E-3</v>
      </c>
      <c r="L18" s="71">
        <v>1.0198218441537597E-2</v>
      </c>
      <c r="M18" s="70">
        <v>1.1331353823930664E-2</v>
      </c>
      <c r="N18" s="71">
        <v>1.1235944583806622E-2</v>
      </c>
      <c r="O18" s="71">
        <v>1.1140535343682581E-2</v>
      </c>
      <c r="P18" s="71">
        <v>1.1045126103558539E-2</v>
      </c>
      <c r="Q18" s="71">
        <v>1.0949716863434497E-2</v>
      </c>
      <c r="R18" s="71">
        <v>1.0854307623310456E-2</v>
      </c>
      <c r="S18" s="71">
        <v>1.0758898383186414E-2</v>
      </c>
      <c r="T18" s="71">
        <v>1.0663489143062373E-2</v>
      </c>
      <c r="U18" s="71">
        <v>1.0568079902938331E-2</v>
      </c>
      <c r="V18" s="71">
        <v>1.0472670662814289E-2</v>
      </c>
      <c r="W18" s="71">
        <v>1.0377261422690248E-2</v>
      </c>
      <c r="X18" s="71">
        <v>1.0281852182566206E-2</v>
      </c>
      <c r="Y18" s="71">
        <v>1.0186442942442165E-2</v>
      </c>
      <c r="Z18" s="71">
        <v>1.0091033702318123E-2</v>
      </c>
      <c r="AA18" s="71">
        <v>9.9956244621940814E-3</v>
      </c>
      <c r="AB18" s="70">
        <v>9.900215222070045E-3</v>
      </c>
      <c r="AC18" s="71">
        <v>1.0840200873932044E-2</v>
      </c>
      <c r="AD18" s="71">
        <v>1.1780186525794044E-2</v>
      </c>
      <c r="AE18" s="71">
        <v>1.2720172177656043E-2</v>
      </c>
      <c r="AF18" s="71">
        <v>1.3660157829518042E-2</v>
      </c>
      <c r="AG18" s="71">
        <v>1.4600143481380041E-2</v>
      </c>
      <c r="AH18" s="71">
        <v>1.554012913324204E-2</v>
      </c>
      <c r="AI18" s="71">
        <v>1.6480114785104038E-2</v>
      </c>
      <c r="AJ18" s="71">
        <v>1.7420100436966037E-2</v>
      </c>
      <c r="AK18" s="71">
        <v>1.8360086088828036E-2</v>
      </c>
      <c r="AL18" s="71">
        <v>1.9300071740690036E-2</v>
      </c>
      <c r="AM18" s="71">
        <v>2.0240057392552035E-2</v>
      </c>
      <c r="AN18" s="71">
        <v>2.1180043044414034E-2</v>
      </c>
      <c r="AO18" s="71">
        <v>2.2120028696276033E-2</v>
      </c>
      <c r="AP18" s="71">
        <v>2.3060014348138032E-2</v>
      </c>
      <c r="AQ18" s="70">
        <v>2.4000000000000021E-2</v>
      </c>
      <c r="AR18" s="71">
        <v>2.4800000000000023E-2</v>
      </c>
      <c r="AS18" s="71">
        <v>2.5600000000000026E-2</v>
      </c>
      <c r="AT18" s="71">
        <v>2.6400000000000028E-2</v>
      </c>
      <c r="AU18" s="71">
        <v>2.720000000000003E-2</v>
      </c>
      <c r="AV18" s="71">
        <v>2.8000000000000032E-2</v>
      </c>
      <c r="AW18" s="71">
        <v>2.8800000000000034E-2</v>
      </c>
      <c r="AX18" s="71">
        <v>2.9600000000000036E-2</v>
      </c>
      <c r="AY18" s="71">
        <v>3.0400000000000038E-2</v>
      </c>
      <c r="AZ18" s="71">
        <v>3.120000000000004E-2</v>
      </c>
      <c r="BA18" s="71">
        <v>3.2000000000000042E-2</v>
      </c>
      <c r="BB18" s="71">
        <v>3.2800000000000044E-2</v>
      </c>
      <c r="BC18" s="71">
        <v>3.3600000000000046E-2</v>
      </c>
      <c r="BD18" s="71">
        <v>3.4400000000000049E-2</v>
      </c>
      <c r="BE18" s="71">
        <v>3.5200000000000051E-2</v>
      </c>
      <c r="BF18" s="71">
        <v>3.6000000000000053E-2</v>
      </c>
      <c r="BG18" s="71">
        <v>3.6800000000000055E-2</v>
      </c>
      <c r="BH18" s="71">
        <v>3.7600000000000057E-2</v>
      </c>
      <c r="BI18" s="71">
        <v>3.8400000000000059E-2</v>
      </c>
      <c r="BJ18" s="71">
        <v>3.9200000000000061E-2</v>
      </c>
      <c r="BK18" s="72">
        <v>4.0000000000000036E-2</v>
      </c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  <c r="CP18" s="59"/>
      <c r="CQ18" s="59"/>
      <c r="CR18" s="59"/>
      <c r="CS18" s="59"/>
      <c r="CT18" s="59"/>
      <c r="CU18" s="59"/>
      <c r="CV18" s="59"/>
      <c r="CW18" s="59"/>
    </row>
    <row r="19" spans="1:101" ht="9.4" customHeight="1" x14ac:dyDescent="0.3">
      <c r="A19" s="212"/>
      <c r="B19" s="69" t="s">
        <v>60</v>
      </c>
      <c r="C19" s="70">
        <v>8.7956487956487958E-2</v>
      </c>
      <c r="D19" s="71">
        <v>8.9956521690331179E-2</v>
      </c>
      <c r="E19" s="71">
        <v>9.1956555424174399E-2</v>
      </c>
      <c r="F19" s="71">
        <v>9.395658915801762E-2</v>
      </c>
      <c r="G19" s="71">
        <v>9.595662289186084E-2</v>
      </c>
      <c r="H19" s="71">
        <v>9.7956656625704061E-2</v>
      </c>
      <c r="I19" s="71">
        <v>9.9956690359547282E-2</v>
      </c>
      <c r="J19" s="71">
        <v>0.1019567240933905</v>
      </c>
      <c r="K19" s="71">
        <v>0.10395675782723372</v>
      </c>
      <c r="L19" s="71">
        <v>0.10595679156107694</v>
      </c>
      <c r="M19" s="70">
        <v>0.10795682529492015</v>
      </c>
      <c r="N19" s="71">
        <v>0.10342637027525881</v>
      </c>
      <c r="O19" s="71">
        <v>9.8895915255597461E-2</v>
      </c>
      <c r="P19" s="71">
        <v>9.4365460235936116E-2</v>
      </c>
      <c r="Q19" s="71">
        <v>8.9835005216274771E-2</v>
      </c>
      <c r="R19" s="71">
        <v>8.5304550196613427E-2</v>
      </c>
      <c r="S19" s="71">
        <v>8.0774095176952082E-2</v>
      </c>
      <c r="T19" s="71">
        <v>7.6243640157290737E-2</v>
      </c>
      <c r="U19" s="71">
        <v>7.1713185137629393E-2</v>
      </c>
      <c r="V19" s="71">
        <v>6.7182730117968048E-2</v>
      </c>
      <c r="W19" s="71">
        <v>6.2652275098306703E-2</v>
      </c>
      <c r="X19" s="71">
        <v>5.8121820078645359E-2</v>
      </c>
      <c r="Y19" s="71">
        <v>5.3591365058984014E-2</v>
      </c>
      <c r="Z19" s="71">
        <v>4.9060910039322669E-2</v>
      </c>
      <c r="AA19" s="71">
        <v>4.4530455019661325E-2</v>
      </c>
      <c r="AB19" s="70">
        <v>0.04</v>
      </c>
      <c r="AC19" s="71">
        <v>4.0800000000000003E-2</v>
      </c>
      <c r="AD19" s="71">
        <v>4.1600000000000005E-2</v>
      </c>
      <c r="AE19" s="71">
        <v>4.2400000000000007E-2</v>
      </c>
      <c r="AF19" s="71">
        <v>4.3200000000000009E-2</v>
      </c>
      <c r="AG19" s="71">
        <v>4.4000000000000011E-2</v>
      </c>
      <c r="AH19" s="71">
        <v>4.4800000000000013E-2</v>
      </c>
      <c r="AI19" s="71">
        <v>4.5600000000000016E-2</v>
      </c>
      <c r="AJ19" s="71">
        <v>4.6400000000000018E-2</v>
      </c>
      <c r="AK19" s="71">
        <v>4.720000000000002E-2</v>
      </c>
      <c r="AL19" s="71">
        <v>4.8000000000000022E-2</v>
      </c>
      <c r="AM19" s="71">
        <v>4.8800000000000024E-2</v>
      </c>
      <c r="AN19" s="71">
        <v>4.9600000000000026E-2</v>
      </c>
      <c r="AO19" s="71">
        <v>5.0400000000000028E-2</v>
      </c>
      <c r="AP19" s="71">
        <v>5.120000000000003E-2</v>
      </c>
      <c r="AQ19" s="70">
        <v>5.1999999999999998E-2</v>
      </c>
      <c r="AR19" s="71">
        <v>5.135E-2</v>
      </c>
      <c r="AS19" s="71">
        <v>5.0700000000000002E-2</v>
      </c>
      <c r="AT19" s="71">
        <v>5.0050000000000004E-2</v>
      </c>
      <c r="AU19" s="71">
        <v>4.9400000000000006E-2</v>
      </c>
      <c r="AV19" s="71">
        <v>4.8750000000000009E-2</v>
      </c>
      <c r="AW19" s="71">
        <v>4.8100000000000011E-2</v>
      </c>
      <c r="AX19" s="71">
        <v>4.7450000000000013E-2</v>
      </c>
      <c r="AY19" s="71">
        <v>4.6800000000000015E-2</v>
      </c>
      <c r="AZ19" s="71">
        <v>4.6150000000000017E-2</v>
      </c>
      <c r="BA19" s="71">
        <v>4.550000000000002E-2</v>
      </c>
      <c r="BB19" s="71">
        <v>4.4850000000000022E-2</v>
      </c>
      <c r="BC19" s="71">
        <v>4.4200000000000024E-2</v>
      </c>
      <c r="BD19" s="71">
        <v>4.3550000000000026E-2</v>
      </c>
      <c r="BE19" s="71">
        <v>4.2900000000000028E-2</v>
      </c>
      <c r="BF19" s="71">
        <v>4.2250000000000031E-2</v>
      </c>
      <c r="BG19" s="71">
        <v>4.1600000000000033E-2</v>
      </c>
      <c r="BH19" s="71">
        <v>4.0950000000000035E-2</v>
      </c>
      <c r="BI19" s="71">
        <v>4.0300000000000037E-2</v>
      </c>
      <c r="BJ19" s="71">
        <v>3.9650000000000039E-2</v>
      </c>
      <c r="BK19" s="72">
        <v>3.9E-2</v>
      </c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59"/>
      <c r="CA19" s="59"/>
      <c r="CB19" s="59"/>
      <c r="CC19" s="59"/>
      <c r="CD19" s="59"/>
      <c r="CE19" s="59"/>
      <c r="CF19" s="59"/>
      <c r="CG19" s="59"/>
      <c r="CH19" s="59"/>
      <c r="CI19" s="59"/>
      <c r="CJ19" s="59"/>
      <c r="CK19" s="59"/>
      <c r="CL19" s="59"/>
      <c r="CM19" s="59"/>
      <c r="CN19" s="59"/>
      <c r="CO19" s="59"/>
      <c r="CP19" s="59"/>
      <c r="CQ19" s="59"/>
      <c r="CR19" s="59"/>
      <c r="CS19" s="59"/>
      <c r="CT19" s="59"/>
      <c r="CU19" s="59"/>
      <c r="CV19" s="59"/>
      <c r="CW19" s="59"/>
    </row>
    <row r="20" spans="1:101" ht="9.4" customHeight="1" x14ac:dyDescent="0.3">
      <c r="A20" s="212"/>
      <c r="B20" s="69" t="s">
        <v>61</v>
      </c>
      <c r="C20" s="70">
        <v>0.1385868945868946</v>
      </c>
      <c r="D20" s="71">
        <v>0.12772796437706158</v>
      </c>
      <c r="E20" s="71">
        <v>0.11686903416722855</v>
      </c>
      <c r="F20" s="71">
        <v>0.10601010395739552</v>
      </c>
      <c r="G20" s="71">
        <v>9.515117374756249E-2</v>
      </c>
      <c r="H20" s="71">
        <v>8.4292243537729461E-2</v>
      </c>
      <c r="I20" s="71">
        <v>7.3433313327896432E-2</v>
      </c>
      <c r="J20" s="71">
        <v>6.2574383118063404E-2</v>
      </c>
      <c r="K20" s="71">
        <v>5.1715452908230375E-2</v>
      </c>
      <c r="L20" s="71">
        <v>4.0856522698397346E-2</v>
      </c>
      <c r="M20" s="70">
        <v>2.9997592488564321E-2</v>
      </c>
      <c r="N20" s="71">
        <v>2.7997752989326698E-2</v>
      </c>
      <c r="O20" s="71">
        <v>2.5997913490089078E-2</v>
      </c>
      <c r="P20" s="71">
        <v>2.3998073990851458E-2</v>
      </c>
      <c r="Q20" s="71">
        <v>2.1998234491613838E-2</v>
      </c>
      <c r="R20" s="71">
        <v>1.9998394992376219E-2</v>
      </c>
      <c r="S20" s="71">
        <v>1.7998555493138599E-2</v>
      </c>
      <c r="T20" s="71">
        <v>1.5998715993900979E-2</v>
      </c>
      <c r="U20" s="71">
        <v>1.3998876494663358E-2</v>
      </c>
      <c r="V20" s="71">
        <v>1.1999036995425736E-2</v>
      </c>
      <c r="W20" s="71">
        <v>9.9991974961881145E-3</v>
      </c>
      <c r="X20" s="71">
        <v>7.999357996950493E-3</v>
      </c>
      <c r="Y20" s="71">
        <v>5.9995184977128715E-3</v>
      </c>
      <c r="Z20" s="71">
        <v>3.99967899847525E-3</v>
      </c>
      <c r="AA20" s="71">
        <v>1.9998394992376285E-3</v>
      </c>
      <c r="AB20" s="70">
        <v>0</v>
      </c>
      <c r="AC20" s="71">
        <v>8.9999999999999998E-4</v>
      </c>
      <c r="AD20" s="71">
        <v>1.8E-3</v>
      </c>
      <c r="AE20" s="71">
        <v>2.7000000000000001E-3</v>
      </c>
      <c r="AF20" s="71">
        <v>3.5999999999999999E-3</v>
      </c>
      <c r="AG20" s="71">
        <v>4.4999999999999997E-3</v>
      </c>
      <c r="AH20" s="71">
        <v>5.3999999999999994E-3</v>
      </c>
      <c r="AI20" s="71">
        <v>6.2999999999999992E-3</v>
      </c>
      <c r="AJ20" s="71">
        <v>7.1999999999999989E-3</v>
      </c>
      <c r="AK20" s="71">
        <v>8.0999999999999996E-3</v>
      </c>
      <c r="AL20" s="71">
        <v>8.9999999999999993E-3</v>
      </c>
      <c r="AM20" s="71">
        <v>9.8999999999999991E-3</v>
      </c>
      <c r="AN20" s="71">
        <v>1.0799999999999999E-2</v>
      </c>
      <c r="AO20" s="71">
        <v>1.1699999999999999E-2</v>
      </c>
      <c r="AP20" s="71">
        <v>1.2599999999999998E-2</v>
      </c>
      <c r="AQ20" s="70">
        <v>1.35E-2</v>
      </c>
      <c r="AR20" s="71">
        <v>1.315E-2</v>
      </c>
      <c r="AS20" s="71">
        <v>1.2800000000000001E-2</v>
      </c>
      <c r="AT20" s="71">
        <v>1.2450000000000001E-2</v>
      </c>
      <c r="AU20" s="71">
        <v>1.2100000000000001E-2</v>
      </c>
      <c r="AV20" s="71">
        <v>1.1750000000000002E-2</v>
      </c>
      <c r="AW20" s="71">
        <v>1.1400000000000002E-2</v>
      </c>
      <c r="AX20" s="71">
        <v>1.1050000000000003E-2</v>
      </c>
      <c r="AY20" s="71">
        <v>1.0700000000000003E-2</v>
      </c>
      <c r="AZ20" s="71">
        <v>1.0350000000000003E-2</v>
      </c>
      <c r="BA20" s="71">
        <v>1.0000000000000004E-2</v>
      </c>
      <c r="BB20" s="71">
        <v>9.6500000000000041E-3</v>
      </c>
      <c r="BC20" s="71">
        <v>9.3000000000000044E-3</v>
      </c>
      <c r="BD20" s="71">
        <v>8.9500000000000048E-3</v>
      </c>
      <c r="BE20" s="71">
        <v>8.6000000000000052E-3</v>
      </c>
      <c r="BF20" s="71">
        <v>8.2500000000000056E-3</v>
      </c>
      <c r="BG20" s="71">
        <v>7.900000000000006E-3</v>
      </c>
      <c r="BH20" s="71">
        <v>7.5500000000000064E-3</v>
      </c>
      <c r="BI20" s="71">
        <v>7.2000000000000067E-3</v>
      </c>
      <c r="BJ20" s="71">
        <v>6.8500000000000071E-3</v>
      </c>
      <c r="BK20" s="72">
        <v>6.4999999999999997E-3</v>
      </c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59"/>
      <c r="CA20" s="59"/>
      <c r="CB20" s="59"/>
      <c r="CC20" s="59"/>
      <c r="CD20" s="59"/>
      <c r="CE20" s="59"/>
      <c r="CF20" s="59"/>
      <c r="CG20" s="59"/>
      <c r="CH20" s="59"/>
      <c r="CI20" s="59"/>
      <c r="CJ20" s="59"/>
      <c r="CK20" s="59"/>
      <c r="CL20" s="59"/>
      <c r="CM20" s="59"/>
      <c r="CN20" s="59"/>
      <c r="CO20" s="59"/>
      <c r="CP20" s="59"/>
      <c r="CQ20" s="59"/>
      <c r="CR20" s="59"/>
      <c r="CS20" s="59"/>
      <c r="CT20" s="59"/>
      <c r="CU20" s="59"/>
      <c r="CV20" s="59"/>
      <c r="CW20" s="59"/>
    </row>
    <row r="21" spans="1:101" ht="9.4" customHeight="1" x14ac:dyDescent="0.3">
      <c r="A21" s="212"/>
      <c r="B21" s="69" t="s">
        <v>62</v>
      </c>
      <c r="C21" s="70">
        <v>0.15964050764050766</v>
      </c>
      <c r="D21" s="71">
        <v>0.15229013154141155</v>
      </c>
      <c r="E21" s="71">
        <v>0.14493975544231544</v>
      </c>
      <c r="F21" s="71">
        <v>0.13758937934321933</v>
      </c>
      <c r="G21" s="71">
        <v>0.13023900324412321</v>
      </c>
      <c r="H21" s="71">
        <v>0.1228886271450271</v>
      </c>
      <c r="I21" s="71">
        <v>0.11553825104593099</v>
      </c>
      <c r="J21" s="71">
        <v>0.10818787494683488</v>
      </c>
      <c r="K21" s="71">
        <v>0.10083749884773877</v>
      </c>
      <c r="L21" s="71">
        <v>9.3487122748642654E-2</v>
      </c>
      <c r="M21" s="70">
        <v>8.6136746649546583E-2</v>
      </c>
      <c r="N21" s="71">
        <v>8.3727630206243478E-2</v>
      </c>
      <c r="O21" s="71">
        <v>8.1318513762940373E-2</v>
      </c>
      <c r="P21" s="71">
        <v>7.8909397319637267E-2</v>
      </c>
      <c r="Q21" s="71">
        <v>7.6500280876334162E-2</v>
      </c>
      <c r="R21" s="71">
        <v>7.4091164433031056E-2</v>
      </c>
      <c r="S21" s="71">
        <v>7.1682047989727951E-2</v>
      </c>
      <c r="T21" s="71">
        <v>6.9272931546424846E-2</v>
      </c>
      <c r="U21" s="71">
        <v>6.686381510312174E-2</v>
      </c>
      <c r="V21" s="71">
        <v>6.4454698659818635E-2</v>
      </c>
      <c r="W21" s="71">
        <v>6.204558221651553E-2</v>
      </c>
      <c r="X21" s="71">
        <v>5.9636465773212424E-2</v>
      </c>
      <c r="Y21" s="71">
        <v>5.7227349329909319E-2</v>
      </c>
      <c r="Z21" s="71">
        <v>5.4818232886606214E-2</v>
      </c>
      <c r="AA21" s="71">
        <v>5.2409116443303108E-2</v>
      </c>
      <c r="AB21" s="70">
        <v>0.05</v>
      </c>
      <c r="AC21" s="71">
        <v>4.7566666666666667E-2</v>
      </c>
      <c r="AD21" s="71">
        <v>4.5133333333333331E-2</v>
      </c>
      <c r="AE21" s="71">
        <v>4.2699999999999995E-2</v>
      </c>
      <c r="AF21" s="71">
        <v>4.0266666666666659E-2</v>
      </c>
      <c r="AG21" s="71">
        <v>3.7833333333333323E-2</v>
      </c>
      <c r="AH21" s="71">
        <v>3.5399999999999987E-2</v>
      </c>
      <c r="AI21" s="71">
        <v>3.2966666666666651E-2</v>
      </c>
      <c r="AJ21" s="71">
        <v>3.0533333333333319E-2</v>
      </c>
      <c r="AK21" s="71">
        <v>2.8099999999999986E-2</v>
      </c>
      <c r="AL21" s="71">
        <v>2.5666666666666654E-2</v>
      </c>
      <c r="AM21" s="71">
        <v>2.3233333333333321E-2</v>
      </c>
      <c r="AN21" s="71">
        <v>2.0799999999999989E-2</v>
      </c>
      <c r="AO21" s="71">
        <v>1.8366666666666656E-2</v>
      </c>
      <c r="AP21" s="71">
        <v>1.5933333333333324E-2</v>
      </c>
      <c r="AQ21" s="70">
        <v>1.35E-2</v>
      </c>
      <c r="AR21" s="71">
        <v>1.315E-2</v>
      </c>
      <c r="AS21" s="71">
        <v>1.2800000000000001E-2</v>
      </c>
      <c r="AT21" s="71">
        <v>1.2450000000000001E-2</v>
      </c>
      <c r="AU21" s="71">
        <v>1.2100000000000001E-2</v>
      </c>
      <c r="AV21" s="71">
        <v>1.1750000000000002E-2</v>
      </c>
      <c r="AW21" s="71">
        <v>1.1400000000000002E-2</v>
      </c>
      <c r="AX21" s="71">
        <v>1.1050000000000003E-2</v>
      </c>
      <c r="AY21" s="71">
        <v>1.0700000000000003E-2</v>
      </c>
      <c r="AZ21" s="71">
        <v>1.0350000000000003E-2</v>
      </c>
      <c r="BA21" s="71">
        <v>1.0000000000000004E-2</v>
      </c>
      <c r="BB21" s="71">
        <v>9.6500000000000041E-3</v>
      </c>
      <c r="BC21" s="71">
        <v>9.3000000000000044E-3</v>
      </c>
      <c r="BD21" s="71">
        <v>8.9500000000000048E-3</v>
      </c>
      <c r="BE21" s="71">
        <v>8.6000000000000052E-3</v>
      </c>
      <c r="BF21" s="71">
        <v>8.2500000000000056E-3</v>
      </c>
      <c r="BG21" s="71">
        <v>7.900000000000006E-3</v>
      </c>
      <c r="BH21" s="71">
        <v>7.5500000000000064E-3</v>
      </c>
      <c r="BI21" s="71">
        <v>7.2000000000000067E-3</v>
      </c>
      <c r="BJ21" s="71">
        <v>6.8500000000000071E-3</v>
      </c>
      <c r="BK21" s="72">
        <v>6.4999999999999997E-3</v>
      </c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59"/>
      <c r="CA21" s="59"/>
      <c r="CB21" s="59"/>
      <c r="CC21" s="59"/>
      <c r="CD21" s="59"/>
      <c r="CE21" s="59"/>
      <c r="CF21" s="59"/>
      <c r="CG21" s="59"/>
      <c r="CH21" s="59"/>
      <c r="CI21" s="59"/>
      <c r="CJ21" s="59"/>
      <c r="CK21" s="59"/>
      <c r="CL21" s="59"/>
      <c r="CM21" s="59"/>
      <c r="CN21" s="59"/>
      <c r="CO21" s="59"/>
      <c r="CP21" s="59"/>
      <c r="CQ21" s="59"/>
      <c r="CR21" s="59"/>
      <c r="CS21" s="59"/>
      <c r="CT21" s="59"/>
      <c r="CU21" s="59"/>
      <c r="CV21" s="59"/>
      <c r="CW21" s="59"/>
    </row>
    <row r="22" spans="1:101" ht="9.4" customHeight="1" thickBot="1" x14ac:dyDescent="0.35">
      <c r="A22" s="213"/>
      <c r="B22" s="73" t="s">
        <v>63</v>
      </c>
      <c r="C22" s="74">
        <v>0.46944211344211345</v>
      </c>
      <c r="D22" s="75">
        <v>0.49383567595232791</v>
      </c>
      <c r="E22" s="75">
        <v>0.51822923846254243</v>
      </c>
      <c r="F22" s="75">
        <v>0.54262280097275695</v>
      </c>
      <c r="G22" s="75">
        <v>0.56701636348297146</v>
      </c>
      <c r="H22" s="75">
        <v>0.59140992599318598</v>
      </c>
      <c r="I22" s="75">
        <v>0.6158034885034005</v>
      </c>
      <c r="J22" s="75">
        <v>0.64019705101361501</v>
      </c>
      <c r="K22" s="75">
        <v>0.66459061352382953</v>
      </c>
      <c r="L22" s="75">
        <v>0.68898417603404405</v>
      </c>
      <c r="M22" s="74">
        <v>0.71337773854425812</v>
      </c>
      <c r="N22" s="75">
        <v>0.7124858893079743</v>
      </c>
      <c r="O22" s="75">
        <v>0.71159404007169047</v>
      </c>
      <c r="P22" s="75">
        <v>0.71070219083540664</v>
      </c>
      <c r="Q22" s="75">
        <v>0.70981034159912282</v>
      </c>
      <c r="R22" s="75">
        <v>0.70891849236283899</v>
      </c>
      <c r="S22" s="75">
        <v>0.70802664312655517</v>
      </c>
      <c r="T22" s="75">
        <v>0.70713479389027134</v>
      </c>
      <c r="U22" s="75">
        <v>0.70624294465398751</v>
      </c>
      <c r="V22" s="75">
        <v>0.70535109541770369</v>
      </c>
      <c r="W22" s="75">
        <v>0.70445924618141986</v>
      </c>
      <c r="X22" s="75">
        <v>0.70356739694513604</v>
      </c>
      <c r="Y22" s="75">
        <v>0.70267554770885221</v>
      </c>
      <c r="Z22" s="75">
        <v>0.70178369847256838</v>
      </c>
      <c r="AA22" s="75">
        <v>0.70089184923628456</v>
      </c>
      <c r="AB22" s="74">
        <v>0.7</v>
      </c>
      <c r="AC22" s="75">
        <v>0.67179999999999995</v>
      </c>
      <c r="AD22" s="75">
        <v>0.64359999999999995</v>
      </c>
      <c r="AE22" s="75">
        <v>0.61539999999999995</v>
      </c>
      <c r="AF22" s="75">
        <v>0.58719999999999994</v>
      </c>
      <c r="AG22" s="75">
        <v>0.55899999999999994</v>
      </c>
      <c r="AH22" s="75">
        <v>0.53079999999999994</v>
      </c>
      <c r="AI22" s="75">
        <v>0.50259999999999994</v>
      </c>
      <c r="AJ22" s="75">
        <v>0.47439999999999993</v>
      </c>
      <c r="AK22" s="75">
        <v>0.44619999999999993</v>
      </c>
      <c r="AL22" s="75">
        <v>0.41799999999999993</v>
      </c>
      <c r="AM22" s="75">
        <v>0.38979999999999992</v>
      </c>
      <c r="AN22" s="75">
        <v>0.36159999999999992</v>
      </c>
      <c r="AO22" s="75">
        <v>0.33339999999999992</v>
      </c>
      <c r="AP22" s="75">
        <v>0.30519999999999992</v>
      </c>
      <c r="AQ22" s="74">
        <v>0.27700000000000002</v>
      </c>
      <c r="AR22" s="75">
        <v>0.27500000000000002</v>
      </c>
      <c r="AS22" s="75">
        <v>0.27300000000000002</v>
      </c>
      <c r="AT22" s="75">
        <v>0.27100000000000002</v>
      </c>
      <c r="AU22" s="75">
        <v>0.26900000000000002</v>
      </c>
      <c r="AV22" s="75">
        <v>0.26700000000000002</v>
      </c>
      <c r="AW22" s="75">
        <v>0.26500000000000001</v>
      </c>
      <c r="AX22" s="75">
        <v>0.26300000000000001</v>
      </c>
      <c r="AY22" s="75">
        <v>0.26100000000000001</v>
      </c>
      <c r="AZ22" s="75">
        <v>0.25900000000000001</v>
      </c>
      <c r="BA22" s="75">
        <v>0.25700000000000001</v>
      </c>
      <c r="BB22" s="75">
        <v>0.255</v>
      </c>
      <c r="BC22" s="75">
        <v>0.253</v>
      </c>
      <c r="BD22" s="75">
        <v>0.251</v>
      </c>
      <c r="BE22" s="75">
        <v>0.249</v>
      </c>
      <c r="BF22" s="75">
        <v>0.247</v>
      </c>
      <c r="BG22" s="75">
        <v>0.245</v>
      </c>
      <c r="BH22" s="75">
        <v>0.24299999999999999</v>
      </c>
      <c r="BI22" s="75">
        <v>0.24099999999999999</v>
      </c>
      <c r="BJ22" s="75">
        <v>0.23899999999999999</v>
      </c>
      <c r="BK22" s="76">
        <v>0.23699999999999999</v>
      </c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59"/>
      <c r="CA22" s="59"/>
      <c r="CB22" s="59"/>
      <c r="CC22" s="59"/>
      <c r="CD22" s="59"/>
      <c r="CE22" s="59"/>
      <c r="CF22" s="59"/>
      <c r="CG22" s="59"/>
      <c r="CH22" s="59"/>
      <c r="CI22" s="59"/>
      <c r="CJ22" s="59"/>
      <c r="CK22" s="59"/>
      <c r="CL22" s="59"/>
      <c r="CM22" s="59"/>
      <c r="CN22" s="59"/>
      <c r="CO22" s="59"/>
      <c r="CP22" s="59"/>
      <c r="CQ22" s="59"/>
      <c r="CR22" s="59"/>
      <c r="CS22" s="59"/>
      <c r="CT22" s="59"/>
      <c r="CU22" s="59"/>
      <c r="CV22" s="59"/>
      <c r="CW22" s="59"/>
    </row>
    <row r="23" spans="1:101" ht="9.4" customHeight="1" x14ac:dyDescent="0.3">
      <c r="A23" s="208" t="s">
        <v>32</v>
      </c>
      <c r="B23" s="77" t="s">
        <v>57</v>
      </c>
      <c r="C23" s="78">
        <v>2.0550038950409719E-2</v>
      </c>
      <c r="D23" s="79">
        <v>4.7584766567380046E-2</v>
      </c>
      <c r="E23" s="79">
        <v>7.4619494184350377E-2</v>
      </c>
      <c r="F23" s="79">
        <v>0.10165422180132071</v>
      </c>
      <c r="G23" s="79">
        <v>0.12868894941829104</v>
      </c>
      <c r="H23" s="79">
        <v>0.15572367703526135</v>
      </c>
      <c r="I23" s="79">
        <v>0.18275840465223167</v>
      </c>
      <c r="J23" s="79">
        <v>0.20979313226920199</v>
      </c>
      <c r="K23" s="79">
        <v>0.2368278598861723</v>
      </c>
      <c r="L23" s="79">
        <v>0.26386258750314262</v>
      </c>
      <c r="M23" s="78">
        <v>0.29089731512011302</v>
      </c>
      <c r="N23" s="79">
        <v>0.29352574788338559</v>
      </c>
      <c r="O23" s="79">
        <v>0.29615418064665816</v>
      </c>
      <c r="P23" s="79">
        <v>0.29878261340993073</v>
      </c>
      <c r="Q23" s="79">
        <v>0.3014110461732033</v>
      </c>
      <c r="R23" s="79">
        <v>0.30403947893647587</v>
      </c>
      <c r="S23" s="79">
        <v>0.30666791169974844</v>
      </c>
      <c r="T23" s="79">
        <v>0.30929634446302101</v>
      </c>
      <c r="U23" s="79">
        <v>0.31192477722629358</v>
      </c>
      <c r="V23" s="79">
        <v>0.31455320998956615</v>
      </c>
      <c r="W23" s="79">
        <v>0.31718164275283872</v>
      </c>
      <c r="X23" s="79">
        <v>0.31981007551611129</v>
      </c>
      <c r="Y23" s="79">
        <v>0.32243850827938386</v>
      </c>
      <c r="Z23" s="79">
        <v>0.32506694104265643</v>
      </c>
      <c r="AA23" s="79">
        <v>0.327695373805929</v>
      </c>
      <c r="AB23" s="78">
        <v>0.33032380656920146</v>
      </c>
      <c r="AC23" s="79">
        <v>0.33103555279792135</v>
      </c>
      <c r="AD23" s="79">
        <v>0.33174729902664124</v>
      </c>
      <c r="AE23" s="79">
        <v>0.33245904525536113</v>
      </c>
      <c r="AF23" s="79">
        <v>0.33317079148408102</v>
      </c>
      <c r="AG23" s="79">
        <v>0.33388253771280091</v>
      </c>
      <c r="AH23" s="79">
        <v>0.3345942839415208</v>
      </c>
      <c r="AI23" s="79">
        <v>0.33530603017024069</v>
      </c>
      <c r="AJ23" s="79">
        <v>0.33601777639896058</v>
      </c>
      <c r="AK23" s="79">
        <v>0.33672952262768047</v>
      </c>
      <c r="AL23" s="79">
        <v>0.33744126885640036</v>
      </c>
      <c r="AM23" s="79">
        <v>0.33815301508512025</v>
      </c>
      <c r="AN23" s="79">
        <v>0.33886476131384013</v>
      </c>
      <c r="AO23" s="79">
        <v>0.33957650754256002</v>
      </c>
      <c r="AP23" s="79">
        <v>0.34028825377127991</v>
      </c>
      <c r="AQ23" s="78">
        <v>0.34100000000000003</v>
      </c>
      <c r="AR23" s="79">
        <v>0.34125</v>
      </c>
      <c r="AS23" s="79">
        <v>0.34149999999999997</v>
      </c>
      <c r="AT23" s="79">
        <v>0.34174999999999994</v>
      </c>
      <c r="AU23" s="79">
        <v>0.34199999999999992</v>
      </c>
      <c r="AV23" s="79">
        <v>0.34224999999999989</v>
      </c>
      <c r="AW23" s="79">
        <v>0.34249999999999986</v>
      </c>
      <c r="AX23" s="79">
        <v>0.34274999999999983</v>
      </c>
      <c r="AY23" s="79">
        <v>0.34299999999999981</v>
      </c>
      <c r="AZ23" s="79">
        <v>0.34324999999999978</v>
      </c>
      <c r="BA23" s="79">
        <v>0.34349999999999975</v>
      </c>
      <c r="BB23" s="79">
        <v>0.34374999999999972</v>
      </c>
      <c r="BC23" s="79">
        <v>0.34399999999999969</v>
      </c>
      <c r="BD23" s="79">
        <v>0.34424999999999967</v>
      </c>
      <c r="BE23" s="79">
        <v>0.34449999999999964</v>
      </c>
      <c r="BF23" s="79">
        <v>0.34474999999999961</v>
      </c>
      <c r="BG23" s="79">
        <v>0.34499999999999958</v>
      </c>
      <c r="BH23" s="79">
        <v>0.34524999999999956</v>
      </c>
      <c r="BI23" s="79">
        <v>0.34549999999999953</v>
      </c>
      <c r="BJ23" s="79">
        <v>0.3457499999999995</v>
      </c>
      <c r="BK23" s="80">
        <v>0.34599999999999997</v>
      </c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59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59"/>
      <c r="CL23" s="59"/>
      <c r="CM23" s="59"/>
      <c r="CN23" s="59"/>
      <c r="CO23" s="59"/>
      <c r="CP23" s="59"/>
      <c r="CQ23" s="59"/>
      <c r="CR23" s="59"/>
      <c r="CS23" s="59"/>
      <c r="CT23" s="59"/>
      <c r="CU23" s="59"/>
      <c r="CV23" s="59"/>
      <c r="CW23" s="59"/>
    </row>
    <row r="24" spans="1:101" ht="9.4" customHeight="1" x14ac:dyDescent="0.3">
      <c r="A24" s="209"/>
      <c r="B24" s="81" t="s">
        <v>58</v>
      </c>
      <c r="C24" s="82">
        <v>0.10853194755335549</v>
      </c>
      <c r="D24" s="83">
        <v>9.9813703339706239E-2</v>
      </c>
      <c r="E24" s="83">
        <v>9.1095459126056988E-2</v>
      </c>
      <c r="F24" s="83">
        <v>8.2377214912407737E-2</v>
      </c>
      <c r="G24" s="83">
        <v>7.3658970698758486E-2</v>
      </c>
      <c r="H24" s="83">
        <v>6.4940726485109235E-2</v>
      </c>
      <c r="I24" s="83">
        <v>5.6222482271459977E-2</v>
      </c>
      <c r="J24" s="83">
        <v>4.7504238057810719E-2</v>
      </c>
      <c r="K24" s="83">
        <v>3.8785993844161461E-2</v>
      </c>
      <c r="L24" s="83">
        <v>3.0067749630512203E-2</v>
      </c>
      <c r="M24" s="82">
        <v>2.1349505416862931E-2</v>
      </c>
      <c r="N24" s="83">
        <v>2.1423083327736254E-2</v>
      </c>
      <c r="O24" s="83">
        <v>2.1496661238609577E-2</v>
      </c>
      <c r="P24" s="83">
        <v>2.15702391494829E-2</v>
      </c>
      <c r="Q24" s="83">
        <v>2.1643817060356223E-2</v>
      </c>
      <c r="R24" s="83">
        <v>2.1717394971229546E-2</v>
      </c>
      <c r="S24" s="83">
        <v>2.1790972882102869E-2</v>
      </c>
      <c r="T24" s="83">
        <v>2.1864550792976192E-2</v>
      </c>
      <c r="U24" s="83">
        <v>2.1938128703849515E-2</v>
      </c>
      <c r="V24" s="83">
        <v>2.2011706614722838E-2</v>
      </c>
      <c r="W24" s="83">
        <v>2.2085284525596161E-2</v>
      </c>
      <c r="X24" s="83">
        <v>2.2158862436469483E-2</v>
      </c>
      <c r="Y24" s="83">
        <v>2.2232440347342806E-2</v>
      </c>
      <c r="Z24" s="83">
        <v>2.2306018258216129E-2</v>
      </c>
      <c r="AA24" s="83">
        <v>2.2379596169089452E-2</v>
      </c>
      <c r="AB24" s="82">
        <v>2.2453174079962772E-2</v>
      </c>
      <c r="AC24" s="83">
        <v>2.2289629141298586E-2</v>
      </c>
      <c r="AD24" s="83">
        <v>2.21260842026344E-2</v>
      </c>
      <c r="AE24" s="83">
        <v>2.1962539263970213E-2</v>
      </c>
      <c r="AF24" s="83">
        <v>2.1798994325306027E-2</v>
      </c>
      <c r="AG24" s="83">
        <v>2.1635449386641841E-2</v>
      </c>
      <c r="AH24" s="83">
        <v>2.1471904447977655E-2</v>
      </c>
      <c r="AI24" s="83">
        <v>2.1308359509313469E-2</v>
      </c>
      <c r="AJ24" s="83">
        <v>2.1144814570649283E-2</v>
      </c>
      <c r="AK24" s="83">
        <v>2.0981269631985097E-2</v>
      </c>
      <c r="AL24" s="83">
        <v>2.081772469332091E-2</v>
      </c>
      <c r="AM24" s="83">
        <v>2.0654179754656724E-2</v>
      </c>
      <c r="AN24" s="83">
        <v>2.0490634815992538E-2</v>
      </c>
      <c r="AO24" s="83">
        <v>2.0327089877328352E-2</v>
      </c>
      <c r="AP24" s="83">
        <v>2.0163544938664166E-2</v>
      </c>
      <c r="AQ24" s="82">
        <v>0.02</v>
      </c>
      <c r="AR24" s="83">
        <v>0.02</v>
      </c>
      <c r="AS24" s="83">
        <v>0.02</v>
      </c>
      <c r="AT24" s="83">
        <v>0.02</v>
      </c>
      <c r="AU24" s="83">
        <v>0.02</v>
      </c>
      <c r="AV24" s="83">
        <v>0.02</v>
      </c>
      <c r="AW24" s="83">
        <v>0.02</v>
      </c>
      <c r="AX24" s="83">
        <v>0.02</v>
      </c>
      <c r="AY24" s="83">
        <v>0.02</v>
      </c>
      <c r="AZ24" s="83">
        <v>0.02</v>
      </c>
      <c r="BA24" s="83">
        <v>0.02</v>
      </c>
      <c r="BB24" s="83">
        <v>0.02</v>
      </c>
      <c r="BC24" s="83">
        <v>0.02</v>
      </c>
      <c r="BD24" s="83">
        <v>0.02</v>
      </c>
      <c r="BE24" s="83">
        <v>0.02</v>
      </c>
      <c r="BF24" s="83">
        <v>0.02</v>
      </c>
      <c r="BG24" s="83">
        <v>0.02</v>
      </c>
      <c r="BH24" s="83">
        <v>0.02</v>
      </c>
      <c r="BI24" s="83">
        <v>0.02</v>
      </c>
      <c r="BJ24" s="83">
        <v>0.02</v>
      </c>
      <c r="BK24" s="84">
        <v>0.02</v>
      </c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59"/>
      <c r="CA24" s="59"/>
      <c r="CB24" s="59"/>
      <c r="CC24" s="59"/>
      <c r="CD24" s="59"/>
      <c r="CE24" s="59"/>
      <c r="CF24" s="59"/>
      <c r="CG24" s="59"/>
      <c r="CH24" s="59"/>
      <c r="CI24" s="59"/>
      <c r="CJ24" s="59"/>
      <c r="CK24" s="59"/>
      <c r="CL24" s="59"/>
      <c r="CM24" s="59"/>
      <c r="CN24" s="59"/>
      <c r="CO24" s="59"/>
      <c r="CP24" s="59"/>
      <c r="CQ24" s="59"/>
      <c r="CR24" s="59"/>
      <c r="CS24" s="59"/>
      <c r="CT24" s="59"/>
      <c r="CU24" s="59"/>
      <c r="CV24" s="59"/>
      <c r="CW24" s="59"/>
    </row>
    <row r="25" spans="1:101" ht="9.4" customHeight="1" x14ac:dyDescent="0.3">
      <c r="A25" s="209"/>
      <c r="B25" s="81" t="s">
        <v>59</v>
      </c>
      <c r="C25" s="82">
        <v>0</v>
      </c>
      <c r="D25" s="83">
        <v>1.0292039566650966E-3</v>
      </c>
      <c r="E25" s="83">
        <v>2.0584079133301931E-3</v>
      </c>
      <c r="F25" s="83">
        <v>3.0876118699952899E-3</v>
      </c>
      <c r="G25" s="83">
        <v>4.1168158266603862E-3</v>
      </c>
      <c r="H25" s="83">
        <v>5.1460197833254825E-3</v>
      </c>
      <c r="I25" s="83">
        <v>6.1752237399905789E-3</v>
      </c>
      <c r="J25" s="83">
        <v>7.2044276966556752E-3</v>
      </c>
      <c r="K25" s="83">
        <v>8.2336316533207724E-3</v>
      </c>
      <c r="L25" s="83">
        <v>9.2628356099858696E-3</v>
      </c>
      <c r="M25" s="82">
        <v>1.0292039566650965E-2</v>
      </c>
      <c r="N25" s="83">
        <v>1.0231541837032091E-2</v>
      </c>
      <c r="O25" s="83">
        <v>1.0171044107413218E-2</v>
      </c>
      <c r="P25" s="83">
        <v>1.0110546377794344E-2</v>
      </c>
      <c r="Q25" s="83">
        <v>1.0050048648175471E-2</v>
      </c>
      <c r="R25" s="83">
        <v>9.9895509185565969E-3</v>
      </c>
      <c r="S25" s="83">
        <v>9.9290531889377233E-3</v>
      </c>
      <c r="T25" s="83">
        <v>9.8685554593188497E-3</v>
      </c>
      <c r="U25" s="83">
        <v>9.808057729699976E-3</v>
      </c>
      <c r="V25" s="83">
        <v>9.7475600000811024E-3</v>
      </c>
      <c r="W25" s="83">
        <v>9.6870622704622288E-3</v>
      </c>
      <c r="X25" s="83">
        <v>9.6265645408433551E-3</v>
      </c>
      <c r="Y25" s="83">
        <v>9.5660668112244815E-3</v>
      </c>
      <c r="Z25" s="83">
        <v>9.5055690816056079E-3</v>
      </c>
      <c r="AA25" s="83">
        <v>9.4450713519867342E-3</v>
      </c>
      <c r="AB25" s="82">
        <v>9.3845736223678606E-3</v>
      </c>
      <c r="AC25" s="83">
        <v>1.0625602047543332E-2</v>
      </c>
      <c r="AD25" s="83">
        <v>1.1866630472718801E-2</v>
      </c>
      <c r="AE25" s="83">
        <v>1.3107658897894271E-2</v>
      </c>
      <c r="AF25" s="83">
        <v>1.434868732306974E-2</v>
      </c>
      <c r="AG25" s="83">
        <v>1.5589715748245209E-2</v>
      </c>
      <c r="AH25" s="83">
        <v>1.6830744173420679E-2</v>
      </c>
      <c r="AI25" s="83">
        <v>1.8071772598596148E-2</v>
      </c>
      <c r="AJ25" s="83">
        <v>1.9312801023771618E-2</v>
      </c>
      <c r="AK25" s="83">
        <v>2.0553829448947087E-2</v>
      </c>
      <c r="AL25" s="83">
        <v>2.1794857874122556E-2</v>
      </c>
      <c r="AM25" s="83">
        <v>2.3035886299298026E-2</v>
      </c>
      <c r="AN25" s="83">
        <v>2.4276914724473495E-2</v>
      </c>
      <c r="AO25" s="83">
        <v>2.5517943149648965E-2</v>
      </c>
      <c r="AP25" s="83">
        <v>2.6758971574824434E-2</v>
      </c>
      <c r="AQ25" s="82">
        <v>2.7999999999999914E-2</v>
      </c>
      <c r="AR25" s="83">
        <v>2.7949999999999912E-2</v>
      </c>
      <c r="AS25" s="83">
        <v>2.7899999999999911E-2</v>
      </c>
      <c r="AT25" s="83">
        <v>2.784999999999991E-2</v>
      </c>
      <c r="AU25" s="83">
        <v>2.7799999999999908E-2</v>
      </c>
      <c r="AV25" s="83">
        <v>2.7749999999999907E-2</v>
      </c>
      <c r="AW25" s="83">
        <v>2.7699999999999905E-2</v>
      </c>
      <c r="AX25" s="83">
        <v>2.7649999999999904E-2</v>
      </c>
      <c r="AY25" s="83">
        <v>2.7599999999999902E-2</v>
      </c>
      <c r="AZ25" s="83">
        <v>2.7549999999999901E-2</v>
      </c>
      <c r="BA25" s="83">
        <v>2.74999999999999E-2</v>
      </c>
      <c r="BB25" s="83">
        <v>2.7449999999999898E-2</v>
      </c>
      <c r="BC25" s="83">
        <v>2.7399999999999897E-2</v>
      </c>
      <c r="BD25" s="83">
        <v>2.7349999999999895E-2</v>
      </c>
      <c r="BE25" s="83">
        <v>2.7299999999999894E-2</v>
      </c>
      <c r="BF25" s="83">
        <v>2.7249999999999892E-2</v>
      </c>
      <c r="BG25" s="83">
        <v>2.7199999999999891E-2</v>
      </c>
      <c r="BH25" s="83">
        <v>2.7149999999999889E-2</v>
      </c>
      <c r="BI25" s="83">
        <v>2.7099999999999888E-2</v>
      </c>
      <c r="BJ25" s="83">
        <v>2.7049999999999887E-2</v>
      </c>
      <c r="BK25" s="84">
        <v>2.6999999999999913E-2</v>
      </c>
      <c r="BL25" s="59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59"/>
      <c r="CA25" s="59"/>
      <c r="CB25" s="59"/>
      <c r="CC25" s="59"/>
      <c r="CD25" s="59"/>
      <c r="CE25" s="59"/>
      <c r="CF25" s="59"/>
      <c r="CG25" s="59"/>
      <c r="CH25" s="59"/>
      <c r="CI25" s="59"/>
      <c r="CJ25" s="59"/>
      <c r="CK25" s="59"/>
      <c r="CL25" s="59"/>
      <c r="CM25" s="59"/>
      <c r="CN25" s="59"/>
      <c r="CO25" s="59"/>
      <c r="CP25" s="59"/>
      <c r="CQ25" s="59"/>
      <c r="CR25" s="59"/>
      <c r="CS25" s="59"/>
      <c r="CT25" s="59"/>
      <c r="CU25" s="59"/>
      <c r="CV25" s="59"/>
      <c r="CW25" s="59"/>
    </row>
    <row r="26" spans="1:101" ht="9.4" customHeight="1" x14ac:dyDescent="0.3">
      <c r="A26" s="209"/>
      <c r="B26" s="81" t="s">
        <v>60</v>
      </c>
      <c r="C26" s="82">
        <v>0.10785812189999112</v>
      </c>
      <c r="D26" s="83">
        <v>0.10642817405290299</v>
      </c>
      <c r="E26" s="83">
        <v>0.10499822620581485</v>
      </c>
      <c r="F26" s="83">
        <v>0.10356827835872671</v>
      </c>
      <c r="G26" s="83">
        <v>0.10213833051163858</v>
      </c>
      <c r="H26" s="83">
        <v>0.10070838266455044</v>
      </c>
      <c r="I26" s="83">
        <v>9.9278434817462305E-2</v>
      </c>
      <c r="J26" s="83">
        <v>9.7848486970374168E-2</v>
      </c>
      <c r="K26" s="83">
        <v>9.6418539123286032E-2</v>
      </c>
      <c r="L26" s="83">
        <v>9.4988591276197895E-2</v>
      </c>
      <c r="M26" s="82">
        <v>9.3558643429109745E-2</v>
      </c>
      <c r="N26" s="83">
        <v>8.9988067200502425E-2</v>
      </c>
      <c r="O26" s="83">
        <v>8.6417490971895106E-2</v>
      </c>
      <c r="P26" s="83">
        <v>8.2846914743287786E-2</v>
      </c>
      <c r="Q26" s="83">
        <v>7.9276338514680467E-2</v>
      </c>
      <c r="R26" s="83">
        <v>7.5705762286073147E-2</v>
      </c>
      <c r="S26" s="83">
        <v>7.2135186057465828E-2</v>
      </c>
      <c r="T26" s="83">
        <v>6.8564609828858508E-2</v>
      </c>
      <c r="U26" s="83">
        <v>6.4994033600251189E-2</v>
      </c>
      <c r="V26" s="83">
        <v>6.1423457371643869E-2</v>
      </c>
      <c r="W26" s="83">
        <v>5.785288114303655E-2</v>
      </c>
      <c r="X26" s="83">
        <v>5.428230491442923E-2</v>
      </c>
      <c r="Y26" s="83">
        <v>5.0711728685821911E-2</v>
      </c>
      <c r="Z26" s="83">
        <v>4.7141152457214591E-2</v>
      </c>
      <c r="AA26" s="83">
        <v>4.3570576228607272E-2</v>
      </c>
      <c r="AB26" s="82">
        <v>0.04</v>
      </c>
      <c r="AC26" s="83">
        <v>4.0800000000000003E-2</v>
      </c>
      <c r="AD26" s="83">
        <v>4.1600000000000005E-2</v>
      </c>
      <c r="AE26" s="83">
        <v>4.2400000000000007E-2</v>
      </c>
      <c r="AF26" s="83">
        <v>4.3200000000000009E-2</v>
      </c>
      <c r="AG26" s="83">
        <v>4.4000000000000011E-2</v>
      </c>
      <c r="AH26" s="83">
        <v>4.4800000000000013E-2</v>
      </c>
      <c r="AI26" s="83">
        <v>4.5600000000000016E-2</v>
      </c>
      <c r="AJ26" s="83">
        <v>4.6400000000000018E-2</v>
      </c>
      <c r="AK26" s="83">
        <v>4.720000000000002E-2</v>
      </c>
      <c r="AL26" s="83">
        <v>4.8000000000000022E-2</v>
      </c>
      <c r="AM26" s="83">
        <v>4.8800000000000024E-2</v>
      </c>
      <c r="AN26" s="83">
        <v>4.9600000000000026E-2</v>
      </c>
      <c r="AO26" s="83">
        <v>5.0400000000000028E-2</v>
      </c>
      <c r="AP26" s="83">
        <v>5.120000000000003E-2</v>
      </c>
      <c r="AQ26" s="82">
        <v>5.1999999999999998E-2</v>
      </c>
      <c r="AR26" s="83">
        <v>5.1999999999999998E-2</v>
      </c>
      <c r="AS26" s="83">
        <v>5.1999999999999998E-2</v>
      </c>
      <c r="AT26" s="83">
        <v>5.1999999999999998E-2</v>
      </c>
      <c r="AU26" s="83">
        <v>5.1999999999999998E-2</v>
      </c>
      <c r="AV26" s="83">
        <v>5.1999999999999998E-2</v>
      </c>
      <c r="AW26" s="83">
        <v>5.1999999999999998E-2</v>
      </c>
      <c r="AX26" s="83">
        <v>5.1999999999999998E-2</v>
      </c>
      <c r="AY26" s="83">
        <v>5.1999999999999998E-2</v>
      </c>
      <c r="AZ26" s="83">
        <v>5.1999999999999998E-2</v>
      </c>
      <c r="BA26" s="83">
        <v>5.1999999999999998E-2</v>
      </c>
      <c r="BB26" s="83">
        <v>5.1999999999999998E-2</v>
      </c>
      <c r="BC26" s="83">
        <v>5.1999999999999998E-2</v>
      </c>
      <c r="BD26" s="83">
        <v>5.1999999999999998E-2</v>
      </c>
      <c r="BE26" s="83">
        <v>5.1999999999999998E-2</v>
      </c>
      <c r="BF26" s="83">
        <v>5.1999999999999998E-2</v>
      </c>
      <c r="BG26" s="83">
        <v>5.1999999999999998E-2</v>
      </c>
      <c r="BH26" s="83">
        <v>5.1999999999999998E-2</v>
      </c>
      <c r="BI26" s="83">
        <v>5.1999999999999998E-2</v>
      </c>
      <c r="BJ26" s="83">
        <v>5.1999999999999998E-2</v>
      </c>
      <c r="BK26" s="84">
        <v>5.1999999999999998E-2</v>
      </c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59"/>
      <c r="CA26" s="59"/>
      <c r="CB26" s="59"/>
      <c r="CC26" s="59"/>
      <c r="CD26" s="59"/>
      <c r="CE26" s="59"/>
      <c r="CF26" s="59"/>
      <c r="CG26" s="59"/>
      <c r="CH26" s="59"/>
      <c r="CI26" s="59"/>
      <c r="CJ26" s="59"/>
      <c r="CK26" s="59"/>
      <c r="CL26" s="59"/>
      <c r="CM26" s="59"/>
      <c r="CN26" s="59"/>
      <c r="CO26" s="59"/>
      <c r="CP26" s="59"/>
      <c r="CQ26" s="59"/>
      <c r="CR26" s="59"/>
      <c r="CS26" s="59"/>
      <c r="CT26" s="59"/>
      <c r="CU26" s="59"/>
      <c r="CV26" s="59"/>
      <c r="CW26" s="59"/>
    </row>
    <row r="27" spans="1:101" ht="9.4" customHeight="1" x14ac:dyDescent="0.3">
      <c r="A27" s="209"/>
      <c r="B27" s="81" t="s">
        <v>61</v>
      </c>
      <c r="C27" s="82">
        <v>0.10853194755335549</v>
      </c>
      <c r="D27" s="83">
        <v>9.9535794719828707E-2</v>
      </c>
      <c r="E27" s="83">
        <v>9.0539641886301925E-2</v>
      </c>
      <c r="F27" s="83">
        <v>8.1543489052775142E-2</v>
      </c>
      <c r="G27" s="83">
        <v>7.254733621924836E-2</v>
      </c>
      <c r="H27" s="83">
        <v>6.3551183385721577E-2</v>
      </c>
      <c r="I27" s="83">
        <v>5.4555030552194787E-2</v>
      </c>
      <c r="J27" s="83">
        <v>4.5558877718667998E-2</v>
      </c>
      <c r="K27" s="83">
        <v>3.6562724885141208E-2</v>
      </c>
      <c r="L27" s="83">
        <v>2.7566572051614419E-2</v>
      </c>
      <c r="M27" s="82">
        <v>1.8570419218087612E-2</v>
      </c>
      <c r="N27" s="83">
        <v>1.8521620985446293E-2</v>
      </c>
      <c r="O27" s="83">
        <v>1.8472822752804974E-2</v>
      </c>
      <c r="P27" s="83">
        <v>1.8424024520163656E-2</v>
      </c>
      <c r="Q27" s="83">
        <v>1.8375226287522337E-2</v>
      </c>
      <c r="R27" s="83">
        <v>1.8326428054881019E-2</v>
      </c>
      <c r="S27" s="83">
        <v>1.82776298222397E-2</v>
      </c>
      <c r="T27" s="83">
        <v>1.8228831589598381E-2</v>
      </c>
      <c r="U27" s="83">
        <v>1.8180033356957063E-2</v>
      </c>
      <c r="V27" s="83">
        <v>1.8131235124315744E-2</v>
      </c>
      <c r="W27" s="83">
        <v>1.8082436891674426E-2</v>
      </c>
      <c r="X27" s="83">
        <v>1.8033638659033107E-2</v>
      </c>
      <c r="Y27" s="83">
        <v>1.7984840426391788E-2</v>
      </c>
      <c r="Z27" s="83">
        <v>1.793604219375047E-2</v>
      </c>
      <c r="AA27" s="83">
        <v>1.7887243961109151E-2</v>
      </c>
      <c r="AB27" s="82">
        <v>1.7838445728467833E-2</v>
      </c>
      <c r="AC27" s="83">
        <v>1.7515882679903311E-2</v>
      </c>
      <c r="AD27" s="83">
        <v>1.7193319631338789E-2</v>
      </c>
      <c r="AE27" s="83">
        <v>1.6870756582774267E-2</v>
      </c>
      <c r="AF27" s="83">
        <v>1.6548193534209745E-2</v>
      </c>
      <c r="AG27" s="83">
        <v>1.6225630485645223E-2</v>
      </c>
      <c r="AH27" s="83">
        <v>1.5903067437080701E-2</v>
      </c>
      <c r="AI27" s="83">
        <v>1.558050438851618E-2</v>
      </c>
      <c r="AJ27" s="83">
        <v>1.5257941339951658E-2</v>
      </c>
      <c r="AK27" s="83">
        <v>1.4935378291387136E-2</v>
      </c>
      <c r="AL27" s="83">
        <v>1.4612815242822614E-2</v>
      </c>
      <c r="AM27" s="83">
        <v>1.4290252194258092E-2</v>
      </c>
      <c r="AN27" s="83">
        <v>1.396768914569357E-2</v>
      </c>
      <c r="AO27" s="83">
        <v>1.3645126097129048E-2</v>
      </c>
      <c r="AP27" s="83">
        <v>1.3322563048564526E-2</v>
      </c>
      <c r="AQ27" s="82">
        <v>1.2999999999999999E-2</v>
      </c>
      <c r="AR27" s="83">
        <v>1.2624999999999999E-2</v>
      </c>
      <c r="AS27" s="83">
        <v>1.2249999999999999E-2</v>
      </c>
      <c r="AT27" s="83">
        <v>1.1874999999999998E-2</v>
      </c>
      <c r="AU27" s="83">
        <v>1.1499999999999998E-2</v>
      </c>
      <c r="AV27" s="83">
        <v>1.1124999999999998E-2</v>
      </c>
      <c r="AW27" s="83">
        <v>1.0749999999999997E-2</v>
      </c>
      <c r="AX27" s="83">
        <v>1.0374999999999997E-2</v>
      </c>
      <c r="AY27" s="83">
        <v>9.9999999999999967E-3</v>
      </c>
      <c r="AZ27" s="83">
        <v>9.6249999999999964E-3</v>
      </c>
      <c r="BA27" s="83">
        <v>9.2499999999999961E-3</v>
      </c>
      <c r="BB27" s="83">
        <v>8.8749999999999957E-3</v>
      </c>
      <c r="BC27" s="83">
        <v>8.4999999999999954E-3</v>
      </c>
      <c r="BD27" s="83">
        <v>8.1249999999999951E-3</v>
      </c>
      <c r="BE27" s="83">
        <v>7.7499999999999947E-3</v>
      </c>
      <c r="BF27" s="83">
        <v>7.3749999999999944E-3</v>
      </c>
      <c r="BG27" s="83">
        <v>6.9999999999999941E-3</v>
      </c>
      <c r="BH27" s="83">
        <v>6.6249999999999937E-3</v>
      </c>
      <c r="BI27" s="83">
        <v>6.2499999999999934E-3</v>
      </c>
      <c r="BJ27" s="83">
        <v>5.8749999999999931E-3</v>
      </c>
      <c r="BK27" s="84">
        <v>5.4999999999999997E-3</v>
      </c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59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59"/>
      <c r="CL27" s="59"/>
      <c r="CM27" s="59"/>
      <c r="CN27" s="59"/>
      <c r="CO27" s="59"/>
      <c r="CP27" s="59"/>
      <c r="CQ27" s="59"/>
      <c r="CR27" s="59"/>
      <c r="CS27" s="59"/>
      <c r="CT27" s="59"/>
      <c r="CU27" s="59"/>
      <c r="CV27" s="59"/>
      <c r="CW27" s="59"/>
    </row>
    <row r="28" spans="1:101" ht="9.4" customHeight="1" x14ac:dyDescent="0.3">
      <c r="A28" s="209"/>
      <c r="B28" s="81" t="s">
        <v>62</v>
      </c>
      <c r="C28" s="82">
        <v>0.18455920297929551</v>
      </c>
      <c r="D28" s="83">
        <v>0.17057337217736218</v>
      </c>
      <c r="E28" s="83">
        <v>0.15658754137542885</v>
      </c>
      <c r="F28" s="83">
        <v>0.14260171057349552</v>
      </c>
      <c r="G28" s="83">
        <v>0.12861587977156219</v>
      </c>
      <c r="H28" s="83">
        <v>0.11463004896962888</v>
      </c>
      <c r="I28" s="83">
        <v>0.10064421816769556</v>
      </c>
      <c r="J28" s="83">
        <v>8.6658387365762243E-2</v>
      </c>
      <c r="K28" s="83">
        <v>7.2672556563828927E-2</v>
      </c>
      <c r="L28" s="83">
        <v>5.8686725761895611E-2</v>
      </c>
      <c r="M28" s="82">
        <v>4.4700894959962316E-2</v>
      </c>
      <c r="N28" s="83">
        <v>4.3720835295964829E-2</v>
      </c>
      <c r="O28" s="83">
        <v>4.2740775631967341E-2</v>
      </c>
      <c r="P28" s="83">
        <v>4.1760715967969854E-2</v>
      </c>
      <c r="Q28" s="83">
        <v>4.0780656303972367E-2</v>
      </c>
      <c r="R28" s="83">
        <v>3.9800596639974879E-2</v>
      </c>
      <c r="S28" s="83">
        <v>3.8820536975977392E-2</v>
      </c>
      <c r="T28" s="83">
        <v>3.7840477311979905E-2</v>
      </c>
      <c r="U28" s="83">
        <v>3.6860417647982417E-2</v>
      </c>
      <c r="V28" s="83">
        <v>3.588035798398493E-2</v>
      </c>
      <c r="W28" s="83">
        <v>3.4900298319987443E-2</v>
      </c>
      <c r="X28" s="83">
        <v>3.3920238655989955E-2</v>
      </c>
      <c r="Y28" s="83">
        <v>3.2940178991992468E-2</v>
      </c>
      <c r="Z28" s="83">
        <v>3.1960119327994981E-2</v>
      </c>
      <c r="AA28" s="83">
        <v>3.0980059663997493E-2</v>
      </c>
      <c r="AB28" s="82">
        <v>0.03</v>
      </c>
      <c r="AC28" s="83">
        <v>2.8866666666666665E-2</v>
      </c>
      <c r="AD28" s="83">
        <v>2.7733333333333332E-2</v>
      </c>
      <c r="AE28" s="83">
        <v>2.6599999999999999E-2</v>
      </c>
      <c r="AF28" s="83">
        <v>2.5466666666666665E-2</v>
      </c>
      <c r="AG28" s="83">
        <v>2.4333333333333332E-2</v>
      </c>
      <c r="AH28" s="83">
        <v>2.3199999999999998E-2</v>
      </c>
      <c r="AI28" s="83">
        <v>2.2066666666666665E-2</v>
      </c>
      <c r="AJ28" s="83">
        <v>2.0933333333333332E-2</v>
      </c>
      <c r="AK28" s="83">
        <v>1.9799999999999998E-2</v>
      </c>
      <c r="AL28" s="83">
        <v>1.8666666666666665E-2</v>
      </c>
      <c r="AM28" s="83">
        <v>1.7533333333333331E-2</v>
      </c>
      <c r="AN28" s="83">
        <v>1.6399999999999998E-2</v>
      </c>
      <c r="AO28" s="83">
        <v>1.5266666666666664E-2</v>
      </c>
      <c r="AP28" s="83">
        <v>1.4133333333333331E-2</v>
      </c>
      <c r="AQ28" s="82">
        <v>1.2999999999999999E-2</v>
      </c>
      <c r="AR28" s="83">
        <v>1.2624999999999999E-2</v>
      </c>
      <c r="AS28" s="83">
        <v>1.2249999999999999E-2</v>
      </c>
      <c r="AT28" s="83">
        <v>1.1874999999999998E-2</v>
      </c>
      <c r="AU28" s="83">
        <v>1.1499999999999998E-2</v>
      </c>
      <c r="AV28" s="83">
        <v>1.1124999999999998E-2</v>
      </c>
      <c r="AW28" s="83">
        <v>1.0749999999999997E-2</v>
      </c>
      <c r="AX28" s="83">
        <v>1.0374999999999997E-2</v>
      </c>
      <c r="AY28" s="83">
        <v>9.9999999999999967E-3</v>
      </c>
      <c r="AZ28" s="83">
        <v>9.6249999999999964E-3</v>
      </c>
      <c r="BA28" s="83">
        <v>9.2499999999999961E-3</v>
      </c>
      <c r="BB28" s="83">
        <v>8.8749999999999957E-3</v>
      </c>
      <c r="BC28" s="83">
        <v>8.4999999999999954E-3</v>
      </c>
      <c r="BD28" s="83">
        <v>8.1249999999999951E-3</v>
      </c>
      <c r="BE28" s="83">
        <v>7.7499999999999947E-3</v>
      </c>
      <c r="BF28" s="83">
        <v>7.3749999999999944E-3</v>
      </c>
      <c r="BG28" s="83">
        <v>6.9999999999999941E-3</v>
      </c>
      <c r="BH28" s="83">
        <v>6.6249999999999937E-3</v>
      </c>
      <c r="BI28" s="83">
        <v>6.2499999999999934E-3</v>
      </c>
      <c r="BJ28" s="83">
        <v>5.8749999999999931E-3</v>
      </c>
      <c r="BK28" s="84">
        <v>5.4999999999999997E-3</v>
      </c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</row>
    <row r="29" spans="1:101" ht="9.4" customHeight="1" thickBot="1" x14ac:dyDescent="0.35">
      <c r="A29" s="210"/>
      <c r="B29" s="85" t="s">
        <v>63</v>
      </c>
      <c r="C29" s="86">
        <v>0.46996874106359271</v>
      </c>
      <c r="D29" s="87">
        <v>0.47503498518615478</v>
      </c>
      <c r="E29" s="87">
        <v>0.48010122930871685</v>
      </c>
      <c r="F29" s="87">
        <v>0.48516747343127892</v>
      </c>
      <c r="G29" s="87">
        <v>0.49023371755384099</v>
      </c>
      <c r="H29" s="87">
        <v>0.49529996167640306</v>
      </c>
      <c r="I29" s="87">
        <v>0.50036620579896507</v>
      </c>
      <c r="J29" s="87">
        <v>0.50543244992152714</v>
      </c>
      <c r="K29" s="87">
        <v>0.51049869404408921</v>
      </c>
      <c r="L29" s="87">
        <v>0.51556493816665128</v>
      </c>
      <c r="M29" s="86">
        <v>0.52063118228921335</v>
      </c>
      <c r="N29" s="87">
        <v>0.52258910346993248</v>
      </c>
      <c r="O29" s="87">
        <v>0.52454702465065162</v>
      </c>
      <c r="P29" s="87">
        <v>0.52650494583137075</v>
      </c>
      <c r="Q29" s="87">
        <v>0.52846286701208989</v>
      </c>
      <c r="R29" s="87">
        <v>0.53042078819280902</v>
      </c>
      <c r="S29" s="87">
        <v>0.53237870937352816</v>
      </c>
      <c r="T29" s="87">
        <v>0.53433663055424729</v>
      </c>
      <c r="U29" s="87">
        <v>0.53629455173496643</v>
      </c>
      <c r="V29" s="87">
        <v>0.53825247291568556</v>
      </c>
      <c r="W29" s="87">
        <v>0.5402103940964047</v>
      </c>
      <c r="X29" s="87">
        <v>0.54216831527712384</v>
      </c>
      <c r="Y29" s="87">
        <v>0.54412623645784297</v>
      </c>
      <c r="Z29" s="87">
        <v>0.54608415763856211</v>
      </c>
      <c r="AA29" s="87">
        <v>0.54804207881928124</v>
      </c>
      <c r="AB29" s="86">
        <v>0.55000000000000004</v>
      </c>
      <c r="AC29" s="87">
        <v>0.54886666666666672</v>
      </c>
      <c r="AD29" s="87">
        <v>0.54773333333333341</v>
      </c>
      <c r="AE29" s="87">
        <v>0.54660000000000009</v>
      </c>
      <c r="AF29" s="87">
        <v>0.54546666666666677</v>
      </c>
      <c r="AG29" s="87">
        <v>0.54433333333333345</v>
      </c>
      <c r="AH29" s="87">
        <v>0.54320000000000013</v>
      </c>
      <c r="AI29" s="87">
        <v>0.54206666666666681</v>
      </c>
      <c r="AJ29" s="87">
        <v>0.54093333333333349</v>
      </c>
      <c r="AK29" s="87">
        <v>0.53980000000000017</v>
      </c>
      <c r="AL29" s="87">
        <v>0.53866666666666685</v>
      </c>
      <c r="AM29" s="87">
        <v>0.53753333333333353</v>
      </c>
      <c r="AN29" s="87">
        <v>0.53640000000000021</v>
      </c>
      <c r="AO29" s="87">
        <v>0.53526666666666689</v>
      </c>
      <c r="AP29" s="87">
        <v>0.53413333333333357</v>
      </c>
      <c r="AQ29" s="86">
        <v>0.53300000000000003</v>
      </c>
      <c r="AR29" s="87">
        <v>0.53355000000000008</v>
      </c>
      <c r="AS29" s="87">
        <v>0.53410000000000013</v>
      </c>
      <c r="AT29" s="87">
        <v>0.53465000000000018</v>
      </c>
      <c r="AU29" s="87">
        <v>0.53520000000000023</v>
      </c>
      <c r="AV29" s="87">
        <v>0.53575000000000028</v>
      </c>
      <c r="AW29" s="87">
        <v>0.53630000000000033</v>
      </c>
      <c r="AX29" s="87">
        <v>0.53685000000000038</v>
      </c>
      <c r="AY29" s="87">
        <v>0.53740000000000043</v>
      </c>
      <c r="AZ29" s="87">
        <v>0.53795000000000048</v>
      </c>
      <c r="BA29" s="87">
        <v>0.53850000000000053</v>
      </c>
      <c r="BB29" s="87">
        <v>0.53905000000000058</v>
      </c>
      <c r="BC29" s="87">
        <v>0.53960000000000063</v>
      </c>
      <c r="BD29" s="87">
        <v>0.54015000000000069</v>
      </c>
      <c r="BE29" s="87">
        <v>0.54070000000000074</v>
      </c>
      <c r="BF29" s="87">
        <v>0.54125000000000079</v>
      </c>
      <c r="BG29" s="87">
        <v>0.54180000000000084</v>
      </c>
      <c r="BH29" s="87">
        <v>0.54235000000000089</v>
      </c>
      <c r="BI29" s="87">
        <v>0.54290000000000094</v>
      </c>
      <c r="BJ29" s="87">
        <v>0.54345000000000099</v>
      </c>
      <c r="BK29" s="88">
        <v>0.54400000000000004</v>
      </c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59"/>
      <c r="CB29" s="59"/>
      <c r="CC29" s="59"/>
      <c r="CD29" s="59"/>
      <c r="CE29" s="59"/>
      <c r="CF29" s="59"/>
      <c r="CG29" s="59"/>
      <c r="CH29" s="59"/>
      <c r="CI29" s="59"/>
      <c r="CJ29" s="59"/>
      <c r="CK29" s="59"/>
      <c r="CL29" s="59"/>
      <c r="CM29" s="59"/>
      <c r="CN29" s="59"/>
      <c r="CO29" s="59"/>
      <c r="CP29" s="59"/>
      <c r="CQ29" s="59"/>
      <c r="CR29" s="59"/>
      <c r="CS29" s="59"/>
      <c r="CT29" s="59"/>
      <c r="CU29" s="59"/>
      <c r="CV29" s="59"/>
      <c r="CW29" s="59"/>
    </row>
    <row r="30" spans="1:101" ht="9.4" customHeight="1" x14ac:dyDescent="0.3">
      <c r="A30" s="211" t="s">
        <v>33</v>
      </c>
      <c r="B30" s="65" t="s">
        <v>57</v>
      </c>
      <c r="C30" s="66">
        <v>2.0550038950409719E-2</v>
      </c>
      <c r="D30" s="67">
        <v>4.7584766567380046E-2</v>
      </c>
      <c r="E30" s="67">
        <v>7.4619494184350377E-2</v>
      </c>
      <c r="F30" s="67">
        <v>0.10165422180132071</v>
      </c>
      <c r="G30" s="67">
        <v>0.12868894941829104</v>
      </c>
      <c r="H30" s="67">
        <v>0.15572367703526135</v>
      </c>
      <c r="I30" s="67">
        <v>0.18275840465223167</v>
      </c>
      <c r="J30" s="67">
        <v>0.20979313226920199</v>
      </c>
      <c r="K30" s="67">
        <v>0.2368278598861723</v>
      </c>
      <c r="L30" s="67">
        <v>0.26386258750314262</v>
      </c>
      <c r="M30" s="66">
        <v>0.29089731512011302</v>
      </c>
      <c r="N30" s="67">
        <v>0.29352574788338559</v>
      </c>
      <c r="O30" s="67">
        <v>0.29615418064665816</v>
      </c>
      <c r="P30" s="67">
        <v>0.29878261340993073</v>
      </c>
      <c r="Q30" s="67">
        <v>0.3014110461732033</v>
      </c>
      <c r="R30" s="67">
        <v>0.30403947893647587</v>
      </c>
      <c r="S30" s="67">
        <v>0.30666791169974844</v>
      </c>
      <c r="T30" s="67">
        <v>0.30929634446302101</v>
      </c>
      <c r="U30" s="67">
        <v>0.31192477722629358</v>
      </c>
      <c r="V30" s="67">
        <v>0.31455320998956615</v>
      </c>
      <c r="W30" s="67">
        <v>0.31718164275283872</v>
      </c>
      <c r="X30" s="67">
        <v>0.31981007551611129</v>
      </c>
      <c r="Y30" s="67">
        <v>0.32243850827938386</v>
      </c>
      <c r="Z30" s="67">
        <v>0.32506694104265643</v>
      </c>
      <c r="AA30" s="67">
        <v>0.327695373805929</v>
      </c>
      <c r="AB30" s="66">
        <v>0.33032380656920146</v>
      </c>
      <c r="AC30" s="67">
        <v>0.348302219464588</v>
      </c>
      <c r="AD30" s="67">
        <v>0.36628063235997455</v>
      </c>
      <c r="AE30" s="67">
        <v>0.38425904525536109</v>
      </c>
      <c r="AF30" s="67">
        <v>0.40223745815074763</v>
      </c>
      <c r="AG30" s="67">
        <v>0.42021587104613417</v>
      </c>
      <c r="AH30" s="67">
        <v>0.43819428394152071</v>
      </c>
      <c r="AI30" s="67">
        <v>0.45617269683690725</v>
      </c>
      <c r="AJ30" s="67">
        <v>0.4741511097322938</v>
      </c>
      <c r="AK30" s="67">
        <v>0.49212952262768034</v>
      </c>
      <c r="AL30" s="67">
        <v>0.51010793552306688</v>
      </c>
      <c r="AM30" s="67">
        <v>0.52808634841845348</v>
      </c>
      <c r="AN30" s="67">
        <v>0.54606476131384007</v>
      </c>
      <c r="AO30" s="67">
        <v>0.56404317420922667</v>
      </c>
      <c r="AP30" s="67">
        <v>0.58202158710461327</v>
      </c>
      <c r="AQ30" s="66">
        <v>0.6</v>
      </c>
      <c r="AR30" s="67">
        <v>0.60255000000000003</v>
      </c>
      <c r="AS30" s="67">
        <v>0.60510000000000008</v>
      </c>
      <c r="AT30" s="67">
        <v>0.60765000000000013</v>
      </c>
      <c r="AU30" s="67">
        <v>0.61020000000000019</v>
      </c>
      <c r="AV30" s="67">
        <v>0.61275000000000024</v>
      </c>
      <c r="AW30" s="67">
        <v>0.61530000000000029</v>
      </c>
      <c r="AX30" s="67">
        <v>0.61785000000000034</v>
      </c>
      <c r="AY30" s="67">
        <v>0.6204000000000004</v>
      </c>
      <c r="AZ30" s="67">
        <v>0.62295000000000045</v>
      </c>
      <c r="BA30" s="67">
        <v>0.6255000000000005</v>
      </c>
      <c r="BB30" s="67">
        <v>0.62805000000000055</v>
      </c>
      <c r="BC30" s="67">
        <v>0.6306000000000006</v>
      </c>
      <c r="BD30" s="67">
        <v>0.63315000000000066</v>
      </c>
      <c r="BE30" s="67">
        <v>0.63570000000000071</v>
      </c>
      <c r="BF30" s="67">
        <v>0.63825000000000076</v>
      </c>
      <c r="BG30" s="67">
        <v>0.64080000000000081</v>
      </c>
      <c r="BH30" s="67">
        <v>0.64335000000000087</v>
      </c>
      <c r="BI30" s="67">
        <v>0.64590000000000092</v>
      </c>
      <c r="BJ30" s="67">
        <v>0.64845000000000097</v>
      </c>
      <c r="BK30" s="68">
        <v>0.65100000000000002</v>
      </c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59"/>
      <c r="CA30" s="59"/>
      <c r="CB30" s="59"/>
      <c r="CC30" s="59"/>
      <c r="CD30" s="59"/>
      <c r="CE30" s="59"/>
      <c r="CF30" s="59"/>
      <c r="CG30" s="59"/>
      <c r="CH30" s="59"/>
      <c r="CI30" s="59"/>
      <c r="CJ30" s="59"/>
      <c r="CK30" s="59"/>
      <c r="CL30" s="59"/>
      <c r="CM30" s="59"/>
      <c r="CN30" s="59"/>
      <c r="CO30" s="59"/>
      <c r="CP30" s="59"/>
      <c r="CQ30" s="59"/>
      <c r="CR30" s="59"/>
      <c r="CS30" s="59"/>
      <c r="CT30" s="59"/>
      <c r="CU30" s="59"/>
      <c r="CV30" s="59"/>
      <c r="CW30" s="59"/>
    </row>
    <row r="31" spans="1:101" ht="9.4" customHeight="1" x14ac:dyDescent="0.3">
      <c r="A31" s="212"/>
      <c r="B31" s="69" t="s">
        <v>58</v>
      </c>
      <c r="C31" s="70">
        <v>0.10853194755335549</v>
      </c>
      <c r="D31" s="71">
        <v>9.9813703339706239E-2</v>
      </c>
      <c r="E31" s="71">
        <v>9.1095459126056988E-2</v>
      </c>
      <c r="F31" s="71">
        <v>8.2377214912407737E-2</v>
      </c>
      <c r="G31" s="71">
        <v>7.3658970698758486E-2</v>
      </c>
      <c r="H31" s="71">
        <v>6.4940726485109235E-2</v>
      </c>
      <c r="I31" s="71">
        <v>5.6222482271459977E-2</v>
      </c>
      <c r="J31" s="71">
        <v>4.7504238057810719E-2</v>
      </c>
      <c r="K31" s="71">
        <v>3.8785993844161461E-2</v>
      </c>
      <c r="L31" s="71">
        <v>3.0067749630512203E-2</v>
      </c>
      <c r="M31" s="70">
        <v>2.1349505416862931E-2</v>
      </c>
      <c r="N31" s="71">
        <v>2.1423083327736254E-2</v>
      </c>
      <c r="O31" s="71">
        <v>2.1496661238609577E-2</v>
      </c>
      <c r="P31" s="71">
        <v>2.15702391494829E-2</v>
      </c>
      <c r="Q31" s="71">
        <v>2.1643817060356223E-2</v>
      </c>
      <c r="R31" s="71">
        <v>2.1717394971229546E-2</v>
      </c>
      <c r="S31" s="71">
        <v>2.1790972882102869E-2</v>
      </c>
      <c r="T31" s="71">
        <v>2.1864550792976192E-2</v>
      </c>
      <c r="U31" s="71">
        <v>2.1938128703849515E-2</v>
      </c>
      <c r="V31" s="71">
        <v>2.2011706614722838E-2</v>
      </c>
      <c r="W31" s="71">
        <v>2.2085284525596161E-2</v>
      </c>
      <c r="X31" s="71">
        <v>2.2158862436469483E-2</v>
      </c>
      <c r="Y31" s="71">
        <v>2.2232440347342806E-2</v>
      </c>
      <c r="Z31" s="71">
        <v>2.2306018258216129E-2</v>
      </c>
      <c r="AA31" s="71">
        <v>2.2379596169089452E-2</v>
      </c>
      <c r="AB31" s="70">
        <v>2.2453174079962772E-2</v>
      </c>
      <c r="AC31" s="71">
        <v>2.2289629141298586E-2</v>
      </c>
      <c r="AD31" s="71">
        <v>2.21260842026344E-2</v>
      </c>
      <c r="AE31" s="71">
        <v>2.1962539263970213E-2</v>
      </c>
      <c r="AF31" s="71">
        <v>2.1798994325306027E-2</v>
      </c>
      <c r="AG31" s="71">
        <v>2.1635449386641841E-2</v>
      </c>
      <c r="AH31" s="71">
        <v>2.1471904447977655E-2</v>
      </c>
      <c r="AI31" s="71">
        <v>2.1308359509313469E-2</v>
      </c>
      <c r="AJ31" s="71">
        <v>2.1144814570649283E-2</v>
      </c>
      <c r="AK31" s="71">
        <v>2.0981269631985097E-2</v>
      </c>
      <c r="AL31" s="71">
        <v>2.081772469332091E-2</v>
      </c>
      <c r="AM31" s="71">
        <v>2.0654179754656724E-2</v>
      </c>
      <c r="AN31" s="71">
        <v>2.0490634815992538E-2</v>
      </c>
      <c r="AO31" s="71">
        <v>2.0327089877328352E-2</v>
      </c>
      <c r="AP31" s="71">
        <v>2.0163544938664166E-2</v>
      </c>
      <c r="AQ31" s="70">
        <v>0.02</v>
      </c>
      <c r="AR31" s="71">
        <v>0.02</v>
      </c>
      <c r="AS31" s="71">
        <v>0.02</v>
      </c>
      <c r="AT31" s="71">
        <v>0.02</v>
      </c>
      <c r="AU31" s="71">
        <v>0.02</v>
      </c>
      <c r="AV31" s="71">
        <v>0.02</v>
      </c>
      <c r="AW31" s="71">
        <v>0.02</v>
      </c>
      <c r="AX31" s="71">
        <v>0.02</v>
      </c>
      <c r="AY31" s="71">
        <v>0.02</v>
      </c>
      <c r="AZ31" s="71">
        <v>0.02</v>
      </c>
      <c r="BA31" s="71">
        <v>0.02</v>
      </c>
      <c r="BB31" s="71">
        <v>0.02</v>
      </c>
      <c r="BC31" s="71">
        <v>0.02</v>
      </c>
      <c r="BD31" s="71">
        <v>0.02</v>
      </c>
      <c r="BE31" s="71">
        <v>0.02</v>
      </c>
      <c r="BF31" s="71">
        <v>0.02</v>
      </c>
      <c r="BG31" s="71">
        <v>0.02</v>
      </c>
      <c r="BH31" s="71">
        <v>0.02</v>
      </c>
      <c r="BI31" s="71">
        <v>0.02</v>
      </c>
      <c r="BJ31" s="71">
        <v>0.02</v>
      </c>
      <c r="BK31" s="72">
        <v>0.02</v>
      </c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59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59"/>
      <c r="CL31" s="59"/>
      <c r="CM31" s="59"/>
      <c r="CN31" s="59"/>
      <c r="CO31" s="59"/>
      <c r="CP31" s="59"/>
      <c r="CQ31" s="59"/>
      <c r="CR31" s="59"/>
      <c r="CS31" s="59"/>
      <c r="CT31" s="59"/>
      <c r="CU31" s="59"/>
      <c r="CV31" s="59"/>
      <c r="CW31" s="59"/>
    </row>
    <row r="32" spans="1:101" ht="9.4" customHeight="1" x14ac:dyDescent="0.3">
      <c r="A32" s="212"/>
      <c r="B32" s="69" t="s">
        <v>59</v>
      </c>
      <c r="C32" s="70">
        <v>0</v>
      </c>
      <c r="D32" s="71">
        <v>1.0292039566650966E-3</v>
      </c>
      <c r="E32" s="71">
        <v>2.0584079133301931E-3</v>
      </c>
      <c r="F32" s="71">
        <v>3.0876118699952899E-3</v>
      </c>
      <c r="G32" s="71">
        <v>4.1168158266603862E-3</v>
      </c>
      <c r="H32" s="71">
        <v>5.1460197833254825E-3</v>
      </c>
      <c r="I32" s="71">
        <v>6.1752237399905789E-3</v>
      </c>
      <c r="J32" s="71">
        <v>7.2044276966556752E-3</v>
      </c>
      <c r="K32" s="71">
        <v>8.2336316533207724E-3</v>
      </c>
      <c r="L32" s="71">
        <v>9.2628356099858696E-3</v>
      </c>
      <c r="M32" s="70">
        <v>1.0292039566650965E-2</v>
      </c>
      <c r="N32" s="71">
        <v>1.0231541837032091E-2</v>
      </c>
      <c r="O32" s="71">
        <v>1.0171044107413218E-2</v>
      </c>
      <c r="P32" s="71">
        <v>1.0110546377794344E-2</v>
      </c>
      <c r="Q32" s="71">
        <v>1.0050048648175471E-2</v>
      </c>
      <c r="R32" s="71">
        <v>9.9895509185565969E-3</v>
      </c>
      <c r="S32" s="71">
        <v>9.9290531889377233E-3</v>
      </c>
      <c r="T32" s="71">
        <v>9.8685554593188497E-3</v>
      </c>
      <c r="U32" s="71">
        <v>9.808057729699976E-3</v>
      </c>
      <c r="V32" s="71">
        <v>9.7475600000811024E-3</v>
      </c>
      <c r="W32" s="71">
        <v>9.6870622704622288E-3</v>
      </c>
      <c r="X32" s="71">
        <v>9.6265645408433551E-3</v>
      </c>
      <c r="Y32" s="71">
        <v>9.5660668112244815E-3</v>
      </c>
      <c r="Z32" s="71">
        <v>9.5055690816056079E-3</v>
      </c>
      <c r="AA32" s="71">
        <v>9.4450713519867342E-3</v>
      </c>
      <c r="AB32" s="70">
        <v>9.3845736223678606E-3</v>
      </c>
      <c r="AC32" s="71">
        <v>1.0358935380876672E-2</v>
      </c>
      <c r="AD32" s="71">
        <v>1.1333297139385483E-2</v>
      </c>
      <c r="AE32" s="71">
        <v>1.2307658897894294E-2</v>
      </c>
      <c r="AF32" s="71">
        <v>1.3282020656403106E-2</v>
      </c>
      <c r="AG32" s="71">
        <v>1.4256382414911917E-2</v>
      </c>
      <c r="AH32" s="71">
        <v>1.5230744173420728E-2</v>
      </c>
      <c r="AI32" s="71">
        <v>1.6205105931929538E-2</v>
      </c>
      <c r="AJ32" s="71">
        <v>1.7179467690438349E-2</v>
      </c>
      <c r="AK32" s="71">
        <v>1.815382944894716E-2</v>
      </c>
      <c r="AL32" s="71">
        <v>1.9128191207455972E-2</v>
      </c>
      <c r="AM32" s="71">
        <v>2.0102552965964783E-2</v>
      </c>
      <c r="AN32" s="71">
        <v>2.1076914724473594E-2</v>
      </c>
      <c r="AO32" s="71">
        <v>2.2051276482982406E-2</v>
      </c>
      <c r="AP32" s="71">
        <v>2.3025638241491217E-2</v>
      </c>
      <c r="AQ32" s="70">
        <v>2.4000000000000021E-2</v>
      </c>
      <c r="AR32" s="71">
        <v>2.4800000000000023E-2</v>
      </c>
      <c r="AS32" s="71">
        <v>2.5600000000000026E-2</v>
      </c>
      <c r="AT32" s="71">
        <v>2.6400000000000028E-2</v>
      </c>
      <c r="AU32" s="71">
        <v>2.720000000000003E-2</v>
      </c>
      <c r="AV32" s="71">
        <v>2.8000000000000032E-2</v>
      </c>
      <c r="AW32" s="71">
        <v>2.8800000000000034E-2</v>
      </c>
      <c r="AX32" s="71">
        <v>2.9600000000000036E-2</v>
      </c>
      <c r="AY32" s="71">
        <v>3.0400000000000038E-2</v>
      </c>
      <c r="AZ32" s="71">
        <v>3.120000000000004E-2</v>
      </c>
      <c r="BA32" s="71">
        <v>3.2000000000000042E-2</v>
      </c>
      <c r="BB32" s="71">
        <v>3.2800000000000044E-2</v>
      </c>
      <c r="BC32" s="71">
        <v>3.3600000000000046E-2</v>
      </c>
      <c r="BD32" s="71">
        <v>3.4400000000000049E-2</v>
      </c>
      <c r="BE32" s="71">
        <v>3.5200000000000051E-2</v>
      </c>
      <c r="BF32" s="71">
        <v>3.6000000000000053E-2</v>
      </c>
      <c r="BG32" s="71">
        <v>3.6800000000000055E-2</v>
      </c>
      <c r="BH32" s="71">
        <v>3.7600000000000057E-2</v>
      </c>
      <c r="BI32" s="71">
        <v>3.8400000000000059E-2</v>
      </c>
      <c r="BJ32" s="71">
        <v>3.9200000000000061E-2</v>
      </c>
      <c r="BK32" s="72">
        <v>4.0000000000000036E-2</v>
      </c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59"/>
      <c r="CA32" s="59"/>
      <c r="CB32" s="59"/>
      <c r="CC32" s="59"/>
      <c r="CD32" s="59"/>
      <c r="CE32" s="59"/>
      <c r="CF32" s="59"/>
      <c r="CG32" s="59"/>
      <c r="CH32" s="59"/>
      <c r="CI32" s="59"/>
      <c r="CJ32" s="59"/>
      <c r="CK32" s="59"/>
      <c r="CL32" s="59"/>
      <c r="CM32" s="59"/>
      <c r="CN32" s="59"/>
      <c r="CO32" s="59"/>
      <c r="CP32" s="59"/>
      <c r="CQ32" s="59"/>
      <c r="CR32" s="59"/>
      <c r="CS32" s="59"/>
      <c r="CT32" s="59"/>
      <c r="CU32" s="59"/>
      <c r="CV32" s="59"/>
      <c r="CW32" s="59"/>
    </row>
    <row r="33" spans="1:101" ht="9.4" customHeight="1" x14ac:dyDescent="0.3">
      <c r="A33" s="212"/>
      <c r="B33" s="69" t="s">
        <v>60</v>
      </c>
      <c r="C33" s="70">
        <v>0.10785812189999112</v>
      </c>
      <c r="D33" s="71">
        <v>0.10642817405290299</v>
      </c>
      <c r="E33" s="71">
        <v>0.10499822620581485</v>
      </c>
      <c r="F33" s="71">
        <v>0.10356827835872671</v>
      </c>
      <c r="G33" s="71">
        <v>0.10213833051163858</v>
      </c>
      <c r="H33" s="71">
        <v>0.10070838266455044</v>
      </c>
      <c r="I33" s="71">
        <v>9.9278434817462305E-2</v>
      </c>
      <c r="J33" s="71">
        <v>9.7848486970374168E-2</v>
      </c>
      <c r="K33" s="71">
        <v>9.6418539123286032E-2</v>
      </c>
      <c r="L33" s="71">
        <v>9.4988591276197895E-2</v>
      </c>
      <c r="M33" s="70">
        <v>9.3558643429109745E-2</v>
      </c>
      <c r="N33" s="71">
        <v>8.9988067200502425E-2</v>
      </c>
      <c r="O33" s="71">
        <v>8.6417490971895106E-2</v>
      </c>
      <c r="P33" s="71">
        <v>8.2846914743287786E-2</v>
      </c>
      <c r="Q33" s="71">
        <v>7.9276338514680467E-2</v>
      </c>
      <c r="R33" s="71">
        <v>7.5705762286073147E-2</v>
      </c>
      <c r="S33" s="71">
        <v>7.2135186057465828E-2</v>
      </c>
      <c r="T33" s="71">
        <v>6.8564609828858508E-2</v>
      </c>
      <c r="U33" s="71">
        <v>6.4994033600251189E-2</v>
      </c>
      <c r="V33" s="71">
        <v>6.1423457371643869E-2</v>
      </c>
      <c r="W33" s="71">
        <v>5.785288114303655E-2</v>
      </c>
      <c r="X33" s="71">
        <v>5.428230491442923E-2</v>
      </c>
      <c r="Y33" s="71">
        <v>5.0711728685821911E-2</v>
      </c>
      <c r="Z33" s="71">
        <v>4.7141152457214591E-2</v>
      </c>
      <c r="AA33" s="71">
        <v>4.3570576228607272E-2</v>
      </c>
      <c r="AB33" s="70">
        <v>0.04</v>
      </c>
      <c r="AC33" s="71">
        <v>4.0800000000000003E-2</v>
      </c>
      <c r="AD33" s="71">
        <v>4.1600000000000005E-2</v>
      </c>
      <c r="AE33" s="71">
        <v>4.2400000000000007E-2</v>
      </c>
      <c r="AF33" s="71">
        <v>4.3200000000000009E-2</v>
      </c>
      <c r="AG33" s="71">
        <v>4.4000000000000011E-2</v>
      </c>
      <c r="AH33" s="71">
        <v>4.4800000000000013E-2</v>
      </c>
      <c r="AI33" s="71">
        <v>4.5600000000000016E-2</v>
      </c>
      <c r="AJ33" s="71">
        <v>4.6400000000000018E-2</v>
      </c>
      <c r="AK33" s="71">
        <v>4.720000000000002E-2</v>
      </c>
      <c r="AL33" s="71">
        <v>4.8000000000000022E-2</v>
      </c>
      <c r="AM33" s="71">
        <v>4.8800000000000024E-2</v>
      </c>
      <c r="AN33" s="71">
        <v>4.9600000000000026E-2</v>
      </c>
      <c r="AO33" s="71">
        <v>5.0400000000000028E-2</v>
      </c>
      <c r="AP33" s="71">
        <v>5.120000000000003E-2</v>
      </c>
      <c r="AQ33" s="70">
        <v>5.1999999999999998E-2</v>
      </c>
      <c r="AR33" s="71">
        <v>5.135E-2</v>
      </c>
      <c r="AS33" s="71">
        <v>5.0700000000000002E-2</v>
      </c>
      <c r="AT33" s="71">
        <v>5.0050000000000004E-2</v>
      </c>
      <c r="AU33" s="71">
        <v>4.9400000000000006E-2</v>
      </c>
      <c r="AV33" s="71">
        <v>4.8750000000000009E-2</v>
      </c>
      <c r="AW33" s="71">
        <v>4.8100000000000011E-2</v>
      </c>
      <c r="AX33" s="71">
        <v>4.7450000000000013E-2</v>
      </c>
      <c r="AY33" s="71">
        <v>4.6800000000000015E-2</v>
      </c>
      <c r="AZ33" s="71">
        <v>4.6150000000000017E-2</v>
      </c>
      <c r="BA33" s="71">
        <v>4.550000000000002E-2</v>
      </c>
      <c r="BB33" s="71">
        <v>4.4850000000000022E-2</v>
      </c>
      <c r="BC33" s="71">
        <v>4.4200000000000024E-2</v>
      </c>
      <c r="BD33" s="71">
        <v>4.3550000000000026E-2</v>
      </c>
      <c r="BE33" s="71">
        <v>4.2900000000000028E-2</v>
      </c>
      <c r="BF33" s="71">
        <v>4.2250000000000031E-2</v>
      </c>
      <c r="BG33" s="71">
        <v>4.1600000000000033E-2</v>
      </c>
      <c r="BH33" s="71">
        <v>4.0950000000000035E-2</v>
      </c>
      <c r="BI33" s="71">
        <v>4.0300000000000037E-2</v>
      </c>
      <c r="BJ33" s="71">
        <v>3.9650000000000039E-2</v>
      </c>
      <c r="BK33" s="72">
        <v>3.9E-2</v>
      </c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59"/>
      <c r="CA33" s="59"/>
      <c r="CB33" s="59"/>
      <c r="CC33" s="59"/>
      <c r="CD33" s="59"/>
      <c r="CE33" s="59"/>
      <c r="CF33" s="59"/>
      <c r="CG33" s="59"/>
      <c r="CH33" s="59"/>
      <c r="CI33" s="59"/>
      <c r="CJ33" s="59"/>
      <c r="CK33" s="59"/>
      <c r="CL33" s="59"/>
      <c r="CM33" s="59"/>
      <c r="CN33" s="59"/>
      <c r="CO33" s="59"/>
      <c r="CP33" s="59"/>
      <c r="CQ33" s="59"/>
      <c r="CR33" s="59"/>
      <c r="CS33" s="59"/>
      <c r="CT33" s="59"/>
      <c r="CU33" s="59"/>
      <c r="CV33" s="59"/>
      <c r="CW33" s="59"/>
    </row>
    <row r="34" spans="1:101" ht="9.4" customHeight="1" x14ac:dyDescent="0.3">
      <c r="A34" s="212"/>
      <c r="B34" s="69" t="s">
        <v>61</v>
      </c>
      <c r="C34" s="70">
        <v>0.10853194755335549</v>
      </c>
      <c r="D34" s="71">
        <v>9.9535794719828707E-2</v>
      </c>
      <c r="E34" s="71">
        <v>9.0539641886301925E-2</v>
      </c>
      <c r="F34" s="71">
        <v>8.1543489052775142E-2</v>
      </c>
      <c r="G34" s="71">
        <v>7.254733621924836E-2</v>
      </c>
      <c r="H34" s="71">
        <v>6.3551183385721577E-2</v>
      </c>
      <c r="I34" s="71">
        <v>5.4555030552194787E-2</v>
      </c>
      <c r="J34" s="71">
        <v>4.5558877718667998E-2</v>
      </c>
      <c r="K34" s="71">
        <v>3.6562724885141208E-2</v>
      </c>
      <c r="L34" s="71">
        <v>2.7566572051614419E-2</v>
      </c>
      <c r="M34" s="70">
        <v>1.8570419218087612E-2</v>
      </c>
      <c r="N34" s="71">
        <v>1.8521620985446293E-2</v>
      </c>
      <c r="O34" s="71">
        <v>1.8472822752804974E-2</v>
      </c>
      <c r="P34" s="71">
        <v>1.8424024520163656E-2</v>
      </c>
      <c r="Q34" s="71">
        <v>1.8375226287522337E-2</v>
      </c>
      <c r="R34" s="71">
        <v>1.8326428054881019E-2</v>
      </c>
      <c r="S34" s="71">
        <v>1.82776298222397E-2</v>
      </c>
      <c r="T34" s="71">
        <v>1.8228831589598381E-2</v>
      </c>
      <c r="U34" s="71">
        <v>1.8180033356957063E-2</v>
      </c>
      <c r="V34" s="71">
        <v>1.8131235124315744E-2</v>
      </c>
      <c r="W34" s="71">
        <v>1.8082436891674426E-2</v>
      </c>
      <c r="X34" s="71">
        <v>1.8033638659033107E-2</v>
      </c>
      <c r="Y34" s="71">
        <v>1.7984840426391788E-2</v>
      </c>
      <c r="Z34" s="71">
        <v>1.793604219375047E-2</v>
      </c>
      <c r="AA34" s="71">
        <v>1.7887243961109151E-2</v>
      </c>
      <c r="AB34" s="70">
        <v>1.7838445728467833E-2</v>
      </c>
      <c r="AC34" s="71">
        <v>1.7549216013236644E-2</v>
      </c>
      <c r="AD34" s="71">
        <v>1.7259986298005455E-2</v>
      </c>
      <c r="AE34" s="71">
        <v>1.6970756582774266E-2</v>
      </c>
      <c r="AF34" s="71">
        <v>1.6681526867543078E-2</v>
      </c>
      <c r="AG34" s="71">
        <v>1.6392297152311889E-2</v>
      </c>
      <c r="AH34" s="71">
        <v>1.61030674370807E-2</v>
      </c>
      <c r="AI34" s="71">
        <v>1.5813837721849511E-2</v>
      </c>
      <c r="AJ34" s="71">
        <v>1.5524608006618323E-2</v>
      </c>
      <c r="AK34" s="71">
        <v>1.5235378291387134E-2</v>
      </c>
      <c r="AL34" s="71">
        <v>1.4946148576155945E-2</v>
      </c>
      <c r="AM34" s="71">
        <v>1.4656918860924757E-2</v>
      </c>
      <c r="AN34" s="71">
        <v>1.4367689145693568E-2</v>
      </c>
      <c r="AO34" s="71">
        <v>1.4078459430462379E-2</v>
      </c>
      <c r="AP34" s="71">
        <v>1.378922971523119E-2</v>
      </c>
      <c r="AQ34" s="70">
        <v>1.35E-2</v>
      </c>
      <c r="AR34" s="71">
        <v>1.315E-2</v>
      </c>
      <c r="AS34" s="71">
        <v>1.2800000000000001E-2</v>
      </c>
      <c r="AT34" s="71">
        <v>1.2450000000000001E-2</v>
      </c>
      <c r="AU34" s="71">
        <v>1.2100000000000001E-2</v>
      </c>
      <c r="AV34" s="71">
        <v>1.1750000000000002E-2</v>
      </c>
      <c r="AW34" s="71">
        <v>1.1400000000000002E-2</v>
      </c>
      <c r="AX34" s="71">
        <v>1.1050000000000003E-2</v>
      </c>
      <c r="AY34" s="71">
        <v>1.0700000000000003E-2</v>
      </c>
      <c r="AZ34" s="71">
        <v>1.0350000000000003E-2</v>
      </c>
      <c r="BA34" s="71">
        <v>1.0000000000000004E-2</v>
      </c>
      <c r="BB34" s="71">
        <v>9.6500000000000041E-3</v>
      </c>
      <c r="BC34" s="71">
        <v>9.3000000000000044E-3</v>
      </c>
      <c r="BD34" s="71">
        <v>8.9500000000000048E-3</v>
      </c>
      <c r="BE34" s="71">
        <v>8.6000000000000052E-3</v>
      </c>
      <c r="BF34" s="71">
        <v>8.2500000000000056E-3</v>
      </c>
      <c r="BG34" s="71">
        <v>7.900000000000006E-3</v>
      </c>
      <c r="BH34" s="71">
        <v>7.5500000000000064E-3</v>
      </c>
      <c r="BI34" s="71">
        <v>7.2000000000000067E-3</v>
      </c>
      <c r="BJ34" s="71">
        <v>6.8500000000000071E-3</v>
      </c>
      <c r="BK34" s="72">
        <v>6.4999999999999997E-3</v>
      </c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59"/>
      <c r="CA34" s="59"/>
      <c r="CB34" s="59"/>
      <c r="CC34" s="59"/>
      <c r="CD34" s="59"/>
      <c r="CE34" s="59"/>
      <c r="CF34" s="59"/>
      <c r="CG34" s="59"/>
      <c r="CH34" s="59"/>
      <c r="CI34" s="59"/>
      <c r="CJ34" s="59"/>
      <c r="CK34" s="59"/>
      <c r="CL34" s="59"/>
      <c r="CM34" s="59"/>
      <c r="CN34" s="59"/>
      <c r="CO34" s="59"/>
      <c r="CP34" s="59"/>
      <c r="CQ34" s="59"/>
      <c r="CR34" s="59"/>
      <c r="CS34" s="59"/>
      <c r="CT34" s="59"/>
      <c r="CU34" s="59"/>
      <c r="CV34" s="59"/>
      <c r="CW34" s="59"/>
    </row>
    <row r="35" spans="1:101" ht="9.4" customHeight="1" x14ac:dyDescent="0.3">
      <c r="A35" s="212"/>
      <c r="B35" s="69" t="s">
        <v>62</v>
      </c>
      <c r="C35" s="70">
        <v>0.18455920297929551</v>
      </c>
      <c r="D35" s="71">
        <v>0.17057337217736218</v>
      </c>
      <c r="E35" s="71">
        <v>0.15658754137542885</v>
      </c>
      <c r="F35" s="71">
        <v>0.14260171057349552</v>
      </c>
      <c r="G35" s="71">
        <v>0.12861587977156219</v>
      </c>
      <c r="H35" s="71">
        <v>0.11463004896962888</v>
      </c>
      <c r="I35" s="71">
        <v>0.10064421816769556</v>
      </c>
      <c r="J35" s="71">
        <v>8.6658387365762243E-2</v>
      </c>
      <c r="K35" s="71">
        <v>7.2672556563828927E-2</v>
      </c>
      <c r="L35" s="71">
        <v>5.8686725761895611E-2</v>
      </c>
      <c r="M35" s="70">
        <v>4.4700894959962316E-2</v>
      </c>
      <c r="N35" s="71">
        <v>4.3720835295964829E-2</v>
      </c>
      <c r="O35" s="71">
        <v>4.2740775631967341E-2</v>
      </c>
      <c r="P35" s="71">
        <v>4.1760715967969854E-2</v>
      </c>
      <c r="Q35" s="71">
        <v>4.0780656303972367E-2</v>
      </c>
      <c r="R35" s="71">
        <v>3.9800596639974879E-2</v>
      </c>
      <c r="S35" s="71">
        <v>3.8820536975977392E-2</v>
      </c>
      <c r="T35" s="71">
        <v>3.7840477311979905E-2</v>
      </c>
      <c r="U35" s="71">
        <v>3.6860417647982417E-2</v>
      </c>
      <c r="V35" s="71">
        <v>3.588035798398493E-2</v>
      </c>
      <c r="W35" s="71">
        <v>3.4900298319987443E-2</v>
      </c>
      <c r="X35" s="71">
        <v>3.3920238655989955E-2</v>
      </c>
      <c r="Y35" s="71">
        <v>3.2940178991992468E-2</v>
      </c>
      <c r="Z35" s="71">
        <v>3.1960119327994981E-2</v>
      </c>
      <c r="AA35" s="71">
        <v>3.0980059663997493E-2</v>
      </c>
      <c r="AB35" s="70">
        <v>0.03</v>
      </c>
      <c r="AC35" s="71">
        <v>2.8899999999999999E-2</v>
      </c>
      <c r="AD35" s="71">
        <v>2.7799999999999998E-2</v>
      </c>
      <c r="AE35" s="71">
        <v>2.6699999999999998E-2</v>
      </c>
      <c r="AF35" s="71">
        <v>2.5599999999999998E-2</v>
      </c>
      <c r="AG35" s="71">
        <v>2.4499999999999997E-2</v>
      </c>
      <c r="AH35" s="71">
        <v>2.3399999999999997E-2</v>
      </c>
      <c r="AI35" s="71">
        <v>2.2299999999999997E-2</v>
      </c>
      <c r="AJ35" s="71">
        <v>2.1199999999999997E-2</v>
      </c>
      <c r="AK35" s="71">
        <v>2.0099999999999996E-2</v>
      </c>
      <c r="AL35" s="71">
        <v>1.8999999999999996E-2</v>
      </c>
      <c r="AM35" s="71">
        <v>1.7899999999999996E-2</v>
      </c>
      <c r="AN35" s="71">
        <v>1.6799999999999995E-2</v>
      </c>
      <c r="AO35" s="71">
        <v>1.5699999999999995E-2</v>
      </c>
      <c r="AP35" s="71">
        <v>1.4599999999999995E-2</v>
      </c>
      <c r="AQ35" s="70">
        <v>1.35E-2</v>
      </c>
      <c r="AR35" s="71">
        <v>1.315E-2</v>
      </c>
      <c r="AS35" s="71">
        <v>1.2800000000000001E-2</v>
      </c>
      <c r="AT35" s="71">
        <v>1.2450000000000001E-2</v>
      </c>
      <c r="AU35" s="71">
        <v>1.2100000000000001E-2</v>
      </c>
      <c r="AV35" s="71">
        <v>1.1750000000000002E-2</v>
      </c>
      <c r="AW35" s="71">
        <v>1.1400000000000002E-2</v>
      </c>
      <c r="AX35" s="71">
        <v>1.1050000000000003E-2</v>
      </c>
      <c r="AY35" s="71">
        <v>1.0700000000000003E-2</v>
      </c>
      <c r="AZ35" s="71">
        <v>1.0350000000000003E-2</v>
      </c>
      <c r="BA35" s="71">
        <v>1.0000000000000004E-2</v>
      </c>
      <c r="BB35" s="71">
        <v>9.6500000000000041E-3</v>
      </c>
      <c r="BC35" s="71">
        <v>9.3000000000000044E-3</v>
      </c>
      <c r="BD35" s="71">
        <v>8.9500000000000048E-3</v>
      </c>
      <c r="BE35" s="71">
        <v>8.6000000000000052E-3</v>
      </c>
      <c r="BF35" s="71">
        <v>8.2500000000000056E-3</v>
      </c>
      <c r="BG35" s="71">
        <v>7.900000000000006E-3</v>
      </c>
      <c r="BH35" s="71">
        <v>7.5500000000000064E-3</v>
      </c>
      <c r="BI35" s="71">
        <v>7.2000000000000067E-3</v>
      </c>
      <c r="BJ35" s="71">
        <v>6.8500000000000071E-3</v>
      </c>
      <c r="BK35" s="72">
        <v>6.4999999999999997E-3</v>
      </c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59"/>
      <c r="CA35" s="59"/>
      <c r="CB35" s="59"/>
      <c r="CC35" s="59"/>
      <c r="CD35" s="59"/>
      <c r="CE35" s="59"/>
      <c r="CF35" s="59"/>
      <c r="CG35" s="59"/>
      <c r="CH35" s="59"/>
      <c r="CI35" s="59"/>
      <c r="CJ35" s="59"/>
      <c r="CK35" s="59"/>
      <c r="CL35" s="59"/>
      <c r="CM35" s="59"/>
      <c r="CN35" s="59"/>
      <c r="CO35" s="59"/>
      <c r="CP35" s="59"/>
      <c r="CQ35" s="59"/>
      <c r="CR35" s="59"/>
      <c r="CS35" s="59"/>
      <c r="CT35" s="59"/>
      <c r="CU35" s="59"/>
      <c r="CV35" s="59"/>
      <c r="CW35" s="59"/>
    </row>
    <row r="36" spans="1:101" ht="9.4" customHeight="1" thickBot="1" x14ac:dyDescent="0.35">
      <c r="A36" s="213"/>
      <c r="B36" s="73" t="s">
        <v>63</v>
      </c>
      <c r="C36" s="74">
        <v>0.46996874106359271</v>
      </c>
      <c r="D36" s="75">
        <v>0.47503498518615478</v>
      </c>
      <c r="E36" s="75">
        <v>0.48010122930871685</v>
      </c>
      <c r="F36" s="75">
        <v>0.48516747343127892</v>
      </c>
      <c r="G36" s="75">
        <v>0.49023371755384099</v>
      </c>
      <c r="H36" s="75">
        <v>0.49529996167640306</v>
      </c>
      <c r="I36" s="75">
        <v>0.50036620579896507</v>
      </c>
      <c r="J36" s="75">
        <v>0.50543244992152714</v>
      </c>
      <c r="K36" s="75">
        <v>0.51049869404408921</v>
      </c>
      <c r="L36" s="75">
        <v>0.51556493816665128</v>
      </c>
      <c r="M36" s="74">
        <v>0.52063118228921335</v>
      </c>
      <c r="N36" s="75">
        <v>0.52258910346993248</v>
      </c>
      <c r="O36" s="75">
        <v>0.52454702465065162</v>
      </c>
      <c r="P36" s="75">
        <v>0.52650494583137075</v>
      </c>
      <c r="Q36" s="75">
        <v>0.52846286701208989</v>
      </c>
      <c r="R36" s="75">
        <v>0.53042078819280902</v>
      </c>
      <c r="S36" s="75">
        <v>0.53237870937352816</v>
      </c>
      <c r="T36" s="75">
        <v>0.53433663055424729</v>
      </c>
      <c r="U36" s="75">
        <v>0.53629455173496643</v>
      </c>
      <c r="V36" s="75">
        <v>0.53825247291568556</v>
      </c>
      <c r="W36" s="75">
        <v>0.5402103940964047</v>
      </c>
      <c r="X36" s="75">
        <v>0.54216831527712384</v>
      </c>
      <c r="Y36" s="75">
        <v>0.54412623645784297</v>
      </c>
      <c r="Z36" s="75">
        <v>0.54608415763856211</v>
      </c>
      <c r="AA36" s="75">
        <v>0.54804207881928124</v>
      </c>
      <c r="AB36" s="74">
        <v>0.55000000000000004</v>
      </c>
      <c r="AC36" s="75">
        <v>0.53180000000000005</v>
      </c>
      <c r="AD36" s="75">
        <v>0.51360000000000006</v>
      </c>
      <c r="AE36" s="75">
        <v>0.49540000000000006</v>
      </c>
      <c r="AF36" s="75">
        <v>0.47720000000000007</v>
      </c>
      <c r="AG36" s="75">
        <v>0.45900000000000007</v>
      </c>
      <c r="AH36" s="75">
        <v>0.44080000000000008</v>
      </c>
      <c r="AI36" s="75">
        <v>0.42260000000000009</v>
      </c>
      <c r="AJ36" s="75">
        <v>0.40440000000000009</v>
      </c>
      <c r="AK36" s="75">
        <v>0.3862000000000001</v>
      </c>
      <c r="AL36" s="75">
        <v>0.3680000000000001</v>
      </c>
      <c r="AM36" s="75">
        <v>0.34980000000000011</v>
      </c>
      <c r="AN36" s="75">
        <v>0.33160000000000012</v>
      </c>
      <c r="AO36" s="75">
        <v>0.31340000000000012</v>
      </c>
      <c r="AP36" s="75">
        <v>0.29520000000000013</v>
      </c>
      <c r="AQ36" s="74">
        <v>0.27700000000000002</v>
      </c>
      <c r="AR36" s="75">
        <v>0.27500000000000002</v>
      </c>
      <c r="AS36" s="75">
        <v>0.27300000000000002</v>
      </c>
      <c r="AT36" s="75">
        <v>0.27100000000000002</v>
      </c>
      <c r="AU36" s="75">
        <v>0.26900000000000002</v>
      </c>
      <c r="AV36" s="75">
        <v>0.26700000000000002</v>
      </c>
      <c r="AW36" s="75">
        <v>0.26500000000000001</v>
      </c>
      <c r="AX36" s="75">
        <v>0.26300000000000001</v>
      </c>
      <c r="AY36" s="75">
        <v>0.26100000000000001</v>
      </c>
      <c r="AZ36" s="75">
        <v>0.25900000000000001</v>
      </c>
      <c r="BA36" s="75">
        <v>0.25700000000000001</v>
      </c>
      <c r="BB36" s="75">
        <v>0.255</v>
      </c>
      <c r="BC36" s="75">
        <v>0.253</v>
      </c>
      <c r="BD36" s="75">
        <v>0.251</v>
      </c>
      <c r="BE36" s="75">
        <v>0.249</v>
      </c>
      <c r="BF36" s="75">
        <v>0.247</v>
      </c>
      <c r="BG36" s="75">
        <v>0.245</v>
      </c>
      <c r="BH36" s="75">
        <v>0.24299999999999999</v>
      </c>
      <c r="BI36" s="75">
        <v>0.24099999999999999</v>
      </c>
      <c r="BJ36" s="75">
        <v>0.23899999999999999</v>
      </c>
      <c r="BK36" s="76">
        <v>0.23699999999999999</v>
      </c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  <c r="CT36" s="59"/>
      <c r="CU36" s="59"/>
      <c r="CV36" s="59"/>
      <c r="CW36" s="59"/>
    </row>
    <row r="37" spans="1:101" ht="9.4" customHeight="1" x14ac:dyDescent="0.3">
      <c r="A37" s="208" t="s">
        <v>34</v>
      </c>
      <c r="B37" s="77" t="s">
        <v>57</v>
      </c>
      <c r="C37" s="78">
        <v>2.0550038950409719E-2</v>
      </c>
      <c r="D37" s="79">
        <v>4.7584766567380046E-2</v>
      </c>
      <c r="E37" s="79">
        <v>7.4619494184350377E-2</v>
      </c>
      <c r="F37" s="79">
        <v>0.10165422180132071</v>
      </c>
      <c r="G37" s="79">
        <v>0.12868894941829104</v>
      </c>
      <c r="H37" s="79">
        <v>0.15572367703526135</v>
      </c>
      <c r="I37" s="79">
        <v>0.18275840465223167</v>
      </c>
      <c r="J37" s="79">
        <v>0.20979313226920199</v>
      </c>
      <c r="K37" s="79">
        <v>0.2368278598861723</v>
      </c>
      <c r="L37" s="79">
        <v>0.26386258750314262</v>
      </c>
      <c r="M37" s="78">
        <v>0.29089731512011302</v>
      </c>
      <c r="N37" s="79">
        <v>0.29352574788338559</v>
      </c>
      <c r="O37" s="79">
        <v>0.29615418064665816</v>
      </c>
      <c r="P37" s="79">
        <v>0.29878261340993073</v>
      </c>
      <c r="Q37" s="79">
        <v>0.3014110461732033</v>
      </c>
      <c r="R37" s="79">
        <v>0.30403947893647587</v>
      </c>
      <c r="S37" s="79">
        <v>0.30666791169974844</v>
      </c>
      <c r="T37" s="79">
        <v>0.30929634446302101</v>
      </c>
      <c r="U37" s="79">
        <v>0.31192477722629358</v>
      </c>
      <c r="V37" s="79">
        <v>0.31455320998956615</v>
      </c>
      <c r="W37" s="79">
        <v>0.31718164275283872</v>
      </c>
      <c r="X37" s="79">
        <v>0.31981007551611129</v>
      </c>
      <c r="Y37" s="79">
        <v>0.32243850827938386</v>
      </c>
      <c r="Z37" s="79">
        <v>0.32506694104265643</v>
      </c>
      <c r="AA37" s="79">
        <v>0.327695373805929</v>
      </c>
      <c r="AB37" s="78">
        <v>0.33032380656920146</v>
      </c>
      <c r="AC37" s="79">
        <v>0.348302219464588</v>
      </c>
      <c r="AD37" s="79">
        <v>0.36628063235997455</v>
      </c>
      <c r="AE37" s="79">
        <v>0.38425904525536109</v>
      </c>
      <c r="AF37" s="79">
        <v>0.40223745815074763</v>
      </c>
      <c r="AG37" s="79">
        <v>0.42021587104613417</v>
      </c>
      <c r="AH37" s="79">
        <v>0.43819428394152071</v>
      </c>
      <c r="AI37" s="79">
        <v>0.45617269683690725</v>
      </c>
      <c r="AJ37" s="79">
        <v>0.4741511097322938</v>
      </c>
      <c r="AK37" s="79">
        <v>0.49212952262768034</v>
      </c>
      <c r="AL37" s="79">
        <v>0.51010793552306688</v>
      </c>
      <c r="AM37" s="79">
        <v>0.52808634841845348</v>
      </c>
      <c r="AN37" s="79">
        <v>0.54606476131384007</v>
      </c>
      <c r="AO37" s="79">
        <v>0.56404317420922667</v>
      </c>
      <c r="AP37" s="79">
        <v>0.58202158710461327</v>
      </c>
      <c r="AQ37" s="78">
        <v>0.6</v>
      </c>
      <c r="AR37" s="79">
        <v>0.60255000000000003</v>
      </c>
      <c r="AS37" s="79">
        <v>0.60510000000000008</v>
      </c>
      <c r="AT37" s="79">
        <v>0.60765000000000013</v>
      </c>
      <c r="AU37" s="79">
        <v>0.61020000000000019</v>
      </c>
      <c r="AV37" s="79">
        <v>0.61275000000000024</v>
      </c>
      <c r="AW37" s="79">
        <v>0.61530000000000029</v>
      </c>
      <c r="AX37" s="79">
        <v>0.61785000000000034</v>
      </c>
      <c r="AY37" s="79">
        <v>0.6204000000000004</v>
      </c>
      <c r="AZ37" s="79">
        <v>0.62295000000000045</v>
      </c>
      <c r="BA37" s="79">
        <v>0.6255000000000005</v>
      </c>
      <c r="BB37" s="79">
        <v>0.62805000000000055</v>
      </c>
      <c r="BC37" s="79">
        <v>0.6306000000000006</v>
      </c>
      <c r="BD37" s="79">
        <v>0.63315000000000066</v>
      </c>
      <c r="BE37" s="79">
        <v>0.63570000000000071</v>
      </c>
      <c r="BF37" s="79">
        <v>0.63825000000000076</v>
      </c>
      <c r="BG37" s="79">
        <v>0.64080000000000081</v>
      </c>
      <c r="BH37" s="79">
        <v>0.64335000000000087</v>
      </c>
      <c r="BI37" s="79">
        <v>0.64590000000000092</v>
      </c>
      <c r="BJ37" s="79">
        <v>0.64845000000000097</v>
      </c>
      <c r="BK37" s="80">
        <v>0.65100000000000002</v>
      </c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59"/>
      <c r="CA37" s="59"/>
      <c r="CB37" s="59"/>
      <c r="CC37" s="59"/>
      <c r="CD37" s="59"/>
      <c r="CE37" s="59"/>
      <c r="CF37" s="59"/>
      <c r="CG37" s="59"/>
      <c r="CH37" s="59"/>
      <c r="CI37" s="59"/>
      <c r="CJ37" s="59"/>
      <c r="CK37" s="59"/>
      <c r="CL37" s="59"/>
      <c r="CM37" s="59"/>
      <c r="CN37" s="59"/>
      <c r="CO37" s="59"/>
      <c r="CP37" s="59"/>
      <c r="CQ37" s="59"/>
      <c r="CR37" s="59"/>
      <c r="CS37" s="59"/>
      <c r="CT37" s="59"/>
      <c r="CU37" s="59"/>
      <c r="CV37" s="59"/>
      <c r="CW37" s="59"/>
    </row>
    <row r="38" spans="1:101" ht="9.4" customHeight="1" x14ac:dyDescent="0.3">
      <c r="A38" s="209"/>
      <c r="B38" s="81" t="s">
        <v>58</v>
      </c>
      <c r="C38" s="82">
        <v>0.10853194755335549</v>
      </c>
      <c r="D38" s="83">
        <v>9.9813703339706239E-2</v>
      </c>
      <c r="E38" s="83">
        <v>9.1095459126056988E-2</v>
      </c>
      <c r="F38" s="83">
        <v>8.2377214912407737E-2</v>
      </c>
      <c r="G38" s="83">
        <v>7.3658970698758486E-2</v>
      </c>
      <c r="H38" s="83">
        <v>6.4940726485109235E-2</v>
      </c>
      <c r="I38" s="83">
        <v>5.6222482271459977E-2</v>
      </c>
      <c r="J38" s="83">
        <v>4.7504238057810719E-2</v>
      </c>
      <c r="K38" s="83">
        <v>3.8785993844161461E-2</v>
      </c>
      <c r="L38" s="83">
        <v>3.0067749630512203E-2</v>
      </c>
      <c r="M38" s="82">
        <v>2.1349505416862931E-2</v>
      </c>
      <c r="N38" s="83">
        <v>2.1423083327736254E-2</v>
      </c>
      <c r="O38" s="83">
        <v>2.1496661238609577E-2</v>
      </c>
      <c r="P38" s="83">
        <v>2.15702391494829E-2</v>
      </c>
      <c r="Q38" s="83">
        <v>2.1643817060356223E-2</v>
      </c>
      <c r="R38" s="83">
        <v>2.1717394971229546E-2</v>
      </c>
      <c r="S38" s="83">
        <v>2.1790972882102869E-2</v>
      </c>
      <c r="T38" s="83">
        <v>2.1864550792976192E-2</v>
      </c>
      <c r="U38" s="83">
        <v>2.1938128703849515E-2</v>
      </c>
      <c r="V38" s="83">
        <v>2.2011706614722838E-2</v>
      </c>
      <c r="W38" s="83">
        <v>2.2085284525596161E-2</v>
      </c>
      <c r="X38" s="83">
        <v>2.2158862436469483E-2</v>
      </c>
      <c r="Y38" s="83">
        <v>2.2232440347342806E-2</v>
      </c>
      <c r="Z38" s="83">
        <v>2.2306018258216129E-2</v>
      </c>
      <c r="AA38" s="83">
        <v>2.2379596169089452E-2</v>
      </c>
      <c r="AB38" s="82">
        <v>2.2453174079962772E-2</v>
      </c>
      <c r="AC38" s="83">
        <v>2.2289629141298586E-2</v>
      </c>
      <c r="AD38" s="83">
        <v>2.21260842026344E-2</v>
      </c>
      <c r="AE38" s="83">
        <v>2.1962539263970213E-2</v>
      </c>
      <c r="AF38" s="83">
        <v>2.1798994325306027E-2</v>
      </c>
      <c r="AG38" s="83">
        <v>2.1635449386641841E-2</v>
      </c>
      <c r="AH38" s="83">
        <v>2.1471904447977655E-2</v>
      </c>
      <c r="AI38" s="83">
        <v>2.1308359509313469E-2</v>
      </c>
      <c r="AJ38" s="83">
        <v>2.1144814570649283E-2</v>
      </c>
      <c r="AK38" s="83">
        <v>2.0981269631985097E-2</v>
      </c>
      <c r="AL38" s="83">
        <v>2.081772469332091E-2</v>
      </c>
      <c r="AM38" s="83">
        <v>2.0654179754656724E-2</v>
      </c>
      <c r="AN38" s="83">
        <v>2.0490634815992538E-2</v>
      </c>
      <c r="AO38" s="83">
        <v>2.0327089877328352E-2</v>
      </c>
      <c r="AP38" s="83">
        <v>2.0163544938664166E-2</v>
      </c>
      <c r="AQ38" s="82">
        <v>0.02</v>
      </c>
      <c r="AR38" s="83">
        <v>0.02</v>
      </c>
      <c r="AS38" s="83">
        <v>0.02</v>
      </c>
      <c r="AT38" s="83">
        <v>0.02</v>
      </c>
      <c r="AU38" s="83">
        <v>0.02</v>
      </c>
      <c r="AV38" s="83">
        <v>0.02</v>
      </c>
      <c r="AW38" s="83">
        <v>0.02</v>
      </c>
      <c r="AX38" s="83">
        <v>0.02</v>
      </c>
      <c r="AY38" s="83">
        <v>0.02</v>
      </c>
      <c r="AZ38" s="83">
        <v>0.02</v>
      </c>
      <c r="BA38" s="83">
        <v>0.02</v>
      </c>
      <c r="BB38" s="83">
        <v>0.02</v>
      </c>
      <c r="BC38" s="83">
        <v>0.02</v>
      </c>
      <c r="BD38" s="83">
        <v>0.02</v>
      </c>
      <c r="BE38" s="83">
        <v>0.02</v>
      </c>
      <c r="BF38" s="83">
        <v>0.02</v>
      </c>
      <c r="BG38" s="83">
        <v>0.02</v>
      </c>
      <c r="BH38" s="83">
        <v>0.02</v>
      </c>
      <c r="BI38" s="83">
        <v>0.02</v>
      </c>
      <c r="BJ38" s="83">
        <v>0.02</v>
      </c>
      <c r="BK38" s="84">
        <v>0.02</v>
      </c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59"/>
      <c r="CA38" s="59"/>
      <c r="CB38" s="59"/>
      <c r="CC38" s="59"/>
      <c r="CD38" s="59"/>
      <c r="CE38" s="59"/>
      <c r="CF38" s="59"/>
      <c r="CG38" s="59"/>
      <c r="CH38" s="59"/>
      <c r="CI38" s="59"/>
      <c r="CJ38" s="59"/>
      <c r="CK38" s="59"/>
      <c r="CL38" s="59"/>
      <c r="CM38" s="59"/>
      <c r="CN38" s="59"/>
      <c r="CO38" s="59"/>
      <c r="CP38" s="59"/>
      <c r="CQ38" s="59"/>
      <c r="CR38" s="59"/>
      <c r="CS38" s="59"/>
      <c r="CT38" s="59"/>
      <c r="CU38" s="59"/>
      <c r="CV38" s="59"/>
      <c r="CW38" s="59"/>
    </row>
    <row r="39" spans="1:101" ht="9.4" customHeight="1" x14ac:dyDescent="0.3">
      <c r="A39" s="209"/>
      <c r="B39" s="81" t="s">
        <v>59</v>
      </c>
      <c r="C39" s="82">
        <v>0</v>
      </c>
      <c r="D39" s="83">
        <v>1.0292039566650966E-3</v>
      </c>
      <c r="E39" s="83">
        <v>2.0584079133301931E-3</v>
      </c>
      <c r="F39" s="83">
        <v>3.0876118699952899E-3</v>
      </c>
      <c r="G39" s="83">
        <v>4.1168158266603862E-3</v>
      </c>
      <c r="H39" s="83">
        <v>5.1460197833254825E-3</v>
      </c>
      <c r="I39" s="83">
        <v>6.1752237399905789E-3</v>
      </c>
      <c r="J39" s="83">
        <v>7.2044276966556752E-3</v>
      </c>
      <c r="K39" s="83">
        <v>8.2336316533207724E-3</v>
      </c>
      <c r="L39" s="83">
        <v>9.2628356099858696E-3</v>
      </c>
      <c r="M39" s="82">
        <v>1.0292039566650965E-2</v>
      </c>
      <c r="N39" s="83">
        <v>1.0231541837032091E-2</v>
      </c>
      <c r="O39" s="83">
        <v>1.0171044107413218E-2</v>
      </c>
      <c r="P39" s="83">
        <v>1.0110546377794344E-2</v>
      </c>
      <c r="Q39" s="83">
        <v>1.0050048648175471E-2</v>
      </c>
      <c r="R39" s="83">
        <v>9.9895509185565969E-3</v>
      </c>
      <c r="S39" s="83">
        <v>9.9290531889377233E-3</v>
      </c>
      <c r="T39" s="83">
        <v>9.8685554593188497E-3</v>
      </c>
      <c r="U39" s="83">
        <v>9.808057729699976E-3</v>
      </c>
      <c r="V39" s="83">
        <v>9.7475600000811024E-3</v>
      </c>
      <c r="W39" s="83">
        <v>9.6870622704622288E-3</v>
      </c>
      <c r="X39" s="83">
        <v>9.6265645408433551E-3</v>
      </c>
      <c r="Y39" s="83">
        <v>9.5660668112244815E-3</v>
      </c>
      <c r="Z39" s="83">
        <v>9.5055690816056079E-3</v>
      </c>
      <c r="AA39" s="83">
        <v>9.4450713519867342E-3</v>
      </c>
      <c r="AB39" s="82">
        <v>9.3845736223678606E-3</v>
      </c>
      <c r="AC39" s="83">
        <v>1.0358935380876672E-2</v>
      </c>
      <c r="AD39" s="83">
        <v>1.1333297139385483E-2</v>
      </c>
      <c r="AE39" s="83">
        <v>1.2307658897894294E-2</v>
      </c>
      <c r="AF39" s="83">
        <v>1.3282020656403106E-2</v>
      </c>
      <c r="AG39" s="83">
        <v>1.4256382414911917E-2</v>
      </c>
      <c r="AH39" s="83">
        <v>1.5230744173420728E-2</v>
      </c>
      <c r="AI39" s="83">
        <v>1.6205105931929538E-2</v>
      </c>
      <c r="AJ39" s="83">
        <v>1.7179467690438349E-2</v>
      </c>
      <c r="AK39" s="83">
        <v>1.815382944894716E-2</v>
      </c>
      <c r="AL39" s="83">
        <v>1.9128191207455972E-2</v>
      </c>
      <c r="AM39" s="83">
        <v>2.0102552965964783E-2</v>
      </c>
      <c r="AN39" s="83">
        <v>2.1076914724473594E-2</v>
      </c>
      <c r="AO39" s="83">
        <v>2.2051276482982406E-2</v>
      </c>
      <c r="AP39" s="83">
        <v>2.3025638241491217E-2</v>
      </c>
      <c r="AQ39" s="82">
        <v>2.4000000000000021E-2</v>
      </c>
      <c r="AR39" s="83">
        <v>2.4800000000000023E-2</v>
      </c>
      <c r="AS39" s="83">
        <v>2.5600000000000026E-2</v>
      </c>
      <c r="AT39" s="83">
        <v>2.6400000000000028E-2</v>
      </c>
      <c r="AU39" s="83">
        <v>2.720000000000003E-2</v>
      </c>
      <c r="AV39" s="83">
        <v>2.8000000000000032E-2</v>
      </c>
      <c r="AW39" s="83">
        <v>2.8800000000000034E-2</v>
      </c>
      <c r="AX39" s="83">
        <v>2.9600000000000036E-2</v>
      </c>
      <c r="AY39" s="83">
        <v>3.0400000000000038E-2</v>
      </c>
      <c r="AZ39" s="83">
        <v>3.120000000000004E-2</v>
      </c>
      <c r="BA39" s="83">
        <v>3.2000000000000042E-2</v>
      </c>
      <c r="BB39" s="83">
        <v>3.2800000000000044E-2</v>
      </c>
      <c r="BC39" s="83">
        <v>3.3600000000000046E-2</v>
      </c>
      <c r="BD39" s="83">
        <v>3.4400000000000049E-2</v>
      </c>
      <c r="BE39" s="83">
        <v>3.5200000000000051E-2</v>
      </c>
      <c r="BF39" s="83">
        <v>3.6000000000000053E-2</v>
      </c>
      <c r="BG39" s="83">
        <v>3.6800000000000055E-2</v>
      </c>
      <c r="BH39" s="83">
        <v>3.7600000000000057E-2</v>
      </c>
      <c r="BI39" s="83">
        <v>3.8400000000000059E-2</v>
      </c>
      <c r="BJ39" s="83">
        <v>3.9200000000000061E-2</v>
      </c>
      <c r="BK39" s="84">
        <v>4.0000000000000036E-2</v>
      </c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59"/>
      <c r="CL39" s="59"/>
      <c r="CM39" s="59"/>
      <c r="CN39" s="59"/>
      <c r="CO39" s="59"/>
      <c r="CP39" s="59"/>
      <c r="CQ39" s="59"/>
      <c r="CR39" s="59"/>
      <c r="CS39" s="59"/>
      <c r="CT39" s="59"/>
      <c r="CU39" s="59"/>
      <c r="CV39" s="59"/>
      <c r="CW39" s="59"/>
    </row>
    <row r="40" spans="1:101" ht="9.4" customHeight="1" x14ac:dyDescent="0.3">
      <c r="A40" s="209"/>
      <c r="B40" s="81" t="s">
        <v>60</v>
      </c>
      <c r="C40" s="82">
        <v>0.10785812189999112</v>
      </c>
      <c r="D40" s="83">
        <v>0.10642817405290299</v>
      </c>
      <c r="E40" s="83">
        <v>0.10499822620581485</v>
      </c>
      <c r="F40" s="83">
        <v>0.10356827835872671</v>
      </c>
      <c r="G40" s="83">
        <v>0.10213833051163858</v>
      </c>
      <c r="H40" s="83">
        <v>0.10070838266455044</v>
      </c>
      <c r="I40" s="83">
        <v>9.9278434817462305E-2</v>
      </c>
      <c r="J40" s="83">
        <v>9.7848486970374168E-2</v>
      </c>
      <c r="K40" s="83">
        <v>9.6418539123286032E-2</v>
      </c>
      <c r="L40" s="83">
        <v>9.4988591276197895E-2</v>
      </c>
      <c r="M40" s="82">
        <v>9.3558643429109745E-2</v>
      </c>
      <c r="N40" s="83">
        <v>8.9988067200502425E-2</v>
      </c>
      <c r="O40" s="83">
        <v>8.6417490971895106E-2</v>
      </c>
      <c r="P40" s="83">
        <v>8.2846914743287786E-2</v>
      </c>
      <c r="Q40" s="83">
        <v>7.9276338514680467E-2</v>
      </c>
      <c r="R40" s="83">
        <v>7.5705762286073147E-2</v>
      </c>
      <c r="S40" s="83">
        <v>7.2135186057465828E-2</v>
      </c>
      <c r="T40" s="83">
        <v>6.8564609828858508E-2</v>
      </c>
      <c r="U40" s="83">
        <v>6.4994033600251189E-2</v>
      </c>
      <c r="V40" s="83">
        <v>6.1423457371643869E-2</v>
      </c>
      <c r="W40" s="83">
        <v>5.785288114303655E-2</v>
      </c>
      <c r="X40" s="83">
        <v>5.428230491442923E-2</v>
      </c>
      <c r="Y40" s="83">
        <v>5.0711728685821911E-2</v>
      </c>
      <c r="Z40" s="83">
        <v>4.7141152457214591E-2</v>
      </c>
      <c r="AA40" s="83">
        <v>4.3570576228607272E-2</v>
      </c>
      <c r="AB40" s="82">
        <v>0.04</v>
      </c>
      <c r="AC40" s="83">
        <v>4.0800000000000003E-2</v>
      </c>
      <c r="AD40" s="83">
        <v>4.1600000000000005E-2</v>
      </c>
      <c r="AE40" s="83">
        <v>4.2400000000000007E-2</v>
      </c>
      <c r="AF40" s="83">
        <v>4.3200000000000009E-2</v>
      </c>
      <c r="AG40" s="83">
        <v>4.4000000000000011E-2</v>
      </c>
      <c r="AH40" s="83">
        <v>4.4800000000000013E-2</v>
      </c>
      <c r="AI40" s="83">
        <v>4.5600000000000016E-2</v>
      </c>
      <c r="AJ40" s="83">
        <v>4.6400000000000018E-2</v>
      </c>
      <c r="AK40" s="83">
        <v>4.720000000000002E-2</v>
      </c>
      <c r="AL40" s="83">
        <v>4.8000000000000022E-2</v>
      </c>
      <c r="AM40" s="83">
        <v>4.8800000000000024E-2</v>
      </c>
      <c r="AN40" s="83">
        <v>4.9600000000000026E-2</v>
      </c>
      <c r="AO40" s="83">
        <v>5.0400000000000028E-2</v>
      </c>
      <c r="AP40" s="83">
        <v>5.120000000000003E-2</v>
      </c>
      <c r="AQ40" s="82">
        <v>5.1999999999999998E-2</v>
      </c>
      <c r="AR40" s="83">
        <v>5.135E-2</v>
      </c>
      <c r="AS40" s="83">
        <v>5.0700000000000002E-2</v>
      </c>
      <c r="AT40" s="83">
        <v>5.0050000000000004E-2</v>
      </c>
      <c r="AU40" s="83">
        <v>4.9400000000000006E-2</v>
      </c>
      <c r="AV40" s="83">
        <v>4.8750000000000009E-2</v>
      </c>
      <c r="AW40" s="83">
        <v>4.8100000000000011E-2</v>
      </c>
      <c r="AX40" s="83">
        <v>4.7450000000000013E-2</v>
      </c>
      <c r="AY40" s="83">
        <v>4.6800000000000015E-2</v>
      </c>
      <c r="AZ40" s="83">
        <v>4.6150000000000017E-2</v>
      </c>
      <c r="BA40" s="83">
        <v>4.550000000000002E-2</v>
      </c>
      <c r="BB40" s="83">
        <v>4.4850000000000022E-2</v>
      </c>
      <c r="BC40" s="83">
        <v>4.4200000000000024E-2</v>
      </c>
      <c r="BD40" s="83">
        <v>4.3550000000000026E-2</v>
      </c>
      <c r="BE40" s="83">
        <v>4.2900000000000028E-2</v>
      </c>
      <c r="BF40" s="83">
        <v>4.2250000000000031E-2</v>
      </c>
      <c r="BG40" s="83">
        <v>4.1600000000000033E-2</v>
      </c>
      <c r="BH40" s="83">
        <v>4.0950000000000035E-2</v>
      </c>
      <c r="BI40" s="83">
        <v>4.0300000000000037E-2</v>
      </c>
      <c r="BJ40" s="83">
        <v>3.9650000000000039E-2</v>
      </c>
      <c r="BK40" s="84">
        <v>3.9E-2</v>
      </c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59"/>
      <c r="CU40" s="59"/>
      <c r="CV40" s="59"/>
      <c r="CW40" s="59"/>
    </row>
    <row r="41" spans="1:101" ht="9.4" customHeight="1" x14ac:dyDescent="0.3">
      <c r="A41" s="209"/>
      <c r="B41" s="81" t="s">
        <v>61</v>
      </c>
      <c r="C41" s="82">
        <v>0.10853194755335549</v>
      </c>
      <c r="D41" s="83">
        <v>9.9535794719828707E-2</v>
      </c>
      <c r="E41" s="83">
        <v>9.0539641886301925E-2</v>
      </c>
      <c r="F41" s="83">
        <v>8.1543489052775142E-2</v>
      </c>
      <c r="G41" s="83">
        <v>7.254733621924836E-2</v>
      </c>
      <c r="H41" s="83">
        <v>6.3551183385721577E-2</v>
      </c>
      <c r="I41" s="83">
        <v>5.4555030552194787E-2</v>
      </c>
      <c r="J41" s="83">
        <v>4.5558877718667998E-2</v>
      </c>
      <c r="K41" s="83">
        <v>3.6562724885141208E-2</v>
      </c>
      <c r="L41" s="83">
        <v>2.7566572051614419E-2</v>
      </c>
      <c r="M41" s="82">
        <v>1.8570419218087612E-2</v>
      </c>
      <c r="N41" s="83">
        <v>1.8521620985446293E-2</v>
      </c>
      <c r="O41" s="83">
        <v>1.8472822752804974E-2</v>
      </c>
      <c r="P41" s="83">
        <v>1.8424024520163656E-2</v>
      </c>
      <c r="Q41" s="83">
        <v>1.8375226287522337E-2</v>
      </c>
      <c r="R41" s="83">
        <v>1.8326428054881019E-2</v>
      </c>
      <c r="S41" s="83">
        <v>1.82776298222397E-2</v>
      </c>
      <c r="T41" s="83">
        <v>1.8228831589598381E-2</v>
      </c>
      <c r="U41" s="83">
        <v>1.8180033356957063E-2</v>
      </c>
      <c r="V41" s="83">
        <v>1.8131235124315744E-2</v>
      </c>
      <c r="W41" s="83">
        <v>1.8082436891674426E-2</v>
      </c>
      <c r="X41" s="83">
        <v>1.8033638659033107E-2</v>
      </c>
      <c r="Y41" s="83">
        <v>1.7984840426391788E-2</v>
      </c>
      <c r="Z41" s="83">
        <v>1.793604219375047E-2</v>
      </c>
      <c r="AA41" s="83">
        <v>1.7887243961109151E-2</v>
      </c>
      <c r="AB41" s="82">
        <v>1.7838445728467833E-2</v>
      </c>
      <c r="AC41" s="83">
        <v>1.7549216013236644E-2</v>
      </c>
      <c r="AD41" s="83">
        <v>1.7259986298005455E-2</v>
      </c>
      <c r="AE41" s="83">
        <v>1.6970756582774266E-2</v>
      </c>
      <c r="AF41" s="83">
        <v>1.6681526867543078E-2</v>
      </c>
      <c r="AG41" s="83">
        <v>1.6392297152311889E-2</v>
      </c>
      <c r="AH41" s="83">
        <v>1.61030674370807E-2</v>
      </c>
      <c r="AI41" s="83">
        <v>1.5813837721849511E-2</v>
      </c>
      <c r="AJ41" s="83">
        <v>1.5524608006618323E-2</v>
      </c>
      <c r="AK41" s="83">
        <v>1.5235378291387134E-2</v>
      </c>
      <c r="AL41" s="83">
        <v>1.4946148576155945E-2</v>
      </c>
      <c r="AM41" s="83">
        <v>1.4656918860924757E-2</v>
      </c>
      <c r="AN41" s="83">
        <v>1.4367689145693568E-2</v>
      </c>
      <c r="AO41" s="83">
        <v>1.4078459430462379E-2</v>
      </c>
      <c r="AP41" s="83">
        <v>1.378922971523119E-2</v>
      </c>
      <c r="AQ41" s="82">
        <v>1.35E-2</v>
      </c>
      <c r="AR41" s="83">
        <v>1.315E-2</v>
      </c>
      <c r="AS41" s="83">
        <v>1.2800000000000001E-2</v>
      </c>
      <c r="AT41" s="83">
        <v>1.2450000000000001E-2</v>
      </c>
      <c r="AU41" s="83">
        <v>1.2100000000000001E-2</v>
      </c>
      <c r="AV41" s="83">
        <v>1.1750000000000002E-2</v>
      </c>
      <c r="AW41" s="83">
        <v>1.1400000000000002E-2</v>
      </c>
      <c r="AX41" s="83">
        <v>1.1050000000000003E-2</v>
      </c>
      <c r="AY41" s="83">
        <v>1.0700000000000003E-2</v>
      </c>
      <c r="AZ41" s="83">
        <v>1.0350000000000003E-2</v>
      </c>
      <c r="BA41" s="83">
        <v>1.0000000000000004E-2</v>
      </c>
      <c r="BB41" s="83">
        <v>9.6500000000000041E-3</v>
      </c>
      <c r="BC41" s="83">
        <v>9.3000000000000044E-3</v>
      </c>
      <c r="BD41" s="83">
        <v>8.9500000000000048E-3</v>
      </c>
      <c r="BE41" s="83">
        <v>8.6000000000000052E-3</v>
      </c>
      <c r="BF41" s="83">
        <v>8.2500000000000056E-3</v>
      </c>
      <c r="BG41" s="83">
        <v>7.900000000000006E-3</v>
      </c>
      <c r="BH41" s="83">
        <v>7.5500000000000064E-3</v>
      </c>
      <c r="BI41" s="83">
        <v>7.2000000000000067E-3</v>
      </c>
      <c r="BJ41" s="83">
        <v>6.8500000000000071E-3</v>
      </c>
      <c r="BK41" s="84">
        <v>6.4999999999999997E-3</v>
      </c>
      <c r="BL41" s="59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59"/>
      <c r="CA41" s="59"/>
      <c r="CB41" s="59"/>
      <c r="CC41" s="59"/>
      <c r="CD41" s="59"/>
      <c r="CE41" s="59"/>
      <c r="CF41" s="59"/>
      <c r="CG41" s="59"/>
      <c r="CH41" s="59"/>
      <c r="CI41" s="59"/>
      <c r="CJ41" s="59"/>
      <c r="CK41" s="59"/>
      <c r="CL41" s="59"/>
      <c r="CM41" s="59"/>
      <c r="CN41" s="59"/>
      <c r="CO41" s="59"/>
      <c r="CP41" s="59"/>
      <c r="CQ41" s="59"/>
      <c r="CR41" s="59"/>
      <c r="CS41" s="59"/>
      <c r="CT41" s="59"/>
      <c r="CU41" s="59"/>
      <c r="CV41" s="59"/>
      <c r="CW41" s="59"/>
    </row>
    <row r="42" spans="1:101" ht="9.4" customHeight="1" x14ac:dyDescent="0.3">
      <c r="A42" s="209"/>
      <c r="B42" s="81" t="s">
        <v>62</v>
      </c>
      <c r="C42" s="82">
        <v>0.18455920297929551</v>
      </c>
      <c r="D42" s="83">
        <v>0.17057337217736218</v>
      </c>
      <c r="E42" s="83">
        <v>0.15658754137542885</v>
      </c>
      <c r="F42" s="83">
        <v>0.14260171057349552</v>
      </c>
      <c r="G42" s="83">
        <v>0.12861587977156219</v>
      </c>
      <c r="H42" s="83">
        <v>0.11463004896962888</v>
      </c>
      <c r="I42" s="83">
        <v>0.10064421816769556</v>
      </c>
      <c r="J42" s="83">
        <v>8.6658387365762243E-2</v>
      </c>
      <c r="K42" s="83">
        <v>7.2672556563828927E-2</v>
      </c>
      <c r="L42" s="83">
        <v>5.8686725761895611E-2</v>
      </c>
      <c r="M42" s="82">
        <v>4.4700894959962316E-2</v>
      </c>
      <c r="N42" s="83">
        <v>4.3720835295964829E-2</v>
      </c>
      <c r="O42" s="83">
        <v>4.2740775631967341E-2</v>
      </c>
      <c r="P42" s="83">
        <v>4.1760715967969854E-2</v>
      </c>
      <c r="Q42" s="83">
        <v>4.0780656303972367E-2</v>
      </c>
      <c r="R42" s="83">
        <v>3.9800596639974879E-2</v>
      </c>
      <c r="S42" s="83">
        <v>3.8820536975977392E-2</v>
      </c>
      <c r="T42" s="83">
        <v>3.7840477311979905E-2</v>
      </c>
      <c r="U42" s="83">
        <v>3.6860417647982417E-2</v>
      </c>
      <c r="V42" s="83">
        <v>3.588035798398493E-2</v>
      </c>
      <c r="W42" s="83">
        <v>3.4900298319987443E-2</v>
      </c>
      <c r="X42" s="83">
        <v>3.3920238655989955E-2</v>
      </c>
      <c r="Y42" s="83">
        <v>3.2940178991992468E-2</v>
      </c>
      <c r="Z42" s="83">
        <v>3.1960119327994981E-2</v>
      </c>
      <c r="AA42" s="83">
        <v>3.0980059663997493E-2</v>
      </c>
      <c r="AB42" s="82">
        <v>0.03</v>
      </c>
      <c r="AC42" s="83">
        <v>2.8899999999999999E-2</v>
      </c>
      <c r="AD42" s="83">
        <v>2.7799999999999998E-2</v>
      </c>
      <c r="AE42" s="83">
        <v>2.6699999999999998E-2</v>
      </c>
      <c r="AF42" s="83">
        <v>2.5599999999999998E-2</v>
      </c>
      <c r="AG42" s="83">
        <v>2.4499999999999997E-2</v>
      </c>
      <c r="AH42" s="83">
        <v>2.3399999999999997E-2</v>
      </c>
      <c r="AI42" s="83">
        <v>2.2299999999999997E-2</v>
      </c>
      <c r="AJ42" s="83">
        <v>2.1199999999999997E-2</v>
      </c>
      <c r="AK42" s="83">
        <v>2.0099999999999996E-2</v>
      </c>
      <c r="AL42" s="83">
        <v>1.8999999999999996E-2</v>
      </c>
      <c r="AM42" s="83">
        <v>1.7899999999999996E-2</v>
      </c>
      <c r="AN42" s="83">
        <v>1.6799999999999995E-2</v>
      </c>
      <c r="AO42" s="83">
        <v>1.5699999999999995E-2</v>
      </c>
      <c r="AP42" s="83">
        <v>1.4599999999999995E-2</v>
      </c>
      <c r="AQ42" s="82">
        <v>1.35E-2</v>
      </c>
      <c r="AR42" s="83">
        <v>1.315E-2</v>
      </c>
      <c r="AS42" s="83">
        <v>1.2800000000000001E-2</v>
      </c>
      <c r="AT42" s="83">
        <v>1.2450000000000001E-2</v>
      </c>
      <c r="AU42" s="83">
        <v>1.2100000000000001E-2</v>
      </c>
      <c r="AV42" s="83">
        <v>1.1750000000000002E-2</v>
      </c>
      <c r="AW42" s="83">
        <v>1.1400000000000002E-2</v>
      </c>
      <c r="AX42" s="83">
        <v>1.1050000000000003E-2</v>
      </c>
      <c r="AY42" s="83">
        <v>1.0700000000000003E-2</v>
      </c>
      <c r="AZ42" s="83">
        <v>1.0350000000000003E-2</v>
      </c>
      <c r="BA42" s="83">
        <v>1.0000000000000004E-2</v>
      </c>
      <c r="BB42" s="83">
        <v>9.6500000000000041E-3</v>
      </c>
      <c r="BC42" s="83">
        <v>9.3000000000000044E-3</v>
      </c>
      <c r="BD42" s="83">
        <v>8.9500000000000048E-3</v>
      </c>
      <c r="BE42" s="83">
        <v>8.6000000000000052E-3</v>
      </c>
      <c r="BF42" s="83">
        <v>8.2500000000000056E-3</v>
      </c>
      <c r="BG42" s="83">
        <v>7.900000000000006E-3</v>
      </c>
      <c r="BH42" s="83">
        <v>7.5500000000000064E-3</v>
      </c>
      <c r="BI42" s="83">
        <v>7.2000000000000067E-3</v>
      </c>
      <c r="BJ42" s="83">
        <v>6.8500000000000071E-3</v>
      </c>
      <c r="BK42" s="84">
        <v>6.4999999999999997E-3</v>
      </c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  <c r="CU42" s="59"/>
      <c r="CV42" s="59"/>
      <c r="CW42" s="59"/>
    </row>
    <row r="43" spans="1:101" ht="9.4" customHeight="1" thickBot="1" x14ac:dyDescent="0.35">
      <c r="A43" s="210"/>
      <c r="B43" s="85" t="s">
        <v>63</v>
      </c>
      <c r="C43" s="86">
        <v>0.46996874106359271</v>
      </c>
      <c r="D43" s="87">
        <v>0.47503498518615478</v>
      </c>
      <c r="E43" s="87">
        <v>0.48010122930871685</v>
      </c>
      <c r="F43" s="87">
        <v>0.48516747343127892</v>
      </c>
      <c r="G43" s="87">
        <v>0.49023371755384099</v>
      </c>
      <c r="H43" s="87">
        <v>0.49529996167640306</v>
      </c>
      <c r="I43" s="87">
        <v>0.50036620579896507</v>
      </c>
      <c r="J43" s="87">
        <v>0.50543244992152714</v>
      </c>
      <c r="K43" s="87">
        <v>0.51049869404408921</v>
      </c>
      <c r="L43" s="87">
        <v>0.51556493816665128</v>
      </c>
      <c r="M43" s="86">
        <v>0.52063118228921335</v>
      </c>
      <c r="N43" s="87">
        <v>0.52258910346993248</v>
      </c>
      <c r="O43" s="87">
        <v>0.52454702465065162</v>
      </c>
      <c r="P43" s="87">
        <v>0.52650494583137075</v>
      </c>
      <c r="Q43" s="87">
        <v>0.52846286701208989</v>
      </c>
      <c r="R43" s="87">
        <v>0.53042078819280902</v>
      </c>
      <c r="S43" s="87">
        <v>0.53237870937352816</v>
      </c>
      <c r="T43" s="87">
        <v>0.53433663055424729</v>
      </c>
      <c r="U43" s="87">
        <v>0.53629455173496643</v>
      </c>
      <c r="V43" s="87">
        <v>0.53825247291568556</v>
      </c>
      <c r="W43" s="87">
        <v>0.5402103940964047</v>
      </c>
      <c r="X43" s="87">
        <v>0.54216831527712384</v>
      </c>
      <c r="Y43" s="87">
        <v>0.54412623645784297</v>
      </c>
      <c r="Z43" s="87">
        <v>0.54608415763856211</v>
      </c>
      <c r="AA43" s="87">
        <v>0.54804207881928124</v>
      </c>
      <c r="AB43" s="86">
        <v>0.55000000000000004</v>
      </c>
      <c r="AC43" s="87">
        <v>0.53180000000000005</v>
      </c>
      <c r="AD43" s="87">
        <v>0.51360000000000006</v>
      </c>
      <c r="AE43" s="87">
        <v>0.49540000000000006</v>
      </c>
      <c r="AF43" s="87">
        <v>0.47720000000000007</v>
      </c>
      <c r="AG43" s="87">
        <v>0.45900000000000007</v>
      </c>
      <c r="AH43" s="87">
        <v>0.44080000000000008</v>
      </c>
      <c r="AI43" s="87">
        <v>0.42260000000000009</v>
      </c>
      <c r="AJ43" s="87">
        <v>0.40440000000000009</v>
      </c>
      <c r="AK43" s="87">
        <v>0.3862000000000001</v>
      </c>
      <c r="AL43" s="87">
        <v>0.3680000000000001</v>
      </c>
      <c r="AM43" s="87">
        <v>0.34980000000000011</v>
      </c>
      <c r="AN43" s="87">
        <v>0.33160000000000012</v>
      </c>
      <c r="AO43" s="87">
        <v>0.31340000000000012</v>
      </c>
      <c r="AP43" s="87">
        <v>0.29520000000000013</v>
      </c>
      <c r="AQ43" s="86">
        <v>0.27700000000000002</v>
      </c>
      <c r="AR43" s="87">
        <v>0.27500000000000002</v>
      </c>
      <c r="AS43" s="87">
        <v>0.27300000000000002</v>
      </c>
      <c r="AT43" s="87">
        <v>0.27100000000000002</v>
      </c>
      <c r="AU43" s="87">
        <v>0.26900000000000002</v>
      </c>
      <c r="AV43" s="87">
        <v>0.26700000000000002</v>
      </c>
      <c r="AW43" s="87">
        <v>0.26500000000000001</v>
      </c>
      <c r="AX43" s="87">
        <v>0.26300000000000001</v>
      </c>
      <c r="AY43" s="87">
        <v>0.26100000000000001</v>
      </c>
      <c r="AZ43" s="87">
        <v>0.25900000000000001</v>
      </c>
      <c r="BA43" s="87">
        <v>0.25700000000000001</v>
      </c>
      <c r="BB43" s="87">
        <v>0.255</v>
      </c>
      <c r="BC43" s="87">
        <v>0.253</v>
      </c>
      <c r="BD43" s="87">
        <v>0.251</v>
      </c>
      <c r="BE43" s="87">
        <v>0.249</v>
      </c>
      <c r="BF43" s="87">
        <v>0.247</v>
      </c>
      <c r="BG43" s="87">
        <v>0.245</v>
      </c>
      <c r="BH43" s="87">
        <v>0.24299999999999999</v>
      </c>
      <c r="BI43" s="87">
        <v>0.24099999999999999</v>
      </c>
      <c r="BJ43" s="87">
        <v>0.23899999999999999</v>
      </c>
      <c r="BK43" s="88">
        <v>0.23699999999999999</v>
      </c>
      <c r="BL43" s="59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59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59"/>
      <c r="CL43" s="59"/>
      <c r="CM43" s="59"/>
      <c r="CN43" s="59"/>
      <c r="CO43" s="59"/>
      <c r="CP43" s="59"/>
      <c r="CQ43" s="59"/>
      <c r="CR43" s="59"/>
      <c r="CS43" s="59"/>
      <c r="CT43" s="59"/>
      <c r="CU43" s="59"/>
      <c r="CV43" s="59"/>
      <c r="CW43" s="59"/>
    </row>
    <row r="44" spans="1:101" ht="9.4" customHeight="1" x14ac:dyDescent="0.3">
      <c r="A44" s="211" t="s">
        <v>35</v>
      </c>
      <c r="B44" s="65" t="s">
        <v>57</v>
      </c>
      <c r="C44" s="66">
        <v>0.20555209517877449</v>
      </c>
      <c r="D44" s="67">
        <v>0.21685863317182769</v>
      </c>
      <c r="E44" s="67">
        <v>0.22816517116488089</v>
      </c>
      <c r="F44" s="67">
        <v>0.23947170915793409</v>
      </c>
      <c r="G44" s="67">
        <v>0.25077824715098729</v>
      </c>
      <c r="H44" s="67">
        <v>0.26208478514404049</v>
      </c>
      <c r="I44" s="67">
        <v>0.27339132313709369</v>
      </c>
      <c r="J44" s="67">
        <v>0.28469786113014689</v>
      </c>
      <c r="K44" s="67">
        <v>0.29600439912320009</v>
      </c>
      <c r="L44" s="67">
        <v>0.30731093711625329</v>
      </c>
      <c r="M44" s="66">
        <v>0.3186174751093066</v>
      </c>
      <c r="N44" s="67">
        <v>0.33364358846948244</v>
      </c>
      <c r="O44" s="67">
        <v>0.34866970182965829</v>
      </c>
      <c r="P44" s="67">
        <v>0.36369581518983413</v>
      </c>
      <c r="Q44" s="67">
        <v>0.37872192855000997</v>
      </c>
      <c r="R44" s="67">
        <v>0.39374804191018581</v>
      </c>
      <c r="S44" s="67">
        <v>0.40877415527036165</v>
      </c>
      <c r="T44" s="67">
        <v>0.42380026863053749</v>
      </c>
      <c r="U44" s="67">
        <v>0.43882638199071333</v>
      </c>
      <c r="V44" s="67">
        <v>0.45385249535088917</v>
      </c>
      <c r="W44" s="67">
        <v>0.46887860871106501</v>
      </c>
      <c r="X44" s="67">
        <v>0.48390472207124086</v>
      </c>
      <c r="Y44" s="67">
        <v>0.4989308354314167</v>
      </c>
      <c r="Z44" s="67">
        <v>0.51395694879159248</v>
      </c>
      <c r="AA44" s="67">
        <v>0.52898306215176827</v>
      </c>
      <c r="AB44" s="66">
        <v>0.54400917551194417</v>
      </c>
      <c r="AC44" s="67">
        <v>0.54774189714448118</v>
      </c>
      <c r="AD44" s="67">
        <v>0.5514746187770182</v>
      </c>
      <c r="AE44" s="67">
        <v>0.55520734040955522</v>
      </c>
      <c r="AF44" s="67">
        <v>0.55894006204209223</v>
      </c>
      <c r="AG44" s="67">
        <v>0.56267278367462925</v>
      </c>
      <c r="AH44" s="67">
        <v>0.56640550530716627</v>
      </c>
      <c r="AI44" s="67">
        <v>0.57013822693970329</v>
      </c>
      <c r="AJ44" s="67">
        <v>0.5738709485722403</v>
      </c>
      <c r="AK44" s="67">
        <v>0.57760367020477732</v>
      </c>
      <c r="AL44" s="67">
        <v>0.58133639183731434</v>
      </c>
      <c r="AM44" s="67">
        <v>0.58506911346985135</v>
      </c>
      <c r="AN44" s="67">
        <v>0.58880183510238837</v>
      </c>
      <c r="AO44" s="67">
        <v>0.59253455673492539</v>
      </c>
      <c r="AP44" s="67">
        <v>0.59626727836746241</v>
      </c>
      <c r="AQ44" s="66">
        <v>0.6</v>
      </c>
      <c r="AR44" s="67">
        <v>0.60255000000000003</v>
      </c>
      <c r="AS44" s="67">
        <v>0.60510000000000008</v>
      </c>
      <c r="AT44" s="67">
        <v>0.60765000000000013</v>
      </c>
      <c r="AU44" s="67">
        <v>0.61020000000000019</v>
      </c>
      <c r="AV44" s="67">
        <v>0.61275000000000024</v>
      </c>
      <c r="AW44" s="67">
        <v>0.61530000000000029</v>
      </c>
      <c r="AX44" s="67">
        <v>0.61785000000000034</v>
      </c>
      <c r="AY44" s="67">
        <v>0.6204000000000004</v>
      </c>
      <c r="AZ44" s="67">
        <v>0.62295000000000045</v>
      </c>
      <c r="BA44" s="67">
        <v>0.6255000000000005</v>
      </c>
      <c r="BB44" s="67">
        <v>0.62805000000000055</v>
      </c>
      <c r="BC44" s="67">
        <v>0.6306000000000006</v>
      </c>
      <c r="BD44" s="67">
        <v>0.63315000000000066</v>
      </c>
      <c r="BE44" s="67">
        <v>0.63570000000000071</v>
      </c>
      <c r="BF44" s="67">
        <v>0.63825000000000076</v>
      </c>
      <c r="BG44" s="67">
        <v>0.64080000000000081</v>
      </c>
      <c r="BH44" s="67">
        <v>0.64335000000000087</v>
      </c>
      <c r="BI44" s="67">
        <v>0.64590000000000092</v>
      </c>
      <c r="BJ44" s="67">
        <v>0.64845000000000097</v>
      </c>
      <c r="BK44" s="68">
        <v>0.65100000000000002</v>
      </c>
      <c r="BL44" s="59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59"/>
      <c r="CA44" s="59"/>
      <c r="CB44" s="59"/>
      <c r="CC44" s="59"/>
      <c r="CD44" s="59"/>
      <c r="CE44" s="59"/>
      <c r="CF44" s="59"/>
      <c r="CG44" s="59"/>
      <c r="CH44" s="59"/>
      <c r="CI44" s="59"/>
      <c r="CJ44" s="59"/>
      <c r="CK44" s="59"/>
      <c r="CL44" s="59"/>
      <c r="CM44" s="59"/>
      <c r="CN44" s="59"/>
      <c r="CO44" s="59"/>
      <c r="CP44" s="59"/>
      <c r="CQ44" s="59"/>
      <c r="CR44" s="59"/>
      <c r="CS44" s="59"/>
      <c r="CT44" s="59"/>
      <c r="CU44" s="59"/>
      <c r="CV44" s="59"/>
      <c r="CW44" s="59"/>
    </row>
    <row r="45" spans="1:101" ht="9.4" customHeight="1" x14ac:dyDescent="0.3">
      <c r="A45" s="212"/>
      <c r="B45" s="69" t="s">
        <v>58</v>
      </c>
      <c r="C45" s="70">
        <v>4.7811295812690127E-2</v>
      </c>
      <c r="D45" s="71">
        <v>4.4130037752616799E-2</v>
      </c>
      <c r="E45" s="71">
        <v>4.0448779692543471E-2</v>
      </c>
      <c r="F45" s="71">
        <v>3.6767521632470143E-2</v>
      </c>
      <c r="G45" s="71">
        <v>3.3086263572396815E-2</v>
      </c>
      <c r="H45" s="71">
        <v>2.9405005512323484E-2</v>
      </c>
      <c r="I45" s="71">
        <v>2.5723747452250152E-2</v>
      </c>
      <c r="J45" s="71">
        <v>2.2042489392176821E-2</v>
      </c>
      <c r="K45" s="71">
        <v>1.8361231332103489E-2</v>
      </c>
      <c r="L45" s="71">
        <v>1.4679973272030159E-2</v>
      </c>
      <c r="M45" s="70">
        <v>1.0998715211956828E-2</v>
      </c>
      <c r="N45" s="71">
        <v>1.1023795656639111E-2</v>
      </c>
      <c r="O45" s="71">
        <v>1.1048876101321393E-2</v>
      </c>
      <c r="P45" s="71">
        <v>1.1073956546003676E-2</v>
      </c>
      <c r="Q45" s="71">
        <v>1.1099036990685958E-2</v>
      </c>
      <c r="R45" s="71">
        <v>1.1124117435368241E-2</v>
      </c>
      <c r="S45" s="71">
        <v>1.1149197880050523E-2</v>
      </c>
      <c r="T45" s="71">
        <v>1.1174278324732806E-2</v>
      </c>
      <c r="U45" s="71">
        <v>1.1199358769415088E-2</v>
      </c>
      <c r="V45" s="71">
        <v>1.1224439214097371E-2</v>
      </c>
      <c r="W45" s="71">
        <v>1.1249519658779654E-2</v>
      </c>
      <c r="X45" s="71">
        <v>1.1274600103461936E-2</v>
      </c>
      <c r="Y45" s="71">
        <v>1.1299680548144219E-2</v>
      </c>
      <c r="Z45" s="71">
        <v>1.1324760992826501E-2</v>
      </c>
      <c r="AA45" s="71">
        <v>1.1349841437508784E-2</v>
      </c>
      <c r="AB45" s="70">
        <v>1.1374921882191077E-2</v>
      </c>
      <c r="AC45" s="71">
        <v>1.1949927090045005E-2</v>
      </c>
      <c r="AD45" s="71">
        <v>1.2524932297898934E-2</v>
      </c>
      <c r="AE45" s="71">
        <v>1.3099937505752862E-2</v>
      </c>
      <c r="AF45" s="71">
        <v>1.3674942713606791E-2</v>
      </c>
      <c r="AG45" s="71">
        <v>1.4249947921460719E-2</v>
      </c>
      <c r="AH45" s="71">
        <v>1.4824953129314648E-2</v>
      </c>
      <c r="AI45" s="71">
        <v>1.5399958337168576E-2</v>
      </c>
      <c r="AJ45" s="71">
        <v>1.5974963545022505E-2</v>
      </c>
      <c r="AK45" s="71">
        <v>1.6549968752876433E-2</v>
      </c>
      <c r="AL45" s="71">
        <v>1.7124973960730362E-2</v>
      </c>
      <c r="AM45" s="71">
        <v>1.769997916858429E-2</v>
      </c>
      <c r="AN45" s="71">
        <v>1.8274984376438218E-2</v>
      </c>
      <c r="AO45" s="71">
        <v>1.8849989584292147E-2</v>
      </c>
      <c r="AP45" s="71">
        <v>1.9424994792146075E-2</v>
      </c>
      <c r="AQ45" s="70">
        <v>0.02</v>
      </c>
      <c r="AR45" s="71">
        <v>0.02</v>
      </c>
      <c r="AS45" s="71">
        <v>0.02</v>
      </c>
      <c r="AT45" s="71">
        <v>0.02</v>
      </c>
      <c r="AU45" s="71">
        <v>0.02</v>
      </c>
      <c r="AV45" s="71">
        <v>0.02</v>
      </c>
      <c r="AW45" s="71">
        <v>0.02</v>
      </c>
      <c r="AX45" s="71">
        <v>0.02</v>
      </c>
      <c r="AY45" s="71">
        <v>0.02</v>
      </c>
      <c r="AZ45" s="71">
        <v>0.02</v>
      </c>
      <c r="BA45" s="71">
        <v>0.02</v>
      </c>
      <c r="BB45" s="71">
        <v>0.02</v>
      </c>
      <c r="BC45" s="71">
        <v>0.02</v>
      </c>
      <c r="BD45" s="71">
        <v>0.02</v>
      </c>
      <c r="BE45" s="71">
        <v>0.02</v>
      </c>
      <c r="BF45" s="71">
        <v>0.02</v>
      </c>
      <c r="BG45" s="71">
        <v>0.02</v>
      </c>
      <c r="BH45" s="71">
        <v>0.02</v>
      </c>
      <c r="BI45" s="71">
        <v>0.02</v>
      </c>
      <c r="BJ45" s="71">
        <v>0.02</v>
      </c>
      <c r="BK45" s="72">
        <v>0.02</v>
      </c>
      <c r="BL45" s="59"/>
      <c r="BM45" s="59"/>
      <c r="BN45" s="59"/>
      <c r="BO45" s="59"/>
      <c r="BP45" s="59"/>
      <c r="BQ45" s="59"/>
      <c r="BR45" s="59"/>
      <c r="BS45" s="59"/>
      <c r="BT45" s="59"/>
      <c r="BU45" s="59"/>
      <c r="BV45" s="59"/>
      <c r="BW45" s="59"/>
      <c r="BX45" s="59"/>
      <c r="BY45" s="59"/>
      <c r="BZ45" s="59"/>
      <c r="CA45" s="59"/>
      <c r="CB45" s="59"/>
      <c r="CC45" s="59"/>
      <c r="CD45" s="59"/>
      <c r="CE45" s="59"/>
      <c r="CF45" s="59"/>
      <c r="CG45" s="59"/>
      <c r="CH45" s="59"/>
      <c r="CI45" s="59"/>
      <c r="CJ45" s="59"/>
      <c r="CK45" s="59"/>
      <c r="CL45" s="59"/>
      <c r="CM45" s="59"/>
      <c r="CN45" s="59"/>
      <c r="CO45" s="59"/>
      <c r="CP45" s="59"/>
      <c r="CQ45" s="59"/>
      <c r="CR45" s="59"/>
      <c r="CS45" s="59"/>
      <c r="CT45" s="59"/>
      <c r="CU45" s="59"/>
      <c r="CV45" s="59"/>
      <c r="CW45" s="59"/>
    </row>
    <row r="46" spans="1:101" ht="9.4" customHeight="1" x14ac:dyDescent="0.3">
      <c r="A46" s="212"/>
      <c r="B46" s="69" t="s">
        <v>59</v>
      </c>
      <c r="C46" s="70">
        <v>0</v>
      </c>
      <c r="D46" s="71">
        <v>7.1144722907405631E-4</v>
      </c>
      <c r="E46" s="71">
        <v>1.4228944581481126E-3</v>
      </c>
      <c r="F46" s="71">
        <v>2.134341687222169E-3</v>
      </c>
      <c r="G46" s="71">
        <v>2.8457889162962252E-3</v>
      </c>
      <c r="H46" s="71">
        <v>3.5572361453702814E-3</v>
      </c>
      <c r="I46" s="71">
        <v>4.2686833744443381E-3</v>
      </c>
      <c r="J46" s="71">
        <v>4.9801306035183943E-3</v>
      </c>
      <c r="K46" s="71">
        <v>5.6915778325924505E-3</v>
      </c>
      <c r="L46" s="71">
        <v>6.4030250616665067E-3</v>
      </c>
      <c r="M46" s="70">
        <v>7.1144722907405629E-3</v>
      </c>
      <c r="N46" s="71">
        <v>7.0887762531398977E-3</v>
      </c>
      <c r="O46" s="71">
        <v>7.0630802155392325E-3</v>
      </c>
      <c r="P46" s="71">
        <v>7.0373841779385674E-3</v>
      </c>
      <c r="Q46" s="71">
        <v>7.0116881403379022E-3</v>
      </c>
      <c r="R46" s="71">
        <v>6.985992102737237E-3</v>
      </c>
      <c r="S46" s="71">
        <v>6.9602960651365718E-3</v>
      </c>
      <c r="T46" s="71">
        <v>6.9346000275359067E-3</v>
      </c>
      <c r="U46" s="71">
        <v>6.9089039899352415E-3</v>
      </c>
      <c r="V46" s="71">
        <v>6.8832079523345763E-3</v>
      </c>
      <c r="W46" s="71">
        <v>6.8575119147339112E-3</v>
      </c>
      <c r="X46" s="71">
        <v>6.831815877133246E-3</v>
      </c>
      <c r="Y46" s="71">
        <v>6.8061198395325808E-3</v>
      </c>
      <c r="Z46" s="71">
        <v>6.7804238019319157E-3</v>
      </c>
      <c r="AA46" s="71">
        <v>6.7547277643312505E-3</v>
      </c>
      <c r="AB46" s="70">
        <v>6.7290317267305819E-3</v>
      </c>
      <c r="AC46" s="71">
        <v>7.8804296116152112E-3</v>
      </c>
      <c r="AD46" s="71">
        <v>9.0318274964998405E-3</v>
      </c>
      <c r="AE46" s="71">
        <v>1.018322538138447E-2</v>
      </c>
      <c r="AF46" s="71">
        <v>1.1334623266269099E-2</v>
      </c>
      <c r="AG46" s="71">
        <v>1.2486021151153728E-2</v>
      </c>
      <c r="AH46" s="71">
        <v>1.3637419036038358E-2</v>
      </c>
      <c r="AI46" s="71">
        <v>1.4788816920922987E-2</v>
      </c>
      <c r="AJ46" s="71">
        <v>1.5940214805807616E-2</v>
      </c>
      <c r="AK46" s="71">
        <v>1.7091612690692246E-2</v>
      </c>
      <c r="AL46" s="71">
        <v>1.8243010575576875E-2</v>
      </c>
      <c r="AM46" s="71">
        <v>1.9394408460461504E-2</v>
      </c>
      <c r="AN46" s="71">
        <v>2.0545806345346133E-2</v>
      </c>
      <c r="AO46" s="71">
        <v>2.1697204230230763E-2</v>
      </c>
      <c r="AP46" s="71">
        <v>2.2848602115115392E-2</v>
      </c>
      <c r="AQ46" s="70">
        <v>2.4000000000000021E-2</v>
      </c>
      <c r="AR46" s="71">
        <v>2.4800000000000023E-2</v>
      </c>
      <c r="AS46" s="71">
        <v>2.5600000000000026E-2</v>
      </c>
      <c r="AT46" s="71">
        <v>2.6400000000000028E-2</v>
      </c>
      <c r="AU46" s="71">
        <v>2.720000000000003E-2</v>
      </c>
      <c r="AV46" s="71">
        <v>2.8000000000000032E-2</v>
      </c>
      <c r="AW46" s="71">
        <v>2.8800000000000034E-2</v>
      </c>
      <c r="AX46" s="71">
        <v>2.9600000000000036E-2</v>
      </c>
      <c r="AY46" s="71">
        <v>3.0400000000000038E-2</v>
      </c>
      <c r="AZ46" s="71">
        <v>3.120000000000004E-2</v>
      </c>
      <c r="BA46" s="71">
        <v>3.2000000000000042E-2</v>
      </c>
      <c r="BB46" s="71">
        <v>3.2800000000000044E-2</v>
      </c>
      <c r="BC46" s="71">
        <v>3.3600000000000046E-2</v>
      </c>
      <c r="BD46" s="71">
        <v>3.4400000000000049E-2</v>
      </c>
      <c r="BE46" s="71">
        <v>3.5200000000000051E-2</v>
      </c>
      <c r="BF46" s="71">
        <v>3.6000000000000053E-2</v>
      </c>
      <c r="BG46" s="71">
        <v>3.6800000000000055E-2</v>
      </c>
      <c r="BH46" s="71">
        <v>3.7600000000000057E-2</v>
      </c>
      <c r="BI46" s="71">
        <v>3.8400000000000059E-2</v>
      </c>
      <c r="BJ46" s="71">
        <v>3.9200000000000061E-2</v>
      </c>
      <c r="BK46" s="72">
        <v>4.0000000000000036E-2</v>
      </c>
      <c r="BL46" s="59"/>
      <c r="BM46" s="59"/>
      <c r="BN46" s="59"/>
      <c r="BO46" s="59"/>
      <c r="BP46" s="59"/>
      <c r="BQ46" s="59"/>
      <c r="BR46" s="59"/>
      <c r="BS46" s="59"/>
      <c r="BT46" s="59"/>
      <c r="BU46" s="59"/>
      <c r="BV46" s="59"/>
      <c r="BW46" s="59"/>
      <c r="BX46" s="59"/>
      <c r="BY46" s="59"/>
      <c r="BZ46" s="59"/>
      <c r="CA46" s="59"/>
      <c r="CB46" s="59"/>
      <c r="CC46" s="59"/>
      <c r="CD46" s="59"/>
      <c r="CE46" s="59"/>
      <c r="CF46" s="59"/>
      <c r="CG46" s="59"/>
      <c r="CH46" s="59"/>
      <c r="CI46" s="59"/>
      <c r="CJ46" s="59"/>
      <c r="CK46" s="59"/>
      <c r="CL46" s="59"/>
      <c r="CM46" s="59"/>
      <c r="CN46" s="59"/>
      <c r="CO46" s="59"/>
      <c r="CP46" s="59"/>
      <c r="CQ46" s="59"/>
      <c r="CR46" s="59"/>
      <c r="CS46" s="59"/>
      <c r="CT46" s="59"/>
      <c r="CU46" s="59"/>
      <c r="CV46" s="59"/>
      <c r="CW46" s="59"/>
    </row>
    <row r="47" spans="1:101" ht="9.4" customHeight="1" x14ac:dyDescent="0.3">
      <c r="A47" s="212"/>
      <c r="B47" s="69" t="s">
        <v>60</v>
      </c>
      <c r="C47" s="70">
        <v>8.4555735241175559E-2</v>
      </c>
      <c r="D47" s="71">
        <v>8.3345436718136962E-2</v>
      </c>
      <c r="E47" s="71">
        <v>8.2135138195098364E-2</v>
      </c>
      <c r="F47" s="71">
        <v>8.0924839672059767E-2</v>
      </c>
      <c r="G47" s="71">
        <v>7.971454114902117E-2</v>
      </c>
      <c r="H47" s="71">
        <v>7.8504242625982573E-2</v>
      </c>
      <c r="I47" s="71">
        <v>7.7293944102943976E-2</v>
      </c>
      <c r="J47" s="71">
        <v>7.6083645579905379E-2</v>
      </c>
      <c r="K47" s="71">
        <v>7.4873347056866782E-2</v>
      </c>
      <c r="L47" s="71">
        <v>7.3663048533828185E-2</v>
      </c>
      <c r="M47" s="70">
        <v>7.245275001078956E-2</v>
      </c>
      <c r="N47" s="71">
        <v>7.028923334340359E-2</v>
      </c>
      <c r="O47" s="71">
        <v>6.812571667601762E-2</v>
      </c>
      <c r="P47" s="71">
        <v>6.596220000863165E-2</v>
      </c>
      <c r="Q47" s="71">
        <v>6.3798683341245679E-2</v>
      </c>
      <c r="R47" s="71">
        <v>6.1635166673859709E-2</v>
      </c>
      <c r="S47" s="71">
        <v>5.9471650006473739E-2</v>
      </c>
      <c r="T47" s="71">
        <v>5.7308133339087769E-2</v>
      </c>
      <c r="U47" s="71">
        <v>5.5144616671701799E-2</v>
      </c>
      <c r="V47" s="71">
        <v>5.2981100004315829E-2</v>
      </c>
      <c r="W47" s="71">
        <v>5.0817583336929859E-2</v>
      </c>
      <c r="X47" s="71">
        <v>4.8654066669543888E-2</v>
      </c>
      <c r="Y47" s="71">
        <v>4.6490550002157918E-2</v>
      </c>
      <c r="Z47" s="71">
        <v>4.4327033334771948E-2</v>
      </c>
      <c r="AA47" s="71">
        <v>4.2163516667385978E-2</v>
      </c>
      <c r="AB47" s="70">
        <v>0.04</v>
      </c>
      <c r="AC47" s="71">
        <v>4.0800000000000003E-2</v>
      </c>
      <c r="AD47" s="71">
        <v>4.1600000000000005E-2</v>
      </c>
      <c r="AE47" s="71">
        <v>4.2400000000000007E-2</v>
      </c>
      <c r="AF47" s="71">
        <v>4.3200000000000009E-2</v>
      </c>
      <c r="AG47" s="71">
        <v>4.4000000000000011E-2</v>
      </c>
      <c r="AH47" s="71">
        <v>4.4800000000000013E-2</v>
      </c>
      <c r="AI47" s="71">
        <v>4.5600000000000016E-2</v>
      </c>
      <c r="AJ47" s="71">
        <v>4.6400000000000018E-2</v>
      </c>
      <c r="AK47" s="71">
        <v>4.720000000000002E-2</v>
      </c>
      <c r="AL47" s="71">
        <v>4.8000000000000022E-2</v>
      </c>
      <c r="AM47" s="71">
        <v>4.8800000000000024E-2</v>
      </c>
      <c r="AN47" s="71">
        <v>4.9600000000000026E-2</v>
      </c>
      <c r="AO47" s="71">
        <v>5.0400000000000028E-2</v>
      </c>
      <c r="AP47" s="71">
        <v>5.120000000000003E-2</v>
      </c>
      <c r="AQ47" s="70">
        <v>5.1999999999999998E-2</v>
      </c>
      <c r="AR47" s="71">
        <v>5.135E-2</v>
      </c>
      <c r="AS47" s="71">
        <v>5.0700000000000002E-2</v>
      </c>
      <c r="AT47" s="71">
        <v>5.0050000000000004E-2</v>
      </c>
      <c r="AU47" s="71">
        <v>4.9400000000000006E-2</v>
      </c>
      <c r="AV47" s="71">
        <v>4.8750000000000009E-2</v>
      </c>
      <c r="AW47" s="71">
        <v>4.8100000000000011E-2</v>
      </c>
      <c r="AX47" s="71">
        <v>4.7450000000000013E-2</v>
      </c>
      <c r="AY47" s="71">
        <v>4.6800000000000015E-2</v>
      </c>
      <c r="AZ47" s="71">
        <v>4.6150000000000017E-2</v>
      </c>
      <c r="BA47" s="71">
        <v>4.550000000000002E-2</v>
      </c>
      <c r="BB47" s="71">
        <v>4.4850000000000022E-2</v>
      </c>
      <c r="BC47" s="71">
        <v>4.4200000000000024E-2</v>
      </c>
      <c r="BD47" s="71">
        <v>4.3550000000000026E-2</v>
      </c>
      <c r="BE47" s="71">
        <v>4.2900000000000028E-2</v>
      </c>
      <c r="BF47" s="71">
        <v>4.2250000000000031E-2</v>
      </c>
      <c r="BG47" s="71">
        <v>4.1600000000000033E-2</v>
      </c>
      <c r="BH47" s="71">
        <v>4.0950000000000035E-2</v>
      </c>
      <c r="BI47" s="71">
        <v>4.0300000000000037E-2</v>
      </c>
      <c r="BJ47" s="71">
        <v>3.9650000000000039E-2</v>
      </c>
      <c r="BK47" s="72">
        <v>3.9E-2</v>
      </c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  <c r="CB47" s="59"/>
      <c r="CC47" s="59"/>
      <c r="CD47" s="59"/>
      <c r="CE47" s="59"/>
      <c r="CF47" s="59"/>
      <c r="CG47" s="59"/>
      <c r="CH47" s="59"/>
      <c r="CI47" s="59"/>
      <c r="CJ47" s="59"/>
      <c r="CK47" s="59"/>
      <c r="CL47" s="59"/>
      <c r="CM47" s="59"/>
      <c r="CN47" s="59"/>
      <c r="CO47" s="59"/>
      <c r="CP47" s="59"/>
      <c r="CQ47" s="59"/>
      <c r="CR47" s="59"/>
      <c r="CS47" s="59"/>
      <c r="CT47" s="59"/>
      <c r="CU47" s="59"/>
      <c r="CV47" s="59"/>
      <c r="CW47" s="59"/>
    </row>
    <row r="48" spans="1:101" ht="9.4" customHeight="1" x14ac:dyDescent="0.3">
      <c r="A48" s="212"/>
      <c r="B48" s="69" t="s">
        <v>61</v>
      </c>
      <c r="C48" s="70">
        <v>4.7811295812690127E-2</v>
      </c>
      <c r="D48" s="71">
        <v>4.3884035700939766E-2</v>
      </c>
      <c r="E48" s="71">
        <v>3.9956775589189406E-2</v>
      </c>
      <c r="F48" s="71">
        <v>3.6029515477439045E-2</v>
      </c>
      <c r="G48" s="71">
        <v>3.2102255365688684E-2</v>
      </c>
      <c r="H48" s="71">
        <v>2.8174995253938323E-2</v>
      </c>
      <c r="I48" s="71">
        <v>2.4247735142187962E-2</v>
      </c>
      <c r="J48" s="71">
        <v>2.0320475030437601E-2</v>
      </c>
      <c r="K48" s="71">
        <v>1.6393214918687241E-2</v>
      </c>
      <c r="L48" s="71">
        <v>1.246595480693688E-2</v>
      </c>
      <c r="M48" s="70">
        <v>8.5386946951865259E-3</v>
      </c>
      <c r="N48" s="71">
        <v>8.4952397741163699E-3</v>
      </c>
      <c r="O48" s="71">
        <v>8.4517848530462139E-3</v>
      </c>
      <c r="P48" s="71">
        <v>8.4083299319760579E-3</v>
      </c>
      <c r="Q48" s="71">
        <v>8.364875010905902E-3</v>
      </c>
      <c r="R48" s="71">
        <v>8.321420089835746E-3</v>
      </c>
      <c r="S48" s="71">
        <v>8.27796516876559E-3</v>
      </c>
      <c r="T48" s="71">
        <v>8.234510247695434E-3</v>
      </c>
      <c r="U48" s="71">
        <v>8.1910553266252781E-3</v>
      </c>
      <c r="V48" s="71">
        <v>8.1476004055551221E-3</v>
      </c>
      <c r="W48" s="71">
        <v>8.1041454844849661E-3</v>
      </c>
      <c r="X48" s="71">
        <v>8.0606905634148102E-3</v>
      </c>
      <c r="Y48" s="71">
        <v>8.0172356423446542E-3</v>
      </c>
      <c r="Z48" s="71">
        <v>7.9737807212744982E-3</v>
      </c>
      <c r="AA48" s="71">
        <v>7.9303258002043422E-3</v>
      </c>
      <c r="AB48" s="70">
        <v>7.886870879134188E-3</v>
      </c>
      <c r="AC48" s="71">
        <v>8.2610794871919094E-3</v>
      </c>
      <c r="AD48" s="71">
        <v>8.6352880952496307E-3</v>
      </c>
      <c r="AE48" s="71">
        <v>9.0094967033073521E-3</v>
      </c>
      <c r="AF48" s="71">
        <v>9.3837053113650735E-3</v>
      </c>
      <c r="AG48" s="71">
        <v>9.7579139194227948E-3</v>
      </c>
      <c r="AH48" s="71">
        <v>1.0132122527480516E-2</v>
      </c>
      <c r="AI48" s="71">
        <v>1.0506331135538238E-2</v>
      </c>
      <c r="AJ48" s="71">
        <v>1.0880539743595959E-2</v>
      </c>
      <c r="AK48" s="71">
        <v>1.125474835165368E-2</v>
      </c>
      <c r="AL48" s="71">
        <v>1.1628956959711402E-2</v>
      </c>
      <c r="AM48" s="71">
        <v>1.2003165567769123E-2</v>
      </c>
      <c r="AN48" s="71">
        <v>1.2377374175826844E-2</v>
      </c>
      <c r="AO48" s="71">
        <v>1.2751582783884566E-2</v>
      </c>
      <c r="AP48" s="71">
        <v>1.3125791391942287E-2</v>
      </c>
      <c r="AQ48" s="70">
        <v>1.35E-2</v>
      </c>
      <c r="AR48" s="71">
        <v>1.315E-2</v>
      </c>
      <c r="AS48" s="71">
        <v>1.2800000000000001E-2</v>
      </c>
      <c r="AT48" s="71">
        <v>1.2450000000000001E-2</v>
      </c>
      <c r="AU48" s="71">
        <v>1.2100000000000001E-2</v>
      </c>
      <c r="AV48" s="71">
        <v>1.1750000000000002E-2</v>
      </c>
      <c r="AW48" s="71">
        <v>1.1400000000000002E-2</v>
      </c>
      <c r="AX48" s="71">
        <v>1.1050000000000003E-2</v>
      </c>
      <c r="AY48" s="71">
        <v>1.0700000000000003E-2</v>
      </c>
      <c r="AZ48" s="71">
        <v>1.0350000000000003E-2</v>
      </c>
      <c r="BA48" s="71">
        <v>1.0000000000000004E-2</v>
      </c>
      <c r="BB48" s="71">
        <v>9.6500000000000041E-3</v>
      </c>
      <c r="BC48" s="71">
        <v>9.3000000000000044E-3</v>
      </c>
      <c r="BD48" s="71">
        <v>8.9500000000000048E-3</v>
      </c>
      <c r="BE48" s="71">
        <v>8.6000000000000052E-3</v>
      </c>
      <c r="BF48" s="71">
        <v>8.2500000000000056E-3</v>
      </c>
      <c r="BG48" s="71">
        <v>7.900000000000006E-3</v>
      </c>
      <c r="BH48" s="71">
        <v>7.5500000000000064E-3</v>
      </c>
      <c r="BI48" s="71">
        <v>7.2000000000000067E-3</v>
      </c>
      <c r="BJ48" s="71">
        <v>6.8500000000000071E-3</v>
      </c>
      <c r="BK48" s="72">
        <v>6.4999999999999997E-3</v>
      </c>
      <c r="BL48" s="59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59"/>
      <c r="CA48" s="59"/>
      <c r="CB48" s="59"/>
      <c r="CC48" s="59"/>
      <c r="CD48" s="59"/>
      <c r="CE48" s="59"/>
      <c r="CF48" s="59"/>
      <c r="CG48" s="59"/>
      <c r="CH48" s="59"/>
      <c r="CI48" s="59"/>
      <c r="CJ48" s="59"/>
      <c r="CK48" s="59"/>
      <c r="CL48" s="59"/>
      <c r="CM48" s="59"/>
      <c r="CN48" s="59"/>
      <c r="CO48" s="59"/>
      <c r="CP48" s="59"/>
      <c r="CQ48" s="59"/>
      <c r="CR48" s="59"/>
      <c r="CS48" s="59"/>
      <c r="CT48" s="59"/>
      <c r="CU48" s="59"/>
      <c r="CV48" s="59"/>
      <c r="CW48" s="59"/>
    </row>
    <row r="49" spans="1:101" ht="9.4" customHeight="1" x14ac:dyDescent="0.3">
      <c r="A49" s="212"/>
      <c r="B49" s="69" t="s">
        <v>62</v>
      </c>
      <c r="C49" s="70">
        <v>0.25555199993904654</v>
      </c>
      <c r="D49" s="71">
        <v>0.24223946885161129</v>
      </c>
      <c r="E49" s="71">
        <v>0.22892693776417605</v>
      </c>
      <c r="F49" s="71">
        <v>0.21561440667674081</v>
      </c>
      <c r="G49" s="71">
        <v>0.20230187558930557</v>
      </c>
      <c r="H49" s="71">
        <v>0.18898934450187033</v>
      </c>
      <c r="I49" s="71">
        <v>0.17567681341443508</v>
      </c>
      <c r="J49" s="71">
        <v>0.16236428232699984</v>
      </c>
      <c r="K49" s="71">
        <v>0.1490517512395646</v>
      </c>
      <c r="L49" s="71">
        <v>0.13573922015212936</v>
      </c>
      <c r="M49" s="70">
        <v>0.12242668906469423</v>
      </c>
      <c r="N49" s="71">
        <v>0.11693157646038128</v>
      </c>
      <c r="O49" s="71">
        <v>0.11143646385606834</v>
      </c>
      <c r="P49" s="71">
        <v>0.1059413512517554</v>
      </c>
      <c r="Q49" s="71">
        <v>0.10044623864744245</v>
      </c>
      <c r="R49" s="71">
        <v>9.4951126043129511E-2</v>
      </c>
      <c r="S49" s="71">
        <v>8.9456013438816567E-2</v>
      </c>
      <c r="T49" s="71">
        <v>8.3960900834503624E-2</v>
      </c>
      <c r="U49" s="71">
        <v>7.8465788230190681E-2</v>
      </c>
      <c r="V49" s="71">
        <v>7.2970675625877737E-2</v>
      </c>
      <c r="W49" s="71">
        <v>6.7475563021564794E-2</v>
      </c>
      <c r="X49" s="71">
        <v>6.1980450417251844E-2</v>
      </c>
      <c r="Y49" s="71">
        <v>5.6485337812938893E-2</v>
      </c>
      <c r="Z49" s="71">
        <v>5.0990225208625943E-2</v>
      </c>
      <c r="AA49" s="71">
        <v>4.5495112604312993E-2</v>
      </c>
      <c r="AB49" s="70">
        <v>0.04</v>
      </c>
      <c r="AC49" s="71">
        <v>3.8233333333333334E-2</v>
      </c>
      <c r="AD49" s="71">
        <v>3.6466666666666668E-2</v>
      </c>
      <c r="AE49" s="71">
        <v>3.4700000000000002E-2</v>
      </c>
      <c r="AF49" s="71">
        <v>3.2933333333333335E-2</v>
      </c>
      <c r="AG49" s="71">
        <v>3.1166666666666669E-2</v>
      </c>
      <c r="AH49" s="71">
        <v>2.9400000000000003E-2</v>
      </c>
      <c r="AI49" s="71">
        <v>2.7633333333333336E-2</v>
      </c>
      <c r="AJ49" s="71">
        <v>2.586666666666667E-2</v>
      </c>
      <c r="AK49" s="71">
        <v>2.4100000000000003E-2</v>
      </c>
      <c r="AL49" s="71">
        <v>2.2333333333333337E-2</v>
      </c>
      <c r="AM49" s="71">
        <v>2.0566666666666671E-2</v>
      </c>
      <c r="AN49" s="71">
        <v>1.8800000000000004E-2</v>
      </c>
      <c r="AO49" s="71">
        <v>1.7033333333333338E-2</v>
      </c>
      <c r="AP49" s="71">
        <v>1.5266666666666671E-2</v>
      </c>
      <c r="AQ49" s="70">
        <v>1.35E-2</v>
      </c>
      <c r="AR49" s="71">
        <v>1.315E-2</v>
      </c>
      <c r="AS49" s="71">
        <v>1.2800000000000001E-2</v>
      </c>
      <c r="AT49" s="71">
        <v>1.2450000000000001E-2</v>
      </c>
      <c r="AU49" s="71">
        <v>1.2100000000000001E-2</v>
      </c>
      <c r="AV49" s="71">
        <v>1.1750000000000002E-2</v>
      </c>
      <c r="AW49" s="71">
        <v>1.1400000000000002E-2</v>
      </c>
      <c r="AX49" s="71">
        <v>1.1050000000000003E-2</v>
      </c>
      <c r="AY49" s="71">
        <v>1.0700000000000003E-2</v>
      </c>
      <c r="AZ49" s="71">
        <v>1.0350000000000003E-2</v>
      </c>
      <c r="BA49" s="71">
        <v>1.0000000000000004E-2</v>
      </c>
      <c r="BB49" s="71">
        <v>9.6500000000000041E-3</v>
      </c>
      <c r="BC49" s="71">
        <v>9.3000000000000044E-3</v>
      </c>
      <c r="BD49" s="71">
        <v>8.9500000000000048E-3</v>
      </c>
      <c r="BE49" s="71">
        <v>8.6000000000000052E-3</v>
      </c>
      <c r="BF49" s="71">
        <v>8.2500000000000056E-3</v>
      </c>
      <c r="BG49" s="71">
        <v>7.900000000000006E-3</v>
      </c>
      <c r="BH49" s="71">
        <v>7.5500000000000064E-3</v>
      </c>
      <c r="BI49" s="71">
        <v>7.2000000000000067E-3</v>
      </c>
      <c r="BJ49" s="71">
        <v>6.8500000000000071E-3</v>
      </c>
      <c r="BK49" s="72">
        <v>6.4999999999999997E-3</v>
      </c>
      <c r="BL49" s="59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59"/>
      <c r="CA49" s="59"/>
      <c r="CB49" s="59"/>
      <c r="CC49" s="59"/>
      <c r="CD49" s="59"/>
      <c r="CE49" s="59"/>
      <c r="CF49" s="59"/>
      <c r="CG49" s="59"/>
      <c r="CH49" s="59"/>
      <c r="CI49" s="59"/>
      <c r="CJ49" s="59"/>
      <c r="CK49" s="59"/>
      <c r="CL49" s="59"/>
      <c r="CM49" s="59"/>
      <c r="CN49" s="59"/>
      <c r="CO49" s="59"/>
      <c r="CP49" s="59"/>
      <c r="CQ49" s="59"/>
      <c r="CR49" s="59"/>
      <c r="CS49" s="59"/>
      <c r="CT49" s="59"/>
      <c r="CU49" s="59"/>
      <c r="CV49" s="59"/>
      <c r="CW49" s="59"/>
    </row>
    <row r="50" spans="1:101" ht="9.4" customHeight="1" thickBot="1" x14ac:dyDescent="0.35">
      <c r="A50" s="213"/>
      <c r="B50" s="73" t="s">
        <v>63</v>
      </c>
      <c r="C50" s="74">
        <v>0.35871757801562315</v>
      </c>
      <c r="D50" s="75">
        <v>0.36883094057579341</v>
      </c>
      <c r="E50" s="75">
        <v>0.37894430313596367</v>
      </c>
      <c r="F50" s="75">
        <v>0.38905766569613393</v>
      </c>
      <c r="G50" s="75">
        <v>0.39917102825630418</v>
      </c>
      <c r="H50" s="75">
        <v>0.40928439081647444</v>
      </c>
      <c r="I50" s="75">
        <v>0.4193977533766447</v>
      </c>
      <c r="J50" s="75">
        <v>0.42951111593681496</v>
      </c>
      <c r="K50" s="75">
        <v>0.43962447849698522</v>
      </c>
      <c r="L50" s="75">
        <v>0.44973784105715547</v>
      </c>
      <c r="M50" s="74">
        <v>0.45985120361732573</v>
      </c>
      <c r="N50" s="75">
        <v>0.45252779004283733</v>
      </c>
      <c r="O50" s="75">
        <v>0.44520437646834893</v>
      </c>
      <c r="P50" s="75">
        <v>0.43788096289386053</v>
      </c>
      <c r="Q50" s="75">
        <v>0.43055754931937212</v>
      </c>
      <c r="R50" s="75">
        <v>0.42323413574488372</v>
      </c>
      <c r="S50" s="75">
        <v>0.41591072217039532</v>
      </c>
      <c r="T50" s="75">
        <v>0.40858730859590692</v>
      </c>
      <c r="U50" s="75">
        <v>0.40126389502141852</v>
      </c>
      <c r="V50" s="75">
        <v>0.39394048144693011</v>
      </c>
      <c r="W50" s="75">
        <v>0.38661706787244171</v>
      </c>
      <c r="X50" s="75">
        <v>0.37929365429795331</v>
      </c>
      <c r="Y50" s="75">
        <v>0.37197024072346491</v>
      </c>
      <c r="Z50" s="75">
        <v>0.3646468271489765</v>
      </c>
      <c r="AA50" s="75">
        <v>0.3573234135744881</v>
      </c>
      <c r="AB50" s="74">
        <v>0.35</v>
      </c>
      <c r="AC50" s="75">
        <v>0.34513333333333329</v>
      </c>
      <c r="AD50" s="75">
        <v>0.34026666666666661</v>
      </c>
      <c r="AE50" s="75">
        <v>0.33539999999999992</v>
      </c>
      <c r="AF50" s="75">
        <v>0.33053333333333323</v>
      </c>
      <c r="AG50" s="75">
        <v>0.32566666666666655</v>
      </c>
      <c r="AH50" s="75">
        <v>0.32079999999999986</v>
      </c>
      <c r="AI50" s="75">
        <v>0.31593333333333318</v>
      </c>
      <c r="AJ50" s="75">
        <v>0.31106666666666649</v>
      </c>
      <c r="AK50" s="75">
        <v>0.30619999999999981</v>
      </c>
      <c r="AL50" s="75">
        <v>0.30133333333333312</v>
      </c>
      <c r="AM50" s="75">
        <v>0.29646666666666643</v>
      </c>
      <c r="AN50" s="75">
        <v>0.29159999999999975</v>
      </c>
      <c r="AO50" s="75">
        <v>0.28673333333333306</v>
      </c>
      <c r="AP50" s="75">
        <v>0.28186666666666638</v>
      </c>
      <c r="AQ50" s="74">
        <v>0.27700000000000002</v>
      </c>
      <c r="AR50" s="75">
        <v>0.27500000000000002</v>
      </c>
      <c r="AS50" s="75">
        <v>0.27300000000000002</v>
      </c>
      <c r="AT50" s="75">
        <v>0.27100000000000002</v>
      </c>
      <c r="AU50" s="75">
        <v>0.26900000000000002</v>
      </c>
      <c r="AV50" s="75">
        <v>0.26700000000000002</v>
      </c>
      <c r="AW50" s="75">
        <v>0.26500000000000001</v>
      </c>
      <c r="AX50" s="75">
        <v>0.26300000000000001</v>
      </c>
      <c r="AY50" s="75">
        <v>0.26100000000000001</v>
      </c>
      <c r="AZ50" s="75">
        <v>0.25900000000000001</v>
      </c>
      <c r="BA50" s="75">
        <v>0.25700000000000001</v>
      </c>
      <c r="BB50" s="75">
        <v>0.255</v>
      </c>
      <c r="BC50" s="75">
        <v>0.253</v>
      </c>
      <c r="BD50" s="75">
        <v>0.251</v>
      </c>
      <c r="BE50" s="75">
        <v>0.249</v>
      </c>
      <c r="BF50" s="75">
        <v>0.247</v>
      </c>
      <c r="BG50" s="75">
        <v>0.245</v>
      </c>
      <c r="BH50" s="75">
        <v>0.24299999999999999</v>
      </c>
      <c r="BI50" s="75">
        <v>0.24099999999999999</v>
      </c>
      <c r="BJ50" s="75">
        <v>0.23899999999999999</v>
      </c>
      <c r="BK50" s="76">
        <v>0.23699999999999999</v>
      </c>
      <c r="BL50" s="59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59"/>
      <c r="CA50" s="59"/>
      <c r="CB50" s="59"/>
      <c r="CC50" s="59"/>
      <c r="CD50" s="59"/>
      <c r="CE50" s="59"/>
      <c r="CF50" s="59"/>
      <c r="CG50" s="59"/>
      <c r="CH50" s="59"/>
      <c r="CI50" s="59"/>
      <c r="CJ50" s="59"/>
      <c r="CK50" s="59"/>
      <c r="CL50" s="59"/>
      <c r="CM50" s="59"/>
      <c r="CN50" s="59"/>
      <c r="CO50" s="59"/>
      <c r="CP50" s="59"/>
      <c r="CQ50" s="59"/>
      <c r="CR50" s="59"/>
      <c r="CS50" s="59"/>
      <c r="CT50" s="59"/>
      <c r="CU50" s="59"/>
      <c r="CV50" s="59"/>
      <c r="CW50" s="59"/>
    </row>
    <row r="51" spans="1:101" ht="9.4" customHeight="1" x14ac:dyDescent="0.3">
      <c r="A51" s="208" t="s">
        <v>36</v>
      </c>
      <c r="B51" s="77" t="s">
        <v>57</v>
      </c>
      <c r="C51" s="78">
        <v>0.20555209517877449</v>
      </c>
      <c r="D51" s="79">
        <v>0.21685863317182769</v>
      </c>
      <c r="E51" s="79">
        <v>0.22816517116488089</v>
      </c>
      <c r="F51" s="79">
        <v>0.23947170915793409</v>
      </c>
      <c r="G51" s="79">
        <v>0.25077824715098729</v>
      </c>
      <c r="H51" s="79">
        <v>0.26208478514404049</v>
      </c>
      <c r="I51" s="79">
        <v>0.27339132313709369</v>
      </c>
      <c r="J51" s="79">
        <v>0.28469786113014689</v>
      </c>
      <c r="K51" s="79">
        <v>0.29600439912320009</v>
      </c>
      <c r="L51" s="79">
        <v>0.30731093711625329</v>
      </c>
      <c r="M51" s="78">
        <v>0.3186174751093066</v>
      </c>
      <c r="N51" s="79">
        <v>0.33364358846948244</v>
      </c>
      <c r="O51" s="79">
        <v>0.34866970182965829</v>
      </c>
      <c r="P51" s="79">
        <v>0.36369581518983413</v>
      </c>
      <c r="Q51" s="79">
        <v>0.37872192855000997</v>
      </c>
      <c r="R51" s="79">
        <v>0.39374804191018581</v>
      </c>
      <c r="S51" s="79">
        <v>0.40877415527036165</v>
      </c>
      <c r="T51" s="79">
        <v>0.42380026863053749</v>
      </c>
      <c r="U51" s="79">
        <v>0.43882638199071333</v>
      </c>
      <c r="V51" s="79">
        <v>0.45385249535088917</v>
      </c>
      <c r="W51" s="79">
        <v>0.46887860871106501</v>
      </c>
      <c r="X51" s="79">
        <v>0.48390472207124086</v>
      </c>
      <c r="Y51" s="79">
        <v>0.4989308354314167</v>
      </c>
      <c r="Z51" s="79">
        <v>0.51395694879159248</v>
      </c>
      <c r="AA51" s="79">
        <v>0.52898306215176827</v>
      </c>
      <c r="AB51" s="78">
        <v>0.54400917551194417</v>
      </c>
      <c r="AC51" s="79">
        <v>0.54774189714448118</v>
      </c>
      <c r="AD51" s="79">
        <v>0.5514746187770182</v>
      </c>
      <c r="AE51" s="79">
        <v>0.55520734040955522</v>
      </c>
      <c r="AF51" s="79">
        <v>0.55894006204209223</v>
      </c>
      <c r="AG51" s="79">
        <v>0.56267278367462925</v>
      </c>
      <c r="AH51" s="79">
        <v>0.56640550530716627</v>
      </c>
      <c r="AI51" s="79">
        <v>0.57013822693970329</v>
      </c>
      <c r="AJ51" s="79">
        <v>0.5738709485722403</v>
      </c>
      <c r="AK51" s="79">
        <v>0.57760367020477732</v>
      </c>
      <c r="AL51" s="79">
        <v>0.58133639183731434</v>
      </c>
      <c r="AM51" s="79">
        <v>0.58506911346985135</v>
      </c>
      <c r="AN51" s="79">
        <v>0.58880183510238837</v>
      </c>
      <c r="AO51" s="79">
        <v>0.59253455673492539</v>
      </c>
      <c r="AP51" s="79">
        <v>0.59626727836746241</v>
      </c>
      <c r="AQ51" s="78">
        <v>0.6</v>
      </c>
      <c r="AR51" s="79">
        <v>0.60255000000000003</v>
      </c>
      <c r="AS51" s="79">
        <v>0.60510000000000008</v>
      </c>
      <c r="AT51" s="79">
        <v>0.60765000000000013</v>
      </c>
      <c r="AU51" s="79">
        <v>0.61020000000000019</v>
      </c>
      <c r="AV51" s="79">
        <v>0.61275000000000024</v>
      </c>
      <c r="AW51" s="79">
        <v>0.61530000000000029</v>
      </c>
      <c r="AX51" s="79">
        <v>0.61785000000000034</v>
      </c>
      <c r="AY51" s="79">
        <v>0.6204000000000004</v>
      </c>
      <c r="AZ51" s="79">
        <v>0.62295000000000045</v>
      </c>
      <c r="BA51" s="79">
        <v>0.6255000000000005</v>
      </c>
      <c r="BB51" s="79">
        <v>0.62805000000000055</v>
      </c>
      <c r="BC51" s="79">
        <v>0.6306000000000006</v>
      </c>
      <c r="BD51" s="79">
        <v>0.63315000000000066</v>
      </c>
      <c r="BE51" s="79">
        <v>0.63570000000000071</v>
      </c>
      <c r="BF51" s="79">
        <v>0.63825000000000076</v>
      </c>
      <c r="BG51" s="79">
        <v>0.64080000000000081</v>
      </c>
      <c r="BH51" s="79">
        <v>0.64335000000000087</v>
      </c>
      <c r="BI51" s="79">
        <v>0.64590000000000092</v>
      </c>
      <c r="BJ51" s="79">
        <v>0.64845000000000097</v>
      </c>
      <c r="BK51" s="80">
        <v>0.65100000000000002</v>
      </c>
      <c r="BL51" s="59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59"/>
      <c r="CA51" s="59"/>
      <c r="CB51" s="59"/>
      <c r="CC51" s="59"/>
      <c r="CD51" s="59"/>
      <c r="CE51" s="59"/>
      <c r="CF51" s="59"/>
      <c r="CG51" s="59"/>
      <c r="CH51" s="59"/>
      <c r="CI51" s="59"/>
      <c r="CJ51" s="59"/>
      <c r="CK51" s="59"/>
      <c r="CL51" s="59"/>
      <c r="CM51" s="59"/>
      <c r="CN51" s="59"/>
      <c r="CO51" s="59"/>
      <c r="CP51" s="59"/>
      <c r="CQ51" s="59"/>
      <c r="CR51" s="59"/>
      <c r="CS51" s="59"/>
      <c r="CT51" s="59"/>
      <c r="CU51" s="59"/>
      <c r="CV51" s="59"/>
      <c r="CW51" s="59"/>
    </row>
    <row r="52" spans="1:101" ht="9.4" customHeight="1" x14ac:dyDescent="0.3">
      <c r="A52" s="209"/>
      <c r="B52" s="81" t="s">
        <v>58</v>
      </c>
      <c r="C52" s="82">
        <v>4.7811295812690127E-2</v>
      </c>
      <c r="D52" s="83">
        <v>4.4130037752616799E-2</v>
      </c>
      <c r="E52" s="83">
        <v>4.0448779692543471E-2</v>
      </c>
      <c r="F52" s="83">
        <v>3.6767521632470143E-2</v>
      </c>
      <c r="G52" s="83">
        <v>3.3086263572396815E-2</v>
      </c>
      <c r="H52" s="83">
        <v>2.9405005512323484E-2</v>
      </c>
      <c r="I52" s="83">
        <v>2.5723747452250152E-2</v>
      </c>
      <c r="J52" s="83">
        <v>2.2042489392176821E-2</v>
      </c>
      <c r="K52" s="83">
        <v>1.8361231332103489E-2</v>
      </c>
      <c r="L52" s="83">
        <v>1.4679973272030159E-2</v>
      </c>
      <c r="M52" s="82">
        <v>1.0998715211956828E-2</v>
      </c>
      <c r="N52" s="83">
        <v>1.1023795656639111E-2</v>
      </c>
      <c r="O52" s="83">
        <v>1.1048876101321393E-2</v>
      </c>
      <c r="P52" s="83">
        <v>1.1073956546003676E-2</v>
      </c>
      <c r="Q52" s="83">
        <v>1.1099036990685958E-2</v>
      </c>
      <c r="R52" s="83">
        <v>1.1124117435368241E-2</v>
      </c>
      <c r="S52" s="83">
        <v>1.1149197880050523E-2</v>
      </c>
      <c r="T52" s="83">
        <v>1.1174278324732806E-2</v>
      </c>
      <c r="U52" s="83">
        <v>1.1199358769415088E-2</v>
      </c>
      <c r="V52" s="83">
        <v>1.1224439214097371E-2</v>
      </c>
      <c r="W52" s="83">
        <v>1.1249519658779654E-2</v>
      </c>
      <c r="X52" s="83">
        <v>1.1274600103461936E-2</v>
      </c>
      <c r="Y52" s="83">
        <v>1.1299680548144219E-2</v>
      </c>
      <c r="Z52" s="83">
        <v>1.1324760992826501E-2</v>
      </c>
      <c r="AA52" s="83">
        <v>1.1349841437508784E-2</v>
      </c>
      <c r="AB52" s="82">
        <v>1.1374921882191077E-2</v>
      </c>
      <c r="AC52" s="83">
        <v>1.1949927090045005E-2</v>
      </c>
      <c r="AD52" s="83">
        <v>1.2524932297898934E-2</v>
      </c>
      <c r="AE52" s="83">
        <v>1.3099937505752862E-2</v>
      </c>
      <c r="AF52" s="83">
        <v>1.3674942713606791E-2</v>
      </c>
      <c r="AG52" s="83">
        <v>1.4249947921460719E-2</v>
      </c>
      <c r="AH52" s="83">
        <v>1.4824953129314648E-2</v>
      </c>
      <c r="AI52" s="83">
        <v>1.5399958337168576E-2</v>
      </c>
      <c r="AJ52" s="83">
        <v>1.5974963545022505E-2</v>
      </c>
      <c r="AK52" s="83">
        <v>1.6549968752876433E-2</v>
      </c>
      <c r="AL52" s="83">
        <v>1.7124973960730362E-2</v>
      </c>
      <c r="AM52" s="83">
        <v>1.769997916858429E-2</v>
      </c>
      <c r="AN52" s="83">
        <v>1.8274984376438218E-2</v>
      </c>
      <c r="AO52" s="83">
        <v>1.8849989584292147E-2</v>
      </c>
      <c r="AP52" s="83">
        <v>1.9424994792146075E-2</v>
      </c>
      <c r="AQ52" s="82">
        <v>0.02</v>
      </c>
      <c r="AR52" s="83">
        <v>0.02</v>
      </c>
      <c r="AS52" s="83">
        <v>0.02</v>
      </c>
      <c r="AT52" s="83">
        <v>0.02</v>
      </c>
      <c r="AU52" s="83">
        <v>0.02</v>
      </c>
      <c r="AV52" s="83">
        <v>0.02</v>
      </c>
      <c r="AW52" s="83">
        <v>0.02</v>
      </c>
      <c r="AX52" s="83">
        <v>0.02</v>
      </c>
      <c r="AY52" s="83">
        <v>0.02</v>
      </c>
      <c r="AZ52" s="83">
        <v>0.02</v>
      </c>
      <c r="BA52" s="83">
        <v>0.02</v>
      </c>
      <c r="BB52" s="83">
        <v>0.02</v>
      </c>
      <c r="BC52" s="83">
        <v>0.02</v>
      </c>
      <c r="BD52" s="83">
        <v>0.02</v>
      </c>
      <c r="BE52" s="83">
        <v>0.02</v>
      </c>
      <c r="BF52" s="83">
        <v>0.02</v>
      </c>
      <c r="BG52" s="83">
        <v>0.02</v>
      </c>
      <c r="BH52" s="83">
        <v>0.02</v>
      </c>
      <c r="BI52" s="83">
        <v>0.02</v>
      </c>
      <c r="BJ52" s="83">
        <v>0.02</v>
      </c>
      <c r="BK52" s="84">
        <v>0.02</v>
      </c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59"/>
      <c r="CC52" s="59"/>
      <c r="CD52" s="59"/>
      <c r="CE52" s="59"/>
      <c r="CF52" s="59"/>
      <c r="CG52" s="59"/>
      <c r="CH52" s="59"/>
      <c r="CI52" s="59"/>
      <c r="CJ52" s="59"/>
      <c r="CK52" s="59"/>
      <c r="CL52" s="59"/>
      <c r="CM52" s="59"/>
      <c r="CN52" s="59"/>
      <c r="CO52" s="59"/>
      <c r="CP52" s="59"/>
      <c r="CQ52" s="59"/>
      <c r="CR52" s="59"/>
      <c r="CS52" s="59"/>
      <c r="CT52" s="59"/>
      <c r="CU52" s="59"/>
      <c r="CV52" s="59"/>
      <c r="CW52" s="59"/>
    </row>
    <row r="53" spans="1:101" ht="9.4" customHeight="1" x14ac:dyDescent="0.3">
      <c r="A53" s="209"/>
      <c r="B53" s="81" t="s">
        <v>59</v>
      </c>
      <c r="C53" s="82">
        <v>0</v>
      </c>
      <c r="D53" s="83">
        <v>7.1144722907405631E-4</v>
      </c>
      <c r="E53" s="83">
        <v>1.4228944581481126E-3</v>
      </c>
      <c r="F53" s="83">
        <v>2.134341687222169E-3</v>
      </c>
      <c r="G53" s="83">
        <v>2.8457889162962252E-3</v>
      </c>
      <c r="H53" s="83">
        <v>3.5572361453702814E-3</v>
      </c>
      <c r="I53" s="83">
        <v>4.2686833744443381E-3</v>
      </c>
      <c r="J53" s="83">
        <v>4.9801306035183943E-3</v>
      </c>
      <c r="K53" s="83">
        <v>5.6915778325924505E-3</v>
      </c>
      <c r="L53" s="83">
        <v>6.4030250616665067E-3</v>
      </c>
      <c r="M53" s="82">
        <v>7.1144722907405629E-3</v>
      </c>
      <c r="N53" s="83">
        <v>7.0887762531398977E-3</v>
      </c>
      <c r="O53" s="83">
        <v>7.0630802155392325E-3</v>
      </c>
      <c r="P53" s="83">
        <v>7.0373841779385674E-3</v>
      </c>
      <c r="Q53" s="83">
        <v>7.0116881403379022E-3</v>
      </c>
      <c r="R53" s="83">
        <v>6.985992102737237E-3</v>
      </c>
      <c r="S53" s="83">
        <v>6.9602960651365718E-3</v>
      </c>
      <c r="T53" s="83">
        <v>6.9346000275359067E-3</v>
      </c>
      <c r="U53" s="83">
        <v>6.9089039899352415E-3</v>
      </c>
      <c r="V53" s="83">
        <v>6.8832079523345763E-3</v>
      </c>
      <c r="W53" s="83">
        <v>6.8575119147339112E-3</v>
      </c>
      <c r="X53" s="83">
        <v>6.831815877133246E-3</v>
      </c>
      <c r="Y53" s="83">
        <v>6.8061198395325808E-3</v>
      </c>
      <c r="Z53" s="83">
        <v>6.7804238019319157E-3</v>
      </c>
      <c r="AA53" s="83">
        <v>6.7547277643312505E-3</v>
      </c>
      <c r="AB53" s="82">
        <v>6.7290317267305819E-3</v>
      </c>
      <c r="AC53" s="83">
        <v>7.8804296116152112E-3</v>
      </c>
      <c r="AD53" s="83">
        <v>9.0318274964998405E-3</v>
      </c>
      <c r="AE53" s="83">
        <v>1.018322538138447E-2</v>
      </c>
      <c r="AF53" s="83">
        <v>1.1334623266269099E-2</v>
      </c>
      <c r="AG53" s="83">
        <v>1.2486021151153728E-2</v>
      </c>
      <c r="AH53" s="83">
        <v>1.3637419036038358E-2</v>
      </c>
      <c r="AI53" s="83">
        <v>1.4788816920922987E-2</v>
      </c>
      <c r="AJ53" s="83">
        <v>1.5940214805807616E-2</v>
      </c>
      <c r="AK53" s="83">
        <v>1.7091612690692246E-2</v>
      </c>
      <c r="AL53" s="83">
        <v>1.8243010575576875E-2</v>
      </c>
      <c r="AM53" s="83">
        <v>1.9394408460461504E-2</v>
      </c>
      <c r="AN53" s="83">
        <v>2.0545806345346133E-2</v>
      </c>
      <c r="AO53" s="83">
        <v>2.1697204230230763E-2</v>
      </c>
      <c r="AP53" s="83">
        <v>2.2848602115115392E-2</v>
      </c>
      <c r="AQ53" s="82">
        <v>2.4000000000000021E-2</v>
      </c>
      <c r="AR53" s="83">
        <v>2.4800000000000023E-2</v>
      </c>
      <c r="AS53" s="83">
        <v>2.5600000000000026E-2</v>
      </c>
      <c r="AT53" s="83">
        <v>2.6400000000000028E-2</v>
      </c>
      <c r="AU53" s="83">
        <v>2.720000000000003E-2</v>
      </c>
      <c r="AV53" s="83">
        <v>2.8000000000000032E-2</v>
      </c>
      <c r="AW53" s="83">
        <v>2.8800000000000034E-2</v>
      </c>
      <c r="AX53" s="83">
        <v>2.9600000000000036E-2</v>
      </c>
      <c r="AY53" s="83">
        <v>3.0400000000000038E-2</v>
      </c>
      <c r="AZ53" s="83">
        <v>3.120000000000004E-2</v>
      </c>
      <c r="BA53" s="83">
        <v>3.2000000000000042E-2</v>
      </c>
      <c r="BB53" s="83">
        <v>3.2800000000000044E-2</v>
      </c>
      <c r="BC53" s="83">
        <v>3.3600000000000046E-2</v>
      </c>
      <c r="BD53" s="83">
        <v>3.4400000000000049E-2</v>
      </c>
      <c r="BE53" s="83">
        <v>3.5200000000000051E-2</v>
      </c>
      <c r="BF53" s="83">
        <v>3.6000000000000053E-2</v>
      </c>
      <c r="BG53" s="83">
        <v>3.6800000000000055E-2</v>
      </c>
      <c r="BH53" s="83">
        <v>3.7600000000000057E-2</v>
      </c>
      <c r="BI53" s="83">
        <v>3.8400000000000059E-2</v>
      </c>
      <c r="BJ53" s="83">
        <v>3.9200000000000061E-2</v>
      </c>
      <c r="BK53" s="84">
        <v>4.0000000000000036E-2</v>
      </c>
      <c r="BL53" s="59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59"/>
      <c r="CA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9"/>
      <c r="CM53" s="59"/>
      <c r="CN53" s="59"/>
      <c r="CO53" s="59"/>
      <c r="CP53" s="59"/>
      <c r="CQ53" s="59"/>
      <c r="CR53" s="59"/>
      <c r="CS53" s="59"/>
      <c r="CT53" s="59"/>
      <c r="CU53" s="59"/>
      <c r="CV53" s="59"/>
      <c r="CW53" s="59"/>
    </row>
    <row r="54" spans="1:101" ht="9.4" customHeight="1" x14ac:dyDescent="0.3">
      <c r="A54" s="209"/>
      <c r="B54" s="81" t="s">
        <v>60</v>
      </c>
      <c r="C54" s="82">
        <v>8.4555735241175559E-2</v>
      </c>
      <c r="D54" s="83">
        <v>8.3345436718136962E-2</v>
      </c>
      <c r="E54" s="83">
        <v>8.2135138195098364E-2</v>
      </c>
      <c r="F54" s="83">
        <v>8.0924839672059767E-2</v>
      </c>
      <c r="G54" s="83">
        <v>7.971454114902117E-2</v>
      </c>
      <c r="H54" s="83">
        <v>7.8504242625982573E-2</v>
      </c>
      <c r="I54" s="83">
        <v>7.7293944102943976E-2</v>
      </c>
      <c r="J54" s="83">
        <v>7.6083645579905379E-2</v>
      </c>
      <c r="K54" s="83">
        <v>7.4873347056866782E-2</v>
      </c>
      <c r="L54" s="83">
        <v>7.3663048533828185E-2</v>
      </c>
      <c r="M54" s="82">
        <v>7.245275001078956E-2</v>
      </c>
      <c r="N54" s="83">
        <v>7.028923334340359E-2</v>
      </c>
      <c r="O54" s="83">
        <v>6.812571667601762E-2</v>
      </c>
      <c r="P54" s="83">
        <v>6.596220000863165E-2</v>
      </c>
      <c r="Q54" s="83">
        <v>6.3798683341245679E-2</v>
      </c>
      <c r="R54" s="83">
        <v>6.1635166673859709E-2</v>
      </c>
      <c r="S54" s="83">
        <v>5.9471650006473739E-2</v>
      </c>
      <c r="T54" s="83">
        <v>5.7308133339087769E-2</v>
      </c>
      <c r="U54" s="83">
        <v>5.5144616671701799E-2</v>
      </c>
      <c r="V54" s="83">
        <v>5.2981100004315829E-2</v>
      </c>
      <c r="W54" s="83">
        <v>5.0817583336929859E-2</v>
      </c>
      <c r="X54" s="83">
        <v>4.8654066669543888E-2</v>
      </c>
      <c r="Y54" s="83">
        <v>4.6490550002157918E-2</v>
      </c>
      <c r="Z54" s="83">
        <v>4.4327033334771948E-2</v>
      </c>
      <c r="AA54" s="83">
        <v>4.2163516667385978E-2</v>
      </c>
      <c r="AB54" s="82">
        <v>0.04</v>
      </c>
      <c r="AC54" s="83">
        <v>4.0800000000000003E-2</v>
      </c>
      <c r="AD54" s="83">
        <v>4.1600000000000005E-2</v>
      </c>
      <c r="AE54" s="83">
        <v>4.2400000000000007E-2</v>
      </c>
      <c r="AF54" s="83">
        <v>4.3200000000000009E-2</v>
      </c>
      <c r="AG54" s="83">
        <v>4.4000000000000011E-2</v>
      </c>
      <c r="AH54" s="83">
        <v>4.4800000000000013E-2</v>
      </c>
      <c r="AI54" s="83">
        <v>4.5600000000000016E-2</v>
      </c>
      <c r="AJ54" s="83">
        <v>4.6400000000000018E-2</v>
      </c>
      <c r="AK54" s="83">
        <v>4.720000000000002E-2</v>
      </c>
      <c r="AL54" s="83">
        <v>4.8000000000000022E-2</v>
      </c>
      <c r="AM54" s="83">
        <v>4.8800000000000024E-2</v>
      </c>
      <c r="AN54" s="83">
        <v>4.9600000000000026E-2</v>
      </c>
      <c r="AO54" s="83">
        <v>5.0400000000000028E-2</v>
      </c>
      <c r="AP54" s="83">
        <v>5.120000000000003E-2</v>
      </c>
      <c r="AQ54" s="82">
        <v>5.1999999999999998E-2</v>
      </c>
      <c r="AR54" s="83">
        <v>5.135E-2</v>
      </c>
      <c r="AS54" s="83">
        <v>5.0700000000000002E-2</v>
      </c>
      <c r="AT54" s="83">
        <v>5.0050000000000004E-2</v>
      </c>
      <c r="AU54" s="83">
        <v>4.9400000000000006E-2</v>
      </c>
      <c r="AV54" s="83">
        <v>4.8750000000000009E-2</v>
      </c>
      <c r="AW54" s="83">
        <v>4.8100000000000011E-2</v>
      </c>
      <c r="AX54" s="83">
        <v>4.7450000000000013E-2</v>
      </c>
      <c r="AY54" s="83">
        <v>4.6800000000000015E-2</v>
      </c>
      <c r="AZ54" s="83">
        <v>4.6150000000000017E-2</v>
      </c>
      <c r="BA54" s="83">
        <v>4.550000000000002E-2</v>
      </c>
      <c r="BB54" s="83">
        <v>4.4850000000000022E-2</v>
      </c>
      <c r="BC54" s="83">
        <v>4.4200000000000024E-2</v>
      </c>
      <c r="BD54" s="83">
        <v>4.3550000000000026E-2</v>
      </c>
      <c r="BE54" s="83">
        <v>4.2900000000000028E-2</v>
      </c>
      <c r="BF54" s="83">
        <v>4.2250000000000031E-2</v>
      </c>
      <c r="BG54" s="83">
        <v>4.1600000000000033E-2</v>
      </c>
      <c r="BH54" s="83">
        <v>4.0950000000000035E-2</v>
      </c>
      <c r="BI54" s="83">
        <v>4.0300000000000037E-2</v>
      </c>
      <c r="BJ54" s="83">
        <v>3.9650000000000039E-2</v>
      </c>
      <c r="BK54" s="84">
        <v>3.9E-2</v>
      </c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  <c r="CV54" s="59"/>
      <c r="CW54" s="59"/>
    </row>
    <row r="55" spans="1:101" ht="9.4" customHeight="1" x14ac:dyDescent="0.3">
      <c r="A55" s="209"/>
      <c r="B55" s="81" t="s">
        <v>61</v>
      </c>
      <c r="C55" s="82">
        <v>4.7811295812690127E-2</v>
      </c>
      <c r="D55" s="83">
        <v>4.3884035700939766E-2</v>
      </c>
      <c r="E55" s="83">
        <v>3.9956775589189406E-2</v>
      </c>
      <c r="F55" s="83">
        <v>3.6029515477439045E-2</v>
      </c>
      <c r="G55" s="83">
        <v>3.2102255365688684E-2</v>
      </c>
      <c r="H55" s="83">
        <v>2.8174995253938323E-2</v>
      </c>
      <c r="I55" s="83">
        <v>2.4247735142187962E-2</v>
      </c>
      <c r="J55" s="83">
        <v>2.0320475030437601E-2</v>
      </c>
      <c r="K55" s="83">
        <v>1.6393214918687241E-2</v>
      </c>
      <c r="L55" s="83">
        <v>1.246595480693688E-2</v>
      </c>
      <c r="M55" s="82">
        <v>8.5386946951865259E-3</v>
      </c>
      <c r="N55" s="83">
        <v>8.4952397741163699E-3</v>
      </c>
      <c r="O55" s="83">
        <v>8.4517848530462139E-3</v>
      </c>
      <c r="P55" s="83">
        <v>8.4083299319760579E-3</v>
      </c>
      <c r="Q55" s="83">
        <v>8.364875010905902E-3</v>
      </c>
      <c r="R55" s="83">
        <v>8.321420089835746E-3</v>
      </c>
      <c r="S55" s="83">
        <v>8.27796516876559E-3</v>
      </c>
      <c r="T55" s="83">
        <v>8.234510247695434E-3</v>
      </c>
      <c r="U55" s="83">
        <v>8.1910553266252781E-3</v>
      </c>
      <c r="V55" s="83">
        <v>8.1476004055551221E-3</v>
      </c>
      <c r="W55" s="83">
        <v>8.1041454844849661E-3</v>
      </c>
      <c r="X55" s="83">
        <v>8.0606905634148102E-3</v>
      </c>
      <c r="Y55" s="83">
        <v>8.0172356423446542E-3</v>
      </c>
      <c r="Z55" s="83">
        <v>7.9737807212744982E-3</v>
      </c>
      <c r="AA55" s="83">
        <v>7.9303258002043422E-3</v>
      </c>
      <c r="AB55" s="82">
        <v>7.886870879134188E-3</v>
      </c>
      <c r="AC55" s="83">
        <v>8.2610794871919094E-3</v>
      </c>
      <c r="AD55" s="83">
        <v>8.6352880952496307E-3</v>
      </c>
      <c r="AE55" s="83">
        <v>9.0094967033073521E-3</v>
      </c>
      <c r="AF55" s="83">
        <v>9.3837053113650735E-3</v>
      </c>
      <c r="AG55" s="83">
        <v>9.7579139194227948E-3</v>
      </c>
      <c r="AH55" s="83">
        <v>1.0132122527480516E-2</v>
      </c>
      <c r="AI55" s="83">
        <v>1.0506331135538238E-2</v>
      </c>
      <c r="AJ55" s="83">
        <v>1.0880539743595959E-2</v>
      </c>
      <c r="AK55" s="83">
        <v>1.125474835165368E-2</v>
      </c>
      <c r="AL55" s="83">
        <v>1.1628956959711402E-2</v>
      </c>
      <c r="AM55" s="83">
        <v>1.2003165567769123E-2</v>
      </c>
      <c r="AN55" s="83">
        <v>1.2377374175826844E-2</v>
      </c>
      <c r="AO55" s="83">
        <v>1.2751582783884566E-2</v>
      </c>
      <c r="AP55" s="83">
        <v>1.3125791391942287E-2</v>
      </c>
      <c r="AQ55" s="82">
        <v>1.35E-2</v>
      </c>
      <c r="AR55" s="83">
        <v>1.315E-2</v>
      </c>
      <c r="AS55" s="83">
        <v>1.2800000000000001E-2</v>
      </c>
      <c r="AT55" s="83">
        <v>1.2450000000000001E-2</v>
      </c>
      <c r="AU55" s="83">
        <v>1.2100000000000001E-2</v>
      </c>
      <c r="AV55" s="83">
        <v>1.1750000000000002E-2</v>
      </c>
      <c r="AW55" s="83">
        <v>1.1400000000000002E-2</v>
      </c>
      <c r="AX55" s="83">
        <v>1.1050000000000003E-2</v>
      </c>
      <c r="AY55" s="83">
        <v>1.0700000000000003E-2</v>
      </c>
      <c r="AZ55" s="83">
        <v>1.0350000000000003E-2</v>
      </c>
      <c r="BA55" s="83">
        <v>1.0000000000000004E-2</v>
      </c>
      <c r="BB55" s="83">
        <v>9.6500000000000041E-3</v>
      </c>
      <c r="BC55" s="83">
        <v>9.3000000000000044E-3</v>
      </c>
      <c r="BD55" s="83">
        <v>8.9500000000000048E-3</v>
      </c>
      <c r="BE55" s="83">
        <v>8.6000000000000052E-3</v>
      </c>
      <c r="BF55" s="83">
        <v>8.2500000000000056E-3</v>
      </c>
      <c r="BG55" s="83">
        <v>7.900000000000006E-3</v>
      </c>
      <c r="BH55" s="83">
        <v>7.5500000000000064E-3</v>
      </c>
      <c r="BI55" s="83">
        <v>7.2000000000000067E-3</v>
      </c>
      <c r="BJ55" s="83">
        <v>6.8500000000000071E-3</v>
      </c>
      <c r="BK55" s="84">
        <v>6.4999999999999997E-3</v>
      </c>
      <c r="BL55" s="59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59"/>
      <c r="CA55" s="59"/>
      <c r="CB55" s="59"/>
      <c r="CC55" s="59"/>
      <c r="CD55" s="59"/>
      <c r="CE55" s="59"/>
      <c r="CF55" s="59"/>
      <c r="CG55" s="59"/>
      <c r="CH55" s="59"/>
      <c r="CI55" s="59"/>
      <c r="CJ55" s="59"/>
      <c r="CK55" s="59"/>
      <c r="CL55" s="59"/>
      <c r="CM55" s="59"/>
      <c r="CN55" s="59"/>
      <c r="CO55" s="59"/>
      <c r="CP55" s="59"/>
      <c r="CQ55" s="59"/>
      <c r="CR55" s="59"/>
      <c r="CS55" s="59"/>
      <c r="CT55" s="59"/>
      <c r="CU55" s="59"/>
      <c r="CV55" s="59"/>
      <c r="CW55" s="59"/>
    </row>
    <row r="56" spans="1:101" ht="9.4" customHeight="1" x14ac:dyDescent="0.3">
      <c r="A56" s="209"/>
      <c r="B56" s="81" t="s">
        <v>62</v>
      </c>
      <c r="C56" s="82">
        <v>0.25555199993904654</v>
      </c>
      <c r="D56" s="83">
        <v>0.24223946885161129</v>
      </c>
      <c r="E56" s="83">
        <v>0.22892693776417605</v>
      </c>
      <c r="F56" s="83">
        <v>0.21561440667674081</v>
      </c>
      <c r="G56" s="83">
        <v>0.20230187558930557</v>
      </c>
      <c r="H56" s="83">
        <v>0.18898934450187033</v>
      </c>
      <c r="I56" s="83">
        <v>0.17567681341443508</v>
      </c>
      <c r="J56" s="83">
        <v>0.16236428232699984</v>
      </c>
      <c r="K56" s="83">
        <v>0.1490517512395646</v>
      </c>
      <c r="L56" s="83">
        <v>0.13573922015212936</v>
      </c>
      <c r="M56" s="82">
        <v>0.12242668906469423</v>
      </c>
      <c r="N56" s="83">
        <v>0.11693157646038128</v>
      </c>
      <c r="O56" s="83">
        <v>0.11143646385606834</v>
      </c>
      <c r="P56" s="83">
        <v>0.1059413512517554</v>
      </c>
      <c r="Q56" s="83">
        <v>0.10044623864744245</v>
      </c>
      <c r="R56" s="83">
        <v>9.4951126043129511E-2</v>
      </c>
      <c r="S56" s="83">
        <v>8.9456013438816567E-2</v>
      </c>
      <c r="T56" s="83">
        <v>8.3960900834503624E-2</v>
      </c>
      <c r="U56" s="83">
        <v>7.8465788230190681E-2</v>
      </c>
      <c r="V56" s="83">
        <v>7.2970675625877737E-2</v>
      </c>
      <c r="W56" s="83">
        <v>6.7475563021564794E-2</v>
      </c>
      <c r="X56" s="83">
        <v>6.1980450417251844E-2</v>
      </c>
      <c r="Y56" s="83">
        <v>5.6485337812938893E-2</v>
      </c>
      <c r="Z56" s="83">
        <v>5.0990225208625943E-2</v>
      </c>
      <c r="AA56" s="83">
        <v>4.5495112604312993E-2</v>
      </c>
      <c r="AB56" s="82">
        <v>0.04</v>
      </c>
      <c r="AC56" s="83">
        <v>3.8233333333333334E-2</v>
      </c>
      <c r="AD56" s="83">
        <v>3.6466666666666668E-2</v>
      </c>
      <c r="AE56" s="83">
        <v>3.4700000000000002E-2</v>
      </c>
      <c r="AF56" s="83">
        <v>3.2933333333333335E-2</v>
      </c>
      <c r="AG56" s="83">
        <v>3.1166666666666669E-2</v>
      </c>
      <c r="AH56" s="83">
        <v>2.9400000000000003E-2</v>
      </c>
      <c r="AI56" s="83">
        <v>2.7633333333333336E-2</v>
      </c>
      <c r="AJ56" s="83">
        <v>2.586666666666667E-2</v>
      </c>
      <c r="AK56" s="83">
        <v>2.4100000000000003E-2</v>
      </c>
      <c r="AL56" s="83">
        <v>2.2333333333333337E-2</v>
      </c>
      <c r="AM56" s="83">
        <v>2.0566666666666671E-2</v>
      </c>
      <c r="AN56" s="83">
        <v>1.8800000000000004E-2</v>
      </c>
      <c r="AO56" s="83">
        <v>1.7033333333333338E-2</v>
      </c>
      <c r="AP56" s="83">
        <v>1.5266666666666671E-2</v>
      </c>
      <c r="AQ56" s="82">
        <v>1.35E-2</v>
      </c>
      <c r="AR56" s="83">
        <v>1.315E-2</v>
      </c>
      <c r="AS56" s="83">
        <v>1.2800000000000001E-2</v>
      </c>
      <c r="AT56" s="83">
        <v>1.2450000000000001E-2</v>
      </c>
      <c r="AU56" s="83">
        <v>1.2100000000000001E-2</v>
      </c>
      <c r="AV56" s="83">
        <v>1.1750000000000002E-2</v>
      </c>
      <c r="AW56" s="83">
        <v>1.1400000000000002E-2</v>
      </c>
      <c r="AX56" s="83">
        <v>1.1050000000000003E-2</v>
      </c>
      <c r="AY56" s="83">
        <v>1.0700000000000003E-2</v>
      </c>
      <c r="AZ56" s="83">
        <v>1.0350000000000003E-2</v>
      </c>
      <c r="BA56" s="83">
        <v>1.0000000000000004E-2</v>
      </c>
      <c r="BB56" s="83">
        <v>9.6500000000000041E-3</v>
      </c>
      <c r="BC56" s="83">
        <v>9.3000000000000044E-3</v>
      </c>
      <c r="BD56" s="83">
        <v>8.9500000000000048E-3</v>
      </c>
      <c r="BE56" s="83">
        <v>8.6000000000000052E-3</v>
      </c>
      <c r="BF56" s="83">
        <v>8.2500000000000056E-3</v>
      </c>
      <c r="BG56" s="83">
        <v>7.900000000000006E-3</v>
      </c>
      <c r="BH56" s="83">
        <v>7.5500000000000064E-3</v>
      </c>
      <c r="BI56" s="83">
        <v>7.2000000000000067E-3</v>
      </c>
      <c r="BJ56" s="83">
        <v>6.8500000000000071E-3</v>
      </c>
      <c r="BK56" s="84">
        <v>6.4999999999999997E-3</v>
      </c>
      <c r="BL56" s="59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59"/>
      <c r="CA56" s="59"/>
      <c r="CB56" s="59"/>
      <c r="CC56" s="59"/>
      <c r="CD56" s="59"/>
      <c r="CE56" s="59"/>
      <c r="CF56" s="59"/>
      <c r="CG56" s="59"/>
      <c r="CH56" s="59"/>
      <c r="CI56" s="59"/>
      <c r="CJ56" s="59"/>
      <c r="CK56" s="59"/>
      <c r="CL56" s="59"/>
      <c r="CM56" s="59"/>
      <c r="CN56" s="59"/>
      <c r="CO56" s="59"/>
      <c r="CP56" s="59"/>
      <c r="CQ56" s="59"/>
      <c r="CR56" s="59"/>
      <c r="CS56" s="59"/>
      <c r="CT56" s="59"/>
      <c r="CU56" s="59"/>
      <c r="CV56" s="59"/>
      <c r="CW56" s="59"/>
    </row>
    <row r="57" spans="1:101" ht="9.4" customHeight="1" thickBot="1" x14ac:dyDescent="0.35">
      <c r="A57" s="210"/>
      <c r="B57" s="85" t="s">
        <v>63</v>
      </c>
      <c r="C57" s="86">
        <v>0.35871757801562315</v>
      </c>
      <c r="D57" s="87">
        <v>0.36883094057579341</v>
      </c>
      <c r="E57" s="87">
        <v>0.37894430313596367</v>
      </c>
      <c r="F57" s="87">
        <v>0.38905766569613393</v>
      </c>
      <c r="G57" s="87">
        <v>0.39917102825630418</v>
      </c>
      <c r="H57" s="87">
        <v>0.40928439081647444</v>
      </c>
      <c r="I57" s="87">
        <v>0.4193977533766447</v>
      </c>
      <c r="J57" s="87">
        <v>0.42951111593681496</v>
      </c>
      <c r="K57" s="87">
        <v>0.43962447849698522</v>
      </c>
      <c r="L57" s="87">
        <v>0.44973784105715547</v>
      </c>
      <c r="M57" s="86">
        <v>0.45985120361732573</v>
      </c>
      <c r="N57" s="87">
        <v>0.45252779004283733</v>
      </c>
      <c r="O57" s="87">
        <v>0.44520437646834893</v>
      </c>
      <c r="P57" s="87">
        <v>0.43788096289386053</v>
      </c>
      <c r="Q57" s="87">
        <v>0.43055754931937212</v>
      </c>
      <c r="R57" s="87">
        <v>0.42323413574488372</v>
      </c>
      <c r="S57" s="87">
        <v>0.41591072217039532</v>
      </c>
      <c r="T57" s="87">
        <v>0.40858730859590692</v>
      </c>
      <c r="U57" s="87">
        <v>0.40126389502141852</v>
      </c>
      <c r="V57" s="87">
        <v>0.39394048144693011</v>
      </c>
      <c r="W57" s="87">
        <v>0.38661706787244171</v>
      </c>
      <c r="X57" s="87">
        <v>0.37929365429795331</v>
      </c>
      <c r="Y57" s="87">
        <v>0.37197024072346491</v>
      </c>
      <c r="Z57" s="87">
        <v>0.3646468271489765</v>
      </c>
      <c r="AA57" s="87">
        <v>0.3573234135744881</v>
      </c>
      <c r="AB57" s="86">
        <v>0.35</v>
      </c>
      <c r="AC57" s="87">
        <v>0.34513333333333329</v>
      </c>
      <c r="AD57" s="87">
        <v>0.34026666666666661</v>
      </c>
      <c r="AE57" s="87">
        <v>0.33539999999999992</v>
      </c>
      <c r="AF57" s="87">
        <v>0.33053333333333323</v>
      </c>
      <c r="AG57" s="87">
        <v>0.32566666666666655</v>
      </c>
      <c r="AH57" s="87">
        <v>0.32079999999999986</v>
      </c>
      <c r="AI57" s="87">
        <v>0.31593333333333318</v>
      </c>
      <c r="AJ57" s="87">
        <v>0.31106666666666649</v>
      </c>
      <c r="AK57" s="87">
        <v>0.30619999999999981</v>
      </c>
      <c r="AL57" s="87">
        <v>0.30133333333333312</v>
      </c>
      <c r="AM57" s="87">
        <v>0.29646666666666643</v>
      </c>
      <c r="AN57" s="87">
        <v>0.29159999999999975</v>
      </c>
      <c r="AO57" s="87">
        <v>0.28673333333333306</v>
      </c>
      <c r="AP57" s="87">
        <v>0.28186666666666638</v>
      </c>
      <c r="AQ57" s="86">
        <v>0.27700000000000002</v>
      </c>
      <c r="AR57" s="87">
        <v>0.27500000000000002</v>
      </c>
      <c r="AS57" s="87">
        <v>0.27300000000000002</v>
      </c>
      <c r="AT57" s="87">
        <v>0.27100000000000002</v>
      </c>
      <c r="AU57" s="87">
        <v>0.26900000000000002</v>
      </c>
      <c r="AV57" s="87">
        <v>0.26700000000000002</v>
      </c>
      <c r="AW57" s="87">
        <v>0.26500000000000001</v>
      </c>
      <c r="AX57" s="87">
        <v>0.26300000000000001</v>
      </c>
      <c r="AY57" s="87">
        <v>0.26100000000000001</v>
      </c>
      <c r="AZ57" s="87">
        <v>0.25900000000000001</v>
      </c>
      <c r="BA57" s="87">
        <v>0.25700000000000001</v>
      </c>
      <c r="BB57" s="87">
        <v>0.255</v>
      </c>
      <c r="BC57" s="87">
        <v>0.253</v>
      </c>
      <c r="BD57" s="87">
        <v>0.251</v>
      </c>
      <c r="BE57" s="87">
        <v>0.249</v>
      </c>
      <c r="BF57" s="87">
        <v>0.247</v>
      </c>
      <c r="BG57" s="87">
        <v>0.245</v>
      </c>
      <c r="BH57" s="87">
        <v>0.24299999999999999</v>
      </c>
      <c r="BI57" s="87">
        <v>0.24099999999999999</v>
      </c>
      <c r="BJ57" s="87">
        <v>0.23899999999999999</v>
      </c>
      <c r="BK57" s="88">
        <v>0.23699999999999999</v>
      </c>
      <c r="BL57" s="59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59"/>
      <c r="CA57" s="59"/>
      <c r="CB57" s="59"/>
      <c r="CC57" s="59"/>
      <c r="CD57" s="59"/>
      <c r="CE57" s="59"/>
      <c r="CF57" s="59"/>
      <c r="CG57" s="59"/>
      <c r="CH57" s="59"/>
      <c r="CI57" s="59"/>
      <c r="CJ57" s="59"/>
      <c r="CK57" s="59"/>
      <c r="CL57" s="59"/>
      <c r="CM57" s="59"/>
      <c r="CN57" s="59"/>
      <c r="CO57" s="59"/>
      <c r="CP57" s="59"/>
      <c r="CQ57" s="59"/>
      <c r="CR57" s="59"/>
      <c r="CS57" s="59"/>
      <c r="CT57" s="59"/>
      <c r="CU57" s="59"/>
      <c r="CV57" s="59"/>
      <c r="CW57" s="59"/>
    </row>
    <row r="58" spans="1:101" ht="9.4" customHeight="1" x14ac:dyDescent="0.3">
      <c r="A58" s="211" t="s">
        <v>7</v>
      </c>
      <c r="B58" s="65" t="s">
        <v>57</v>
      </c>
      <c r="C58" s="66">
        <v>0.49166833466773419</v>
      </c>
      <c r="D58" s="67">
        <v>0.50439561667781008</v>
      </c>
      <c r="E58" s="67">
        <v>0.51712289868788597</v>
      </c>
      <c r="F58" s="67">
        <v>0.52985018069796186</v>
      </c>
      <c r="G58" s="67">
        <v>0.54257746270803775</v>
      </c>
      <c r="H58" s="67">
        <v>0.55530474471811364</v>
      </c>
      <c r="I58" s="67">
        <v>0.56803202672818953</v>
      </c>
      <c r="J58" s="67">
        <v>0.58075930873826542</v>
      </c>
      <c r="K58" s="67">
        <v>0.59348659074834131</v>
      </c>
      <c r="L58" s="67">
        <v>0.6062138727584172</v>
      </c>
      <c r="M58" s="66">
        <v>0.61894115476849287</v>
      </c>
      <c r="N58" s="67">
        <v>0.62078860290041205</v>
      </c>
      <c r="O58" s="67">
        <v>0.62263605103233122</v>
      </c>
      <c r="P58" s="67">
        <v>0.62448349916425039</v>
      </c>
      <c r="Q58" s="67">
        <v>0.62633094729616956</v>
      </c>
      <c r="R58" s="67">
        <v>0.62817839542808873</v>
      </c>
      <c r="S58" s="67">
        <v>0.6300258435600079</v>
      </c>
      <c r="T58" s="67">
        <v>0.63187329169192707</v>
      </c>
      <c r="U58" s="67">
        <v>0.63372073982384625</v>
      </c>
      <c r="V58" s="67">
        <v>0.63556818795576542</v>
      </c>
      <c r="W58" s="67">
        <v>0.63741563608768459</v>
      </c>
      <c r="X58" s="67">
        <v>0.63926308421960376</v>
      </c>
      <c r="Y58" s="67">
        <v>0.64111053235152293</v>
      </c>
      <c r="Z58" s="67">
        <v>0.6429579804834421</v>
      </c>
      <c r="AA58" s="67">
        <v>0.64480542861536128</v>
      </c>
      <c r="AB58" s="66">
        <v>0.64665287674728</v>
      </c>
      <c r="AC58" s="67">
        <v>0.64354268496412803</v>
      </c>
      <c r="AD58" s="67">
        <v>0.64043249318097606</v>
      </c>
      <c r="AE58" s="67">
        <v>0.63732230139782409</v>
      </c>
      <c r="AF58" s="67">
        <v>0.63421210961467211</v>
      </c>
      <c r="AG58" s="67">
        <v>0.63110191783152014</v>
      </c>
      <c r="AH58" s="67">
        <v>0.62799172604836817</v>
      </c>
      <c r="AI58" s="67">
        <v>0.6248815342652162</v>
      </c>
      <c r="AJ58" s="67">
        <v>0.62177134248206423</v>
      </c>
      <c r="AK58" s="67">
        <v>0.61866115069891225</v>
      </c>
      <c r="AL58" s="67">
        <v>0.61555095891576028</v>
      </c>
      <c r="AM58" s="67">
        <v>0.61244076713260831</v>
      </c>
      <c r="AN58" s="67">
        <v>0.60933057534945634</v>
      </c>
      <c r="AO58" s="67">
        <v>0.60622038356630437</v>
      </c>
      <c r="AP58" s="67">
        <v>0.60311019178315239</v>
      </c>
      <c r="AQ58" s="66">
        <v>0.6</v>
      </c>
      <c r="AR58" s="67">
        <v>0.60255000000000003</v>
      </c>
      <c r="AS58" s="67">
        <v>0.60510000000000008</v>
      </c>
      <c r="AT58" s="67">
        <v>0.60765000000000013</v>
      </c>
      <c r="AU58" s="67">
        <v>0.61020000000000019</v>
      </c>
      <c r="AV58" s="67">
        <v>0.61275000000000024</v>
      </c>
      <c r="AW58" s="67">
        <v>0.61530000000000029</v>
      </c>
      <c r="AX58" s="67">
        <v>0.61785000000000034</v>
      </c>
      <c r="AY58" s="67">
        <v>0.6204000000000004</v>
      </c>
      <c r="AZ58" s="67">
        <v>0.62295000000000045</v>
      </c>
      <c r="BA58" s="67">
        <v>0.6255000000000005</v>
      </c>
      <c r="BB58" s="67">
        <v>0.62805000000000055</v>
      </c>
      <c r="BC58" s="67">
        <v>0.6306000000000006</v>
      </c>
      <c r="BD58" s="67">
        <v>0.63315000000000066</v>
      </c>
      <c r="BE58" s="67">
        <v>0.63570000000000071</v>
      </c>
      <c r="BF58" s="67">
        <v>0.63825000000000076</v>
      </c>
      <c r="BG58" s="67">
        <v>0.64080000000000081</v>
      </c>
      <c r="BH58" s="67">
        <v>0.64335000000000087</v>
      </c>
      <c r="BI58" s="67">
        <v>0.64590000000000092</v>
      </c>
      <c r="BJ58" s="67">
        <v>0.64845000000000097</v>
      </c>
      <c r="BK58" s="68">
        <v>0.65100000000000002</v>
      </c>
      <c r="BL58" s="59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59"/>
      <c r="CA58" s="59"/>
      <c r="CB58" s="59"/>
      <c r="CC58" s="59"/>
      <c r="CD58" s="59"/>
      <c r="CE58" s="59"/>
      <c r="CF58" s="59"/>
      <c r="CG58" s="59"/>
      <c r="CH58" s="59"/>
      <c r="CI58" s="59"/>
      <c r="CJ58" s="59"/>
      <c r="CK58" s="59"/>
      <c r="CL58" s="59"/>
      <c r="CM58" s="59"/>
      <c r="CN58" s="59"/>
      <c r="CO58" s="59"/>
      <c r="CP58" s="59"/>
      <c r="CQ58" s="59"/>
      <c r="CR58" s="59"/>
      <c r="CS58" s="59"/>
      <c r="CT58" s="59"/>
      <c r="CU58" s="59"/>
      <c r="CV58" s="59"/>
      <c r="CW58" s="59"/>
    </row>
    <row r="59" spans="1:101" ht="9.4" customHeight="1" x14ac:dyDescent="0.3">
      <c r="A59" s="212"/>
      <c r="B59" s="69" t="s">
        <v>58</v>
      </c>
      <c r="C59" s="70">
        <v>1.5783460101414466E-2</v>
      </c>
      <c r="D59" s="71">
        <v>1.5055141761444575E-2</v>
      </c>
      <c r="E59" s="71">
        <v>1.4326823421474684E-2</v>
      </c>
      <c r="F59" s="71">
        <v>1.3598505081504793E-2</v>
      </c>
      <c r="G59" s="71">
        <v>1.2870186741534902E-2</v>
      </c>
      <c r="H59" s="71">
        <v>1.2141868401565011E-2</v>
      </c>
      <c r="I59" s="71">
        <v>1.1413550061595119E-2</v>
      </c>
      <c r="J59" s="71">
        <v>1.0685231721625228E-2</v>
      </c>
      <c r="K59" s="71">
        <v>9.9569133816553371E-3</v>
      </c>
      <c r="L59" s="71">
        <v>9.2285950416854459E-3</v>
      </c>
      <c r="M59" s="70">
        <v>8.5002767017155513E-3</v>
      </c>
      <c r="N59" s="71">
        <v>8.568413868403681E-3</v>
      </c>
      <c r="O59" s="71">
        <v>8.6365510350918107E-3</v>
      </c>
      <c r="P59" s="71">
        <v>8.7046882017799403E-3</v>
      </c>
      <c r="Q59" s="71">
        <v>8.77282536846807E-3</v>
      </c>
      <c r="R59" s="71">
        <v>8.8409625351561997E-3</v>
      </c>
      <c r="S59" s="71">
        <v>8.9090997018443294E-3</v>
      </c>
      <c r="T59" s="71">
        <v>8.977236868532459E-3</v>
      </c>
      <c r="U59" s="71">
        <v>9.0453740352205887E-3</v>
      </c>
      <c r="V59" s="71">
        <v>9.1135112019087184E-3</v>
      </c>
      <c r="W59" s="71">
        <v>9.1816483685968481E-3</v>
      </c>
      <c r="X59" s="71">
        <v>9.2497855352849778E-3</v>
      </c>
      <c r="Y59" s="71">
        <v>9.3179227019731074E-3</v>
      </c>
      <c r="Z59" s="71">
        <v>9.3860598686612371E-3</v>
      </c>
      <c r="AA59" s="71">
        <v>9.4541970353493668E-3</v>
      </c>
      <c r="AB59" s="70">
        <v>9.5223342020375051E-3</v>
      </c>
      <c r="AC59" s="71">
        <v>1.0220845255235004E-2</v>
      </c>
      <c r="AD59" s="71">
        <v>1.0919356308432503E-2</v>
      </c>
      <c r="AE59" s="71">
        <v>1.1617867361630002E-2</v>
      </c>
      <c r="AF59" s="71">
        <v>1.2316378414827502E-2</v>
      </c>
      <c r="AG59" s="71">
        <v>1.3014889468025001E-2</v>
      </c>
      <c r="AH59" s="71">
        <v>1.37134005212225E-2</v>
      </c>
      <c r="AI59" s="71">
        <v>1.4411911574419999E-2</v>
      </c>
      <c r="AJ59" s="71">
        <v>1.5110422627617498E-2</v>
      </c>
      <c r="AK59" s="71">
        <v>1.5808933680814999E-2</v>
      </c>
      <c r="AL59" s="71">
        <v>1.65074447340125E-2</v>
      </c>
      <c r="AM59" s="71">
        <v>1.7205955787210001E-2</v>
      </c>
      <c r="AN59" s="71">
        <v>1.7904466840407501E-2</v>
      </c>
      <c r="AO59" s="71">
        <v>1.8602977893605002E-2</v>
      </c>
      <c r="AP59" s="71">
        <v>1.9301488946802503E-2</v>
      </c>
      <c r="AQ59" s="70">
        <v>0.02</v>
      </c>
      <c r="AR59" s="71">
        <v>0.02</v>
      </c>
      <c r="AS59" s="71">
        <v>0.02</v>
      </c>
      <c r="AT59" s="71">
        <v>0.02</v>
      </c>
      <c r="AU59" s="71">
        <v>0.02</v>
      </c>
      <c r="AV59" s="71">
        <v>0.02</v>
      </c>
      <c r="AW59" s="71">
        <v>0.02</v>
      </c>
      <c r="AX59" s="71">
        <v>0.02</v>
      </c>
      <c r="AY59" s="71">
        <v>0.02</v>
      </c>
      <c r="AZ59" s="71">
        <v>0.02</v>
      </c>
      <c r="BA59" s="71">
        <v>0.02</v>
      </c>
      <c r="BB59" s="71">
        <v>0.02</v>
      </c>
      <c r="BC59" s="71">
        <v>0.02</v>
      </c>
      <c r="BD59" s="71">
        <v>0.02</v>
      </c>
      <c r="BE59" s="71">
        <v>0.02</v>
      </c>
      <c r="BF59" s="71">
        <v>0.02</v>
      </c>
      <c r="BG59" s="71">
        <v>0.02</v>
      </c>
      <c r="BH59" s="71">
        <v>0.02</v>
      </c>
      <c r="BI59" s="71">
        <v>0.02</v>
      </c>
      <c r="BJ59" s="71">
        <v>0.02</v>
      </c>
      <c r="BK59" s="72">
        <v>0.02</v>
      </c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  <c r="CD59" s="59"/>
      <c r="CE59" s="59"/>
      <c r="CF59" s="59"/>
      <c r="CG59" s="59"/>
      <c r="CH59" s="59"/>
      <c r="CI59" s="59"/>
      <c r="CJ59" s="59"/>
      <c r="CK59" s="59"/>
      <c r="CL59" s="59"/>
      <c r="CM59" s="59"/>
      <c r="CN59" s="59"/>
      <c r="CO59" s="59"/>
      <c r="CP59" s="59"/>
      <c r="CQ59" s="59"/>
      <c r="CR59" s="59"/>
      <c r="CS59" s="59"/>
      <c r="CT59" s="59"/>
      <c r="CU59" s="59"/>
      <c r="CV59" s="59"/>
      <c r="CW59" s="59"/>
    </row>
    <row r="60" spans="1:101" ht="9.4" customHeight="1" x14ac:dyDescent="0.3">
      <c r="A60" s="212"/>
      <c r="B60" s="69" t="s">
        <v>59</v>
      </c>
      <c r="C60" s="70">
        <v>0</v>
      </c>
      <c r="D60" s="71">
        <v>1.0256410256410256E-3</v>
      </c>
      <c r="E60" s="71">
        <v>2.0512820512820513E-3</v>
      </c>
      <c r="F60" s="71">
        <v>3.0769230769230769E-3</v>
      </c>
      <c r="G60" s="71">
        <v>4.1025641025641026E-3</v>
      </c>
      <c r="H60" s="71">
        <v>5.1282051282051282E-3</v>
      </c>
      <c r="I60" s="71">
        <v>6.1538461538461538E-3</v>
      </c>
      <c r="J60" s="71">
        <v>7.1794871794871795E-3</v>
      </c>
      <c r="K60" s="71">
        <v>8.2051282051282051E-3</v>
      </c>
      <c r="L60" s="71">
        <v>9.2307692307692299E-3</v>
      </c>
      <c r="M60" s="70">
        <v>1.0256410256410256E-2</v>
      </c>
      <c r="N60" s="71">
        <v>1.0254248231321731E-2</v>
      </c>
      <c r="O60" s="71">
        <v>1.0252086206233206E-2</v>
      </c>
      <c r="P60" s="71">
        <v>1.0249924181144681E-2</v>
      </c>
      <c r="Q60" s="71">
        <v>1.0247762156056156E-2</v>
      </c>
      <c r="R60" s="71">
        <v>1.0245600130967631E-2</v>
      </c>
      <c r="S60" s="71">
        <v>1.0243438105879106E-2</v>
      </c>
      <c r="T60" s="71">
        <v>1.0241276080790581E-2</v>
      </c>
      <c r="U60" s="71">
        <v>1.0239114055702056E-2</v>
      </c>
      <c r="V60" s="71">
        <v>1.0236952030613531E-2</v>
      </c>
      <c r="W60" s="71">
        <v>1.0234790005525006E-2</v>
      </c>
      <c r="X60" s="71">
        <v>1.0232627980436481E-2</v>
      </c>
      <c r="Y60" s="71">
        <v>1.0230465955347956E-2</v>
      </c>
      <c r="Z60" s="71">
        <v>1.0228303930259431E-2</v>
      </c>
      <c r="AA60" s="71">
        <v>1.0226141905170906E-2</v>
      </c>
      <c r="AB60" s="70">
        <v>1.0223979880082373E-2</v>
      </c>
      <c r="AC60" s="71">
        <v>1.1142381221410216E-2</v>
      </c>
      <c r="AD60" s="71">
        <v>1.206078256273806E-2</v>
      </c>
      <c r="AE60" s="71">
        <v>1.2979183904065904E-2</v>
      </c>
      <c r="AF60" s="71">
        <v>1.3897585245393747E-2</v>
      </c>
      <c r="AG60" s="71">
        <v>1.4815986586721591E-2</v>
      </c>
      <c r="AH60" s="71">
        <v>1.5734387928049435E-2</v>
      </c>
      <c r="AI60" s="71">
        <v>1.6652789269377279E-2</v>
      </c>
      <c r="AJ60" s="71">
        <v>1.7571190610705122E-2</v>
      </c>
      <c r="AK60" s="71">
        <v>1.8489591952032966E-2</v>
      </c>
      <c r="AL60" s="71">
        <v>1.940799329336081E-2</v>
      </c>
      <c r="AM60" s="71">
        <v>2.0326394634688653E-2</v>
      </c>
      <c r="AN60" s="71">
        <v>2.1244795976016497E-2</v>
      </c>
      <c r="AO60" s="71">
        <v>2.2163197317344341E-2</v>
      </c>
      <c r="AP60" s="71">
        <v>2.3081598658672185E-2</v>
      </c>
      <c r="AQ60" s="70">
        <v>2.4000000000000021E-2</v>
      </c>
      <c r="AR60" s="71">
        <v>2.4800000000000023E-2</v>
      </c>
      <c r="AS60" s="71">
        <v>2.5600000000000026E-2</v>
      </c>
      <c r="AT60" s="71">
        <v>2.6400000000000028E-2</v>
      </c>
      <c r="AU60" s="71">
        <v>2.720000000000003E-2</v>
      </c>
      <c r="AV60" s="71">
        <v>2.8000000000000032E-2</v>
      </c>
      <c r="AW60" s="71">
        <v>2.8800000000000034E-2</v>
      </c>
      <c r="AX60" s="71">
        <v>2.9600000000000036E-2</v>
      </c>
      <c r="AY60" s="71">
        <v>3.0400000000000038E-2</v>
      </c>
      <c r="AZ60" s="71">
        <v>3.120000000000004E-2</v>
      </c>
      <c r="BA60" s="71">
        <v>3.2000000000000042E-2</v>
      </c>
      <c r="BB60" s="71">
        <v>3.2800000000000044E-2</v>
      </c>
      <c r="BC60" s="71">
        <v>3.3600000000000046E-2</v>
      </c>
      <c r="BD60" s="71">
        <v>3.4400000000000049E-2</v>
      </c>
      <c r="BE60" s="71">
        <v>3.5200000000000051E-2</v>
      </c>
      <c r="BF60" s="71">
        <v>3.6000000000000053E-2</v>
      </c>
      <c r="BG60" s="71">
        <v>3.6800000000000055E-2</v>
      </c>
      <c r="BH60" s="71">
        <v>3.7600000000000057E-2</v>
      </c>
      <c r="BI60" s="71">
        <v>3.8400000000000059E-2</v>
      </c>
      <c r="BJ60" s="71">
        <v>3.9200000000000061E-2</v>
      </c>
      <c r="BK60" s="72">
        <v>4.0000000000000036E-2</v>
      </c>
      <c r="BL60" s="59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59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59"/>
      <c r="CL60" s="59"/>
      <c r="CM60" s="59"/>
      <c r="CN60" s="59"/>
      <c r="CO60" s="59"/>
      <c r="CP60" s="59"/>
      <c r="CQ60" s="59"/>
      <c r="CR60" s="59"/>
      <c r="CS60" s="59"/>
      <c r="CT60" s="59"/>
      <c r="CU60" s="59"/>
      <c r="CV60" s="59"/>
      <c r="CW60" s="59"/>
    </row>
    <row r="61" spans="1:101" ht="9.4" customHeight="1" x14ac:dyDescent="0.3">
      <c r="A61" s="212"/>
      <c r="B61" s="69" t="s">
        <v>60</v>
      </c>
      <c r="C61" s="70">
        <v>4.4197858286629303E-2</v>
      </c>
      <c r="D61" s="71">
        <v>4.21097455810064E-2</v>
      </c>
      <c r="E61" s="71">
        <v>4.0021632875383496E-2</v>
      </c>
      <c r="F61" s="71">
        <v>3.7933520169760593E-2</v>
      </c>
      <c r="G61" s="71">
        <v>3.5845407464137689E-2</v>
      </c>
      <c r="H61" s="71">
        <v>3.3757294758514786E-2</v>
      </c>
      <c r="I61" s="71">
        <v>3.1669182052891882E-2</v>
      </c>
      <c r="J61" s="71">
        <v>2.9581069347268982E-2</v>
      </c>
      <c r="K61" s="71">
        <v>2.7492956641646082E-2</v>
      </c>
      <c r="L61" s="71">
        <v>2.5404843936023182E-2</v>
      </c>
      <c r="M61" s="70">
        <v>2.3316731230400296E-2</v>
      </c>
      <c r="N61" s="71">
        <v>2.3199593022186736E-2</v>
      </c>
      <c r="O61" s="71">
        <v>2.3082454813973176E-2</v>
      </c>
      <c r="P61" s="71">
        <v>2.2965316605759616E-2</v>
      </c>
      <c r="Q61" s="71">
        <v>2.2848178397546055E-2</v>
      </c>
      <c r="R61" s="71">
        <v>2.2731040189332495E-2</v>
      </c>
      <c r="S61" s="71">
        <v>2.2613901981118935E-2</v>
      </c>
      <c r="T61" s="71">
        <v>2.2496763772905375E-2</v>
      </c>
      <c r="U61" s="71">
        <v>2.2379625564691814E-2</v>
      </c>
      <c r="V61" s="71">
        <v>2.2262487356478254E-2</v>
      </c>
      <c r="W61" s="71">
        <v>2.2145349148264694E-2</v>
      </c>
      <c r="X61" s="71">
        <v>2.2028210940051134E-2</v>
      </c>
      <c r="Y61" s="71">
        <v>2.1911072731837573E-2</v>
      </c>
      <c r="Z61" s="71">
        <v>2.1793934523624013E-2</v>
      </c>
      <c r="AA61" s="71">
        <v>2.1676796315410453E-2</v>
      </c>
      <c r="AB61" s="70">
        <v>2.1559658107196879E-2</v>
      </c>
      <c r="AC61" s="71">
        <v>2.3589014233383755E-2</v>
      </c>
      <c r="AD61" s="71">
        <v>2.5618370359570632E-2</v>
      </c>
      <c r="AE61" s="71">
        <v>2.7647726485757508E-2</v>
      </c>
      <c r="AF61" s="71">
        <v>2.9677082611944385E-2</v>
      </c>
      <c r="AG61" s="71">
        <v>3.1706438738131261E-2</v>
      </c>
      <c r="AH61" s="71">
        <v>3.3735794864318137E-2</v>
      </c>
      <c r="AI61" s="71">
        <v>3.5765150990505014E-2</v>
      </c>
      <c r="AJ61" s="71">
        <v>3.779450711669189E-2</v>
      </c>
      <c r="AK61" s="71">
        <v>3.9823863242878767E-2</v>
      </c>
      <c r="AL61" s="71">
        <v>4.1853219369065643E-2</v>
      </c>
      <c r="AM61" s="71">
        <v>4.388257549525252E-2</v>
      </c>
      <c r="AN61" s="71">
        <v>4.5911931621439396E-2</v>
      </c>
      <c r="AO61" s="71">
        <v>4.7941287747626272E-2</v>
      </c>
      <c r="AP61" s="71">
        <v>4.9970643873813149E-2</v>
      </c>
      <c r="AQ61" s="70">
        <v>5.1999999999999998E-2</v>
      </c>
      <c r="AR61" s="71">
        <v>5.135E-2</v>
      </c>
      <c r="AS61" s="71">
        <v>5.0700000000000002E-2</v>
      </c>
      <c r="AT61" s="71">
        <v>5.0050000000000004E-2</v>
      </c>
      <c r="AU61" s="71">
        <v>4.9400000000000006E-2</v>
      </c>
      <c r="AV61" s="71">
        <v>4.8750000000000009E-2</v>
      </c>
      <c r="AW61" s="71">
        <v>4.8100000000000011E-2</v>
      </c>
      <c r="AX61" s="71">
        <v>4.7450000000000013E-2</v>
      </c>
      <c r="AY61" s="71">
        <v>4.6800000000000015E-2</v>
      </c>
      <c r="AZ61" s="71">
        <v>4.6150000000000017E-2</v>
      </c>
      <c r="BA61" s="71">
        <v>4.550000000000002E-2</v>
      </c>
      <c r="BB61" s="71">
        <v>4.4850000000000022E-2</v>
      </c>
      <c r="BC61" s="71">
        <v>4.4200000000000024E-2</v>
      </c>
      <c r="BD61" s="71">
        <v>4.3550000000000026E-2</v>
      </c>
      <c r="BE61" s="71">
        <v>4.2900000000000028E-2</v>
      </c>
      <c r="BF61" s="71">
        <v>4.2250000000000031E-2</v>
      </c>
      <c r="BG61" s="71">
        <v>4.1600000000000033E-2</v>
      </c>
      <c r="BH61" s="71">
        <v>4.0950000000000035E-2</v>
      </c>
      <c r="BI61" s="71">
        <v>4.0300000000000037E-2</v>
      </c>
      <c r="BJ61" s="71">
        <v>3.9650000000000039E-2</v>
      </c>
      <c r="BK61" s="72">
        <v>3.9E-2</v>
      </c>
      <c r="BL61" s="59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59"/>
      <c r="CA61" s="59"/>
      <c r="CB61" s="59"/>
      <c r="CC61" s="59"/>
      <c r="CD61" s="59"/>
      <c r="CE61" s="59"/>
      <c r="CF61" s="59"/>
      <c r="CG61" s="59"/>
      <c r="CH61" s="59"/>
      <c r="CI61" s="59"/>
      <c r="CJ61" s="59"/>
      <c r="CK61" s="59"/>
      <c r="CL61" s="59"/>
      <c r="CM61" s="59"/>
      <c r="CN61" s="59"/>
      <c r="CO61" s="59"/>
      <c r="CP61" s="59"/>
      <c r="CQ61" s="59"/>
      <c r="CR61" s="59"/>
      <c r="CS61" s="59"/>
      <c r="CT61" s="59"/>
      <c r="CU61" s="59"/>
      <c r="CV61" s="59"/>
      <c r="CW61" s="59"/>
    </row>
    <row r="62" spans="1:101" ht="9.4" customHeight="1" x14ac:dyDescent="0.3">
      <c r="A62" s="212"/>
      <c r="B62" s="69" t="s">
        <v>61</v>
      </c>
      <c r="C62" s="70">
        <v>1.5783460101414466E-2</v>
      </c>
      <c r="D62" s="71">
        <v>1.4382203189225427E-2</v>
      </c>
      <c r="E62" s="71">
        <v>1.2980946277036387E-2</v>
      </c>
      <c r="F62" s="71">
        <v>1.1579689364847347E-2</v>
      </c>
      <c r="G62" s="71">
        <v>1.0178432452658308E-2</v>
      </c>
      <c r="H62" s="71">
        <v>8.7771755404692682E-3</v>
      </c>
      <c r="I62" s="71">
        <v>7.3759186282802286E-3</v>
      </c>
      <c r="J62" s="71">
        <v>5.974661716091189E-3</v>
      </c>
      <c r="K62" s="71">
        <v>4.5734048039021494E-3</v>
      </c>
      <c r="L62" s="71">
        <v>3.1721478917131102E-3</v>
      </c>
      <c r="M62" s="70">
        <v>1.770890979524073E-3</v>
      </c>
      <c r="N62" s="71">
        <v>1.7889083184493518E-3</v>
      </c>
      <c r="O62" s="71">
        <v>1.8069256573746307E-3</v>
      </c>
      <c r="P62" s="71">
        <v>1.8249429962999095E-3</v>
      </c>
      <c r="Q62" s="71">
        <v>1.8429603352251884E-3</v>
      </c>
      <c r="R62" s="71">
        <v>1.8609776741504672E-3</v>
      </c>
      <c r="S62" s="71">
        <v>1.8789950130757461E-3</v>
      </c>
      <c r="T62" s="71">
        <v>1.8970123520010249E-3</v>
      </c>
      <c r="U62" s="71">
        <v>1.9150296909263038E-3</v>
      </c>
      <c r="V62" s="71">
        <v>1.9330470298515826E-3</v>
      </c>
      <c r="W62" s="71">
        <v>1.9510643687768614E-3</v>
      </c>
      <c r="X62" s="71">
        <v>1.9690817077021401E-3</v>
      </c>
      <c r="Y62" s="71">
        <v>1.9870990466274189E-3</v>
      </c>
      <c r="Z62" s="71">
        <v>2.0051163855526978E-3</v>
      </c>
      <c r="AA62" s="71">
        <v>2.0231337244779766E-3</v>
      </c>
      <c r="AB62" s="70">
        <v>2.0411510634032546E-3</v>
      </c>
      <c r="AC62" s="71">
        <v>2.8050743258430377E-3</v>
      </c>
      <c r="AD62" s="71">
        <v>3.5689975882828209E-3</v>
      </c>
      <c r="AE62" s="71">
        <v>4.332920850722604E-3</v>
      </c>
      <c r="AF62" s="71">
        <v>5.0968441131623871E-3</v>
      </c>
      <c r="AG62" s="71">
        <v>5.8607673756021703E-3</v>
      </c>
      <c r="AH62" s="71">
        <v>6.6246906380419534E-3</v>
      </c>
      <c r="AI62" s="71">
        <v>7.3886139004817365E-3</v>
      </c>
      <c r="AJ62" s="71">
        <v>8.1525371629215197E-3</v>
      </c>
      <c r="AK62" s="71">
        <v>8.9164604253613028E-3</v>
      </c>
      <c r="AL62" s="71">
        <v>9.6803836878010859E-3</v>
      </c>
      <c r="AM62" s="71">
        <v>1.0444306950240869E-2</v>
      </c>
      <c r="AN62" s="71">
        <v>1.1208230212680652E-2</v>
      </c>
      <c r="AO62" s="71">
        <v>1.1972153475120435E-2</v>
      </c>
      <c r="AP62" s="71">
        <v>1.2736076737560218E-2</v>
      </c>
      <c r="AQ62" s="70">
        <v>1.35E-2</v>
      </c>
      <c r="AR62" s="71">
        <v>1.315E-2</v>
      </c>
      <c r="AS62" s="71">
        <v>1.2800000000000001E-2</v>
      </c>
      <c r="AT62" s="71">
        <v>1.2450000000000001E-2</v>
      </c>
      <c r="AU62" s="71">
        <v>1.2100000000000001E-2</v>
      </c>
      <c r="AV62" s="71">
        <v>1.1750000000000002E-2</v>
      </c>
      <c r="AW62" s="71">
        <v>1.1400000000000002E-2</v>
      </c>
      <c r="AX62" s="71">
        <v>1.1050000000000003E-2</v>
      </c>
      <c r="AY62" s="71">
        <v>1.0700000000000003E-2</v>
      </c>
      <c r="AZ62" s="71">
        <v>1.0350000000000003E-2</v>
      </c>
      <c r="BA62" s="71">
        <v>1.0000000000000004E-2</v>
      </c>
      <c r="BB62" s="71">
        <v>9.6500000000000041E-3</v>
      </c>
      <c r="BC62" s="71">
        <v>9.3000000000000044E-3</v>
      </c>
      <c r="BD62" s="71">
        <v>8.9500000000000048E-3</v>
      </c>
      <c r="BE62" s="71">
        <v>8.6000000000000052E-3</v>
      </c>
      <c r="BF62" s="71">
        <v>8.2500000000000056E-3</v>
      </c>
      <c r="BG62" s="71">
        <v>7.900000000000006E-3</v>
      </c>
      <c r="BH62" s="71">
        <v>7.5500000000000064E-3</v>
      </c>
      <c r="BI62" s="71">
        <v>7.2000000000000067E-3</v>
      </c>
      <c r="BJ62" s="71">
        <v>6.8500000000000071E-3</v>
      </c>
      <c r="BK62" s="72">
        <v>6.4999999999999997E-3</v>
      </c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  <c r="CF62" s="59"/>
      <c r="CG62" s="59"/>
      <c r="CH62" s="59"/>
      <c r="CI62" s="59"/>
      <c r="CJ62" s="59"/>
      <c r="CK62" s="59"/>
      <c r="CL62" s="59"/>
      <c r="CM62" s="59"/>
      <c r="CN62" s="59"/>
      <c r="CO62" s="59"/>
      <c r="CP62" s="59"/>
      <c r="CQ62" s="59"/>
      <c r="CR62" s="59"/>
      <c r="CS62" s="59"/>
      <c r="CT62" s="59"/>
      <c r="CU62" s="59"/>
      <c r="CV62" s="59"/>
      <c r="CW62" s="59"/>
    </row>
    <row r="63" spans="1:101" ht="9.4" customHeight="1" x14ac:dyDescent="0.3">
      <c r="A63" s="212"/>
      <c r="B63" s="69" t="s">
        <v>62</v>
      </c>
      <c r="C63" s="70">
        <v>0.24643047771550575</v>
      </c>
      <c r="D63" s="71">
        <v>0.22462233125367662</v>
      </c>
      <c r="E63" s="71">
        <v>0.20281418479184748</v>
      </c>
      <c r="F63" s="71">
        <v>0.18100603833001835</v>
      </c>
      <c r="G63" s="71">
        <v>0.15919789186818922</v>
      </c>
      <c r="H63" s="71">
        <v>0.13738974540636009</v>
      </c>
      <c r="I63" s="71">
        <v>0.11558159894453097</v>
      </c>
      <c r="J63" s="71">
        <v>9.3773452482701858E-2</v>
      </c>
      <c r="K63" s="71">
        <v>7.1965306020872741E-2</v>
      </c>
      <c r="L63" s="71">
        <v>5.0157159559043624E-2</v>
      </c>
      <c r="M63" s="70">
        <v>2.8349013097214534E-2</v>
      </c>
      <c r="N63" s="71">
        <v>2.7125745557400233E-2</v>
      </c>
      <c r="O63" s="71">
        <v>2.5902478017585932E-2</v>
      </c>
      <c r="P63" s="71">
        <v>2.4679210477771631E-2</v>
      </c>
      <c r="Q63" s="71">
        <v>2.345594293795733E-2</v>
      </c>
      <c r="R63" s="71">
        <v>2.2232675398143029E-2</v>
      </c>
      <c r="S63" s="71">
        <v>2.1009407858328728E-2</v>
      </c>
      <c r="T63" s="71">
        <v>1.9786140318514427E-2</v>
      </c>
      <c r="U63" s="71">
        <v>1.8562872778700126E-2</v>
      </c>
      <c r="V63" s="71">
        <v>1.7339605238885825E-2</v>
      </c>
      <c r="W63" s="71">
        <v>1.6116337699071524E-2</v>
      </c>
      <c r="X63" s="71">
        <v>1.4893070159257222E-2</v>
      </c>
      <c r="Y63" s="71">
        <v>1.3669802619442919E-2</v>
      </c>
      <c r="Z63" s="71">
        <v>1.2446535079628616E-2</v>
      </c>
      <c r="AA63" s="71">
        <v>1.1223267539814313E-2</v>
      </c>
      <c r="AB63" s="70">
        <v>0.01</v>
      </c>
      <c r="AC63" s="71">
        <v>1.0233333333333334E-2</v>
      </c>
      <c r="AD63" s="71">
        <v>1.0466666666666668E-2</v>
      </c>
      <c r="AE63" s="71">
        <v>1.0700000000000001E-2</v>
      </c>
      <c r="AF63" s="71">
        <v>1.0933333333333335E-2</v>
      </c>
      <c r="AG63" s="71">
        <v>1.1166666666666668E-2</v>
      </c>
      <c r="AH63" s="71">
        <v>1.1400000000000002E-2</v>
      </c>
      <c r="AI63" s="71">
        <v>1.1633333333333336E-2</v>
      </c>
      <c r="AJ63" s="71">
        <v>1.1866666666666669E-2</v>
      </c>
      <c r="AK63" s="71">
        <v>1.2100000000000003E-2</v>
      </c>
      <c r="AL63" s="71">
        <v>1.2333333333333337E-2</v>
      </c>
      <c r="AM63" s="71">
        <v>1.256666666666667E-2</v>
      </c>
      <c r="AN63" s="71">
        <v>1.2800000000000004E-2</v>
      </c>
      <c r="AO63" s="71">
        <v>1.3033333333333338E-2</v>
      </c>
      <c r="AP63" s="71">
        <v>1.3266666666666671E-2</v>
      </c>
      <c r="AQ63" s="70">
        <v>1.35E-2</v>
      </c>
      <c r="AR63" s="71">
        <v>1.315E-2</v>
      </c>
      <c r="AS63" s="71">
        <v>1.2800000000000001E-2</v>
      </c>
      <c r="AT63" s="71">
        <v>1.2450000000000001E-2</v>
      </c>
      <c r="AU63" s="71">
        <v>1.2100000000000001E-2</v>
      </c>
      <c r="AV63" s="71">
        <v>1.1750000000000002E-2</v>
      </c>
      <c r="AW63" s="71">
        <v>1.1400000000000002E-2</v>
      </c>
      <c r="AX63" s="71">
        <v>1.1050000000000003E-2</v>
      </c>
      <c r="AY63" s="71">
        <v>1.0700000000000003E-2</v>
      </c>
      <c r="AZ63" s="71">
        <v>1.0350000000000003E-2</v>
      </c>
      <c r="BA63" s="71">
        <v>1.0000000000000004E-2</v>
      </c>
      <c r="BB63" s="71">
        <v>9.6500000000000041E-3</v>
      </c>
      <c r="BC63" s="71">
        <v>9.3000000000000044E-3</v>
      </c>
      <c r="BD63" s="71">
        <v>8.9500000000000048E-3</v>
      </c>
      <c r="BE63" s="71">
        <v>8.6000000000000052E-3</v>
      </c>
      <c r="BF63" s="71">
        <v>8.2500000000000056E-3</v>
      </c>
      <c r="BG63" s="71">
        <v>7.900000000000006E-3</v>
      </c>
      <c r="BH63" s="71">
        <v>7.5500000000000064E-3</v>
      </c>
      <c r="BI63" s="71">
        <v>7.2000000000000067E-3</v>
      </c>
      <c r="BJ63" s="71">
        <v>6.8500000000000071E-3</v>
      </c>
      <c r="BK63" s="72">
        <v>6.4999999999999997E-3</v>
      </c>
      <c r="BL63" s="59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59"/>
      <c r="CA63" s="59"/>
      <c r="CB63" s="59"/>
      <c r="CC63" s="59"/>
      <c r="CD63" s="59"/>
      <c r="CE63" s="59"/>
      <c r="CF63" s="59"/>
      <c r="CG63" s="59"/>
      <c r="CH63" s="59"/>
      <c r="CI63" s="59"/>
      <c r="CJ63" s="59"/>
      <c r="CK63" s="59"/>
      <c r="CL63" s="59"/>
      <c r="CM63" s="59"/>
      <c r="CN63" s="59"/>
      <c r="CO63" s="59"/>
      <c r="CP63" s="59"/>
      <c r="CQ63" s="59"/>
      <c r="CR63" s="59"/>
      <c r="CS63" s="59"/>
      <c r="CT63" s="59"/>
      <c r="CU63" s="59"/>
      <c r="CV63" s="59"/>
      <c r="CW63" s="59"/>
    </row>
    <row r="64" spans="1:101" ht="9.4" customHeight="1" thickBot="1" x14ac:dyDescent="0.35">
      <c r="A64" s="213"/>
      <c r="B64" s="73" t="s">
        <v>63</v>
      </c>
      <c r="C64" s="74">
        <v>0.18613640912730184</v>
      </c>
      <c r="D64" s="75">
        <v>0.19840932051119589</v>
      </c>
      <c r="E64" s="75">
        <v>0.21068223189508994</v>
      </c>
      <c r="F64" s="75">
        <v>0.222955143278984</v>
      </c>
      <c r="G64" s="75">
        <v>0.23522805466287805</v>
      </c>
      <c r="H64" s="75">
        <v>0.2475009660467721</v>
      </c>
      <c r="I64" s="75">
        <v>0.25977387743066616</v>
      </c>
      <c r="J64" s="75">
        <v>0.27204678881456024</v>
      </c>
      <c r="K64" s="75">
        <v>0.28431970019845432</v>
      </c>
      <c r="L64" s="75">
        <v>0.2965926115823484</v>
      </c>
      <c r="M64" s="74">
        <v>0.30886552296624237</v>
      </c>
      <c r="N64" s="75">
        <v>0.30827448810182623</v>
      </c>
      <c r="O64" s="75">
        <v>0.30768345323741009</v>
      </c>
      <c r="P64" s="75">
        <v>0.30709241837299395</v>
      </c>
      <c r="Q64" s="75">
        <v>0.30650138350857781</v>
      </c>
      <c r="R64" s="75">
        <v>0.30591034864416167</v>
      </c>
      <c r="S64" s="75">
        <v>0.30531931377974553</v>
      </c>
      <c r="T64" s="75">
        <v>0.30472827891532939</v>
      </c>
      <c r="U64" s="75">
        <v>0.30413724405091325</v>
      </c>
      <c r="V64" s="75">
        <v>0.30354620918649711</v>
      </c>
      <c r="W64" s="75">
        <v>0.30295517432208097</v>
      </c>
      <c r="X64" s="75">
        <v>0.30236413945766483</v>
      </c>
      <c r="Y64" s="75">
        <v>0.30177310459324869</v>
      </c>
      <c r="Z64" s="75">
        <v>0.30118206972883255</v>
      </c>
      <c r="AA64" s="75">
        <v>0.30059103486441641</v>
      </c>
      <c r="AB64" s="74">
        <v>0.3</v>
      </c>
      <c r="AC64" s="75">
        <v>0.29846666666666666</v>
      </c>
      <c r="AD64" s="75">
        <v>0.29693333333333333</v>
      </c>
      <c r="AE64" s="75">
        <v>0.2954</v>
      </c>
      <c r="AF64" s="75">
        <v>0.29386666666666666</v>
      </c>
      <c r="AG64" s="75">
        <v>0.29233333333333333</v>
      </c>
      <c r="AH64" s="75">
        <v>0.2908</v>
      </c>
      <c r="AI64" s="75">
        <v>0.28926666666666667</v>
      </c>
      <c r="AJ64" s="75">
        <v>0.28773333333333334</v>
      </c>
      <c r="AK64" s="75">
        <v>0.28620000000000001</v>
      </c>
      <c r="AL64" s="75">
        <v>0.28466666666666668</v>
      </c>
      <c r="AM64" s="75">
        <v>0.28313333333333335</v>
      </c>
      <c r="AN64" s="75">
        <v>0.28160000000000002</v>
      </c>
      <c r="AO64" s="75">
        <v>0.28006666666666669</v>
      </c>
      <c r="AP64" s="75">
        <v>0.27853333333333335</v>
      </c>
      <c r="AQ64" s="74">
        <v>0.27700000000000002</v>
      </c>
      <c r="AR64" s="75">
        <v>0.27500000000000002</v>
      </c>
      <c r="AS64" s="75">
        <v>0.27300000000000002</v>
      </c>
      <c r="AT64" s="75">
        <v>0.27100000000000002</v>
      </c>
      <c r="AU64" s="75">
        <v>0.26900000000000002</v>
      </c>
      <c r="AV64" s="75">
        <v>0.26700000000000002</v>
      </c>
      <c r="AW64" s="75">
        <v>0.26500000000000001</v>
      </c>
      <c r="AX64" s="75">
        <v>0.26300000000000001</v>
      </c>
      <c r="AY64" s="75">
        <v>0.26100000000000001</v>
      </c>
      <c r="AZ64" s="75">
        <v>0.25900000000000001</v>
      </c>
      <c r="BA64" s="75">
        <v>0.25700000000000001</v>
      </c>
      <c r="BB64" s="75">
        <v>0.255</v>
      </c>
      <c r="BC64" s="75">
        <v>0.253</v>
      </c>
      <c r="BD64" s="75">
        <v>0.251</v>
      </c>
      <c r="BE64" s="75">
        <v>0.249</v>
      </c>
      <c r="BF64" s="75">
        <v>0.247</v>
      </c>
      <c r="BG64" s="75">
        <v>0.245</v>
      </c>
      <c r="BH64" s="75">
        <v>0.24299999999999999</v>
      </c>
      <c r="BI64" s="75">
        <v>0.24099999999999999</v>
      </c>
      <c r="BJ64" s="75">
        <v>0.23899999999999999</v>
      </c>
      <c r="BK64" s="76">
        <v>0.23699999999999999</v>
      </c>
      <c r="BL64" s="59"/>
      <c r="BM64" s="59"/>
      <c r="BN64" s="59"/>
      <c r="BO64" s="59"/>
      <c r="BP64" s="59"/>
      <c r="BQ64" s="59"/>
      <c r="BR64" s="59"/>
      <c r="BS64" s="59"/>
      <c r="BT64" s="59"/>
      <c r="BU64" s="59"/>
      <c r="BV64" s="59"/>
      <c r="BW64" s="59"/>
      <c r="BX64" s="59"/>
      <c r="BY64" s="59"/>
      <c r="BZ64" s="59"/>
      <c r="CA64" s="59"/>
      <c r="CB64" s="59"/>
      <c r="CC64" s="59"/>
      <c r="CD64" s="59"/>
      <c r="CE64" s="59"/>
      <c r="CF64" s="59"/>
      <c r="CG64" s="59"/>
      <c r="CH64" s="59"/>
      <c r="CI64" s="59"/>
      <c r="CJ64" s="59"/>
      <c r="CK64" s="59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</row>
    <row r="65" spans="1:101" ht="9.4" customHeight="1" x14ac:dyDescent="0.3">
      <c r="A65" s="208" t="s">
        <v>102</v>
      </c>
      <c r="B65" s="77" t="s">
        <v>57</v>
      </c>
      <c r="C65" s="78"/>
      <c r="D65" s="79"/>
      <c r="E65" s="79"/>
      <c r="F65" s="79"/>
      <c r="G65" s="79"/>
      <c r="H65" s="79"/>
      <c r="I65" s="79"/>
      <c r="J65" s="79"/>
      <c r="K65" s="79"/>
      <c r="L65" s="79"/>
      <c r="M65" s="78"/>
      <c r="N65" s="79">
        <v>0.57364953886693015</v>
      </c>
      <c r="O65" s="79">
        <v>0.57364953886693015</v>
      </c>
      <c r="P65" s="79">
        <v>0.57364953886693015</v>
      </c>
      <c r="Q65" s="79">
        <v>0.57364953886693015</v>
      </c>
      <c r="R65" s="79">
        <v>0.57364953886693015</v>
      </c>
      <c r="S65" s="79">
        <v>0.57364953886693015</v>
      </c>
      <c r="T65" s="79">
        <v>0.57364953886693015</v>
      </c>
      <c r="U65" s="79">
        <v>0.57364953886693015</v>
      </c>
      <c r="V65" s="79">
        <v>0.57364953886693015</v>
      </c>
      <c r="W65" s="79">
        <v>0.57364953886693015</v>
      </c>
      <c r="X65" s="79">
        <v>0.57364953886693015</v>
      </c>
      <c r="Y65" s="79">
        <v>0.57364953886693015</v>
      </c>
      <c r="Z65" s="79">
        <v>0.57364953886693015</v>
      </c>
      <c r="AA65" s="79">
        <v>0.57364953886693015</v>
      </c>
      <c r="AB65" s="78">
        <v>0.57364953886693015</v>
      </c>
      <c r="AC65" s="79">
        <v>0.57364953886693015</v>
      </c>
      <c r="AD65" s="79">
        <v>0.57364953886693015</v>
      </c>
      <c r="AE65" s="79">
        <v>0.57364953886693015</v>
      </c>
      <c r="AF65" s="79">
        <v>0.57364953886693015</v>
      </c>
      <c r="AG65" s="79">
        <v>0.57364953886693015</v>
      </c>
      <c r="AH65" s="79">
        <v>0.57364953886693015</v>
      </c>
      <c r="AI65" s="79">
        <v>0.57364953886693015</v>
      </c>
      <c r="AJ65" s="79">
        <v>0.57364953886693015</v>
      </c>
      <c r="AK65" s="79">
        <v>0.57364953886693015</v>
      </c>
      <c r="AL65" s="79">
        <v>0.57364953886693015</v>
      </c>
      <c r="AM65" s="79">
        <v>0.57364953886693015</v>
      </c>
      <c r="AN65" s="79">
        <v>0.57364953886693015</v>
      </c>
      <c r="AO65" s="79">
        <v>0.57364953886693015</v>
      </c>
      <c r="AP65" s="79">
        <v>0.57364953886693015</v>
      </c>
      <c r="AQ65" s="78">
        <v>0.57364953886693015</v>
      </c>
      <c r="AR65" s="79">
        <v>0.57364953886693015</v>
      </c>
      <c r="AS65" s="79">
        <v>0.57364953886693015</v>
      </c>
      <c r="AT65" s="79">
        <v>0.57364953886693015</v>
      </c>
      <c r="AU65" s="79">
        <v>0.57364953886693015</v>
      </c>
      <c r="AV65" s="79">
        <v>0.57364953886693015</v>
      </c>
      <c r="AW65" s="79">
        <v>0.57364953886693015</v>
      </c>
      <c r="AX65" s="79">
        <v>0.57364953886693015</v>
      </c>
      <c r="AY65" s="79">
        <v>0.57364953886693015</v>
      </c>
      <c r="AZ65" s="79">
        <v>0.57364953886693015</v>
      </c>
      <c r="BA65" s="79">
        <v>0.57364953886693015</v>
      </c>
      <c r="BB65" s="79">
        <v>0.57364953886693015</v>
      </c>
      <c r="BC65" s="79">
        <v>0.57364953886693015</v>
      </c>
      <c r="BD65" s="79">
        <v>0.57364953886693015</v>
      </c>
      <c r="BE65" s="79">
        <v>0.57364953886693015</v>
      </c>
      <c r="BF65" s="79">
        <v>0.57364953886693015</v>
      </c>
      <c r="BG65" s="79">
        <v>0.57364953886693015</v>
      </c>
      <c r="BH65" s="79">
        <v>0.57364953886693015</v>
      </c>
      <c r="BI65" s="79">
        <v>0.57364953886693015</v>
      </c>
      <c r="BJ65" s="79">
        <v>0.57364953886693015</v>
      </c>
      <c r="BK65" s="80">
        <v>0.57364953886693015</v>
      </c>
      <c r="BL65" s="59"/>
      <c r="BM65" s="59"/>
      <c r="BN65" s="59"/>
      <c r="BO65" s="59"/>
      <c r="BP65" s="59"/>
      <c r="BQ65" s="59"/>
      <c r="BR65" s="59"/>
      <c r="BS65" s="59"/>
      <c r="BT65" s="59"/>
      <c r="BU65" s="59"/>
      <c r="BV65" s="59"/>
      <c r="BW65" s="59"/>
      <c r="BX65" s="59"/>
      <c r="BY65" s="59"/>
      <c r="BZ65" s="59"/>
      <c r="CA65" s="59"/>
      <c r="CB65" s="59"/>
      <c r="CC65" s="59"/>
      <c r="CD65" s="59"/>
      <c r="CE65" s="59"/>
      <c r="CF65" s="59"/>
      <c r="CG65" s="59"/>
      <c r="CH65" s="59"/>
      <c r="CI65" s="59"/>
      <c r="CJ65" s="59"/>
      <c r="CK65" s="59"/>
      <c r="CL65" s="59"/>
      <c r="CM65" s="59"/>
      <c r="CN65" s="59"/>
      <c r="CO65" s="59"/>
      <c r="CP65" s="59"/>
      <c r="CQ65" s="59"/>
      <c r="CR65" s="59"/>
      <c r="CS65" s="59"/>
      <c r="CT65" s="59"/>
      <c r="CU65" s="59"/>
      <c r="CV65" s="59"/>
      <c r="CW65" s="59"/>
    </row>
    <row r="66" spans="1:101" ht="9.4" customHeight="1" x14ac:dyDescent="0.3">
      <c r="A66" s="209"/>
      <c r="B66" s="81" t="s">
        <v>58</v>
      </c>
      <c r="C66" s="82"/>
      <c r="D66" s="83"/>
      <c r="E66" s="83"/>
      <c r="F66" s="83"/>
      <c r="G66" s="83"/>
      <c r="H66" s="83"/>
      <c r="I66" s="83"/>
      <c r="J66" s="83"/>
      <c r="K66" s="83"/>
      <c r="L66" s="83"/>
      <c r="M66" s="82"/>
      <c r="N66" s="83">
        <v>7.3781291172595517E-3</v>
      </c>
      <c r="O66" s="83">
        <v>7.3781291172595517E-3</v>
      </c>
      <c r="P66" s="83">
        <v>7.3781291172595517E-3</v>
      </c>
      <c r="Q66" s="83">
        <v>7.3781291172595517E-3</v>
      </c>
      <c r="R66" s="83">
        <v>7.3781291172595517E-3</v>
      </c>
      <c r="S66" s="83">
        <v>7.3781291172595517E-3</v>
      </c>
      <c r="T66" s="83">
        <v>7.3781291172595517E-3</v>
      </c>
      <c r="U66" s="83">
        <v>7.3781291172595517E-3</v>
      </c>
      <c r="V66" s="83">
        <v>7.3781291172595517E-3</v>
      </c>
      <c r="W66" s="83">
        <v>7.3781291172595517E-3</v>
      </c>
      <c r="X66" s="83">
        <v>7.3781291172595517E-3</v>
      </c>
      <c r="Y66" s="83">
        <v>7.3781291172595517E-3</v>
      </c>
      <c r="Z66" s="83">
        <v>7.3781291172595517E-3</v>
      </c>
      <c r="AA66" s="83">
        <v>7.3781291172595517E-3</v>
      </c>
      <c r="AB66" s="82">
        <v>7.3781291172595517E-3</v>
      </c>
      <c r="AC66" s="83">
        <v>7.3781291172595517E-3</v>
      </c>
      <c r="AD66" s="83">
        <v>7.3781291172595517E-3</v>
      </c>
      <c r="AE66" s="83">
        <v>7.3781291172595517E-3</v>
      </c>
      <c r="AF66" s="83">
        <v>7.3781291172595517E-3</v>
      </c>
      <c r="AG66" s="83">
        <v>7.3781291172595517E-3</v>
      </c>
      <c r="AH66" s="83">
        <v>7.3781291172595517E-3</v>
      </c>
      <c r="AI66" s="83">
        <v>7.3781291172595517E-3</v>
      </c>
      <c r="AJ66" s="83">
        <v>7.3781291172595517E-3</v>
      </c>
      <c r="AK66" s="83">
        <v>7.3781291172595517E-3</v>
      </c>
      <c r="AL66" s="83">
        <v>7.3781291172595517E-3</v>
      </c>
      <c r="AM66" s="83">
        <v>7.3781291172595517E-3</v>
      </c>
      <c r="AN66" s="83">
        <v>7.3781291172595517E-3</v>
      </c>
      <c r="AO66" s="83">
        <v>7.3781291172595517E-3</v>
      </c>
      <c r="AP66" s="83">
        <v>7.3781291172595517E-3</v>
      </c>
      <c r="AQ66" s="82">
        <v>7.3781291172595517E-3</v>
      </c>
      <c r="AR66" s="83">
        <v>7.3781291172595517E-3</v>
      </c>
      <c r="AS66" s="83">
        <v>7.3781291172595517E-3</v>
      </c>
      <c r="AT66" s="83">
        <v>7.3781291172595517E-3</v>
      </c>
      <c r="AU66" s="83">
        <v>7.3781291172595517E-3</v>
      </c>
      <c r="AV66" s="83">
        <v>7.3781291172595517E-3</v>
      </c>
      <c r="AW66" s="83">
        <v>7.3781291172595517E-3</v>
      </c>
      <c r="AX66" s="83">
        <v>7.3781291172595517E-3</v>
      </c>
      <c r="AY66" s="83">
        <v>7.3781291172595517E-3</v>
      </c>
      <c r="AZ66" s="83">
        <v>7.3781291172595517E-3</v>
      </c>
      <c r="BA66" s="83">
        <v>7.3781291172595517E-3</v>
      </c>
      <c r="BB66" s="83">
        <v>7.3781291172595517E-3</v>
      </c>
      <c r="BC66" s="83">
        <v>7.3781291172595517E-3</v>
      </c>
      <c r="BD66" s="83">
        <v>7.3781291172595517E-3</v>
      </c>
      <c r="BE66" s="83">
        <v>7.3781291172595517E-3</v>
      </c>
      <c r="BF66" s="83">
        <v>7.3781291172595517E-3</v>
      </c>
      <c r="BG66" s="83">
        <v>7.3781291172595517E-3</v>
      </c>
      <c r="BH66" s="83">
        <v>7.3781291172595517E-3</v>
      </c>
      <c r="BI66" s="83">
        <v>7.3781291172595517E-3</v>
      </c>
      <c r="BJ66" s="83">
        <v>7.3781291172595517E-3</v>
      </c>
      <c r="BK66" s="84">
        <v>7.3781291172595517E-3</v>
      </c>
      <c r="BL66" s="59"/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59"/>
      <c r="CA66" s="59"/>
      <c r="CB66" s="59"/>
      <c r="CC66" s="59"/>
      <c r="CD66" s="59"/>
      <c r="CE66" s="59"/>
      <c r="CF66" s="59"/>
      <c r="CG66" s="59"/>
      <c r="CH66" s="59"/>
      <c r="CI66" s="59"/>
      <c r="CJ66" s="59"/>
      <c r="CK66" s="59"/>
      <c r="CL66" s="59"/>
      <c r="CM66" s="59"/>
      <c r="CN66" s="59"/>
      <c r="CO66" s="59"/>
      <c r="CP66" s="59"/>
      <c r="CQ66" s="59"/>
      <c r="CR66" s="59"/>
      <c r="CS66" s="59"/>
      <c r="CT66" s="59"/>
      <c r="CU66" s="59"/>
      <c r="CV66" s="59"/>
      <c r="CW66" s="59"/>
    </row>
    <row r="67" spans="1:101" ht="9.4" customHeight="1" x14ac:dyDescent="0.3">
      <c r="A67" s="209"/>
      <c r="B67" s="81" t="s">
        <v>59</v>
      </c>
      <c r="C67" s="82"/>
      <c r="D67" s="83"/>
      <c r="E67" s="83"/>
      <c r="F67" s="83"/>
      <c r="G67" s="83"/>
      <c r="H67" s="83"/>
      <c r="I67" s="83"/>
      <c r="J67" s="83"/>
      <c r="K67" s="83"/>
      <c r="L67" s="83"/>
      <c r="M67" s="82"/>
      <c r="N67" s="83">
        <v>4.2687747035573126E-2</v>
      </c>
      <c r="O67" s="83">
        <v>4.2687747035573126E-2</v>
      </c>
      <c r="P67" s="83">
        <v>4.2687747035573126E-2</v>
      </c>
      <c r="Q67" s="83">
        <v>4.2687747035573126E-2</v>
      </c>
      <c r="R67" s="83">
        <v>4.2687747035573126E-2</v>
      </c>
      <c r="S67" s="83">
        <v>4.2687747035573126E-2</v>
      </c>
      <c r="T67" s="83">
        <v>4.2687747035573126E-2</v>
      </c>
      <c r="U67" s="83">
        <v>4.2687747035573126E-2</v>
      </c>
      <c r="V67" s="83">
        <v>4.2687747035573126E-2</v>
      </c>
      <c r="W67" s="83">
        <v>4.2687747035573126E-2</v>
      </c>
      <c r="X67" s="83">
        <v>4.2687747035573126E-2</v>
      </c>
      <c r="Y67" s="83">
        <v>4.2687747035573126E-2</v>
      </c>
      <c r="Z67" s="83">
        <v>4.2687747035573126E-2</v>
      </c>
      <c r="AA67" s="83">
        <v>4.2687747035573126E-2</v>
      </c>
      <c r="AB67" s="82">
        <v>4.2687747035573126E-2</v>
      </c>
      <c r="AC67" s="83">
        <v>4.2687747035573126E-2</v>
      </c>
      <c r="AD67" s="83">
        <v>4.2687747035573126E-2</v>
      </c>
      <c r="AE67" s="83">
        <v>4.2687747035573126E-2</v>
      </c>
      <c r="AF67" s="83">
        <v>4.2687747035573126E-2</v>
      </c>
      <c r="AG67" s="83">
        <v>4.2687747035573126E-2</v>
      </c>
      <c r="AH67" s="83">
        <v>4.2687747035573126E-2</v>
      </c>
      <c r="AI67" s="83">
        <v>4.2687747035573126E-2</v>
      </c>
      <c r="AJ67" s="83">
        <v>4.2687747035573126E-2</v>
      </c>
      <c r="AK67" s="83">
        <v>4.2687747035573126E-2</v>
      </c>
      <c r="AL67" s="83">
        <v>4.2687747035573126E-2</v>
      </c>
      <c r="AM67" s="83">
        <v>4.2687747035573126E-2</v>
      </c>
      <c r="AN67" s="83">
        <v>4.2687747035573126E-2</v>
      </c>
      <c r="AO67" s="83">
        <v>4.2687747035573126E-2</v>
      </c>
      <c r="AP67" s="83">
        <v>4.2687747035573126E-2</v>
      </c>
      <c r="AQ67" s="82">
        <v>4.2687747035573126E-2</v>
      </c>
      <c r="AR67" s="83">
        <v>4.2687747035573126E-2</v>
      </c>
      <c r="AS67" s="83">
        <v>4.2687747035573126E-2</v>
      </c>
      <c r="AT67" s="83">
        <v>4.2687747035573126E-2</v>
      </c>
      <c r="AU67" s="83">
        <v>4.2687747035573126E-2</v>
      </c>
      <c r="AV67" s="83">
        <v>4.2687747035573126E-2</v>
      </c>
      <c r="AW67" s="83">
        <v>4.2687747035573126E-2</v>
      </c>
      <c r="AX67" s="83">
        <v>4.2687747035573126E-2</v>
      </c>
      <c r="AY67" s="83">
        <v>4.2687747035573126E-2</v>
      </c>
      <c r="AZ67" s="83">
        <v>4.2687747035573126E-2</v>
      </c>
      <c r="BA67" s="83">
        <v>4.2687747035573126E-2</v>
      </c>
      <c r="BB67" s="83">
        <v>4.2687747035573126E-2</v>
      </c>
      <c r="BC67" s="83">
        <v>4.2687747035573126E-2</v>
      </c>
      <c r="BD67" s="83">
        <v>4.2687747035573126E-2</v>
      </c>
      <c r="BE67" s="83">
        <v>4.2687747035573126E-2</v>
      </c>
      <c r="BF67" s="83">
        <v>4.2687747035573126E-2</v>
      </c>
      <c r="BG67" s="83">
        <v>4.2687747035573126E-2</v>
      </c>
      <c r="BH67" s="83">
        <v>4.2687747035573126E-2</v>
      </c>
      <c r="BI67" s="83">
        <v>4.2687747035573126E-2</v>
      </c>
      <c r="BJ67" s="83">
        <v>4.2687747035573126E-2</v>
      </c>
      <c r="BK67" s="84">
        <v>4.2687747035573126E-2</v>
      </c>
      <c r="BL67" s="59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59"/>
      <c r="CA67" s="59"/>
      <c r="CB67" s="59"/>
      <c r="CC67" s="59"/>
      <c r="CD67" s="59"/>
      <c r="CE67" s="59"/>
      <c r="CF67" s="59"/>
      <c r="CG67" s="59"/>
      <c r="CH67" s="59"/>
      <c r="CI67" s="59"/>
      <c r="CJ67" s="59"/>
      <c r="CK67" s="59"/>
      <c r="CL67" s="59"/>
      <c r="CM67" s="59"/>
      <c r="CN67" s="59"/>
      <c r="CO67" s="59"/>
      <c r="CP67" s="59"/>
      <c r="CQ67" s="59"/>
      <c r="CR67" s="59"/>
      <c r="CS67" s="59"/>
      <c r="CT67" s="59"/>
      <c r="CU67" s="59"/>
      <c r="CV67" s="59"/>
      <c r="CW67" s="59"/>
    </row>
    <row r="68" spans="1:101" ht="9.4" customHeight="1" x14ac:dyDescent="0.3">
      <c r="A68" s="209"/>
      <c r="B68" s="81" t="s">
        <v>60</v>
      </c>
      <c r="C68" s="82"/>
      <c r="D68" s="83"/>
      <c r="E68" s="83"/>
      <c r="F68" s="83"/>
      <c r="G68" s="83"/>
      <c r="H68" s="83"/>
      <c r="I68" s="83"/>
      <c r="J68" s="83"/>
      <c r="K68" s="83"/>
      <c r="L68" s="83"/>
      <c r="M68" s="82"/>
      <c r="N68" s="83">
        <v>8.8801054018445319E-2</v>
      </c>
      <c r="O68" s="83">
        <v>8.8801054018445319E-2</v>
      </c>
      <c r="P68" s="83">
        <v>8.8801054018445319E-2</v>
      </c>
      <c r="Q68" s="83">
        <v>8.8801054018445319E-2</v>
      </c>
      <c r="R68" s="83">
        <v>8.8801054018445319E-2</v>
      </c>
      <c r="S68" s="83">
        <v>8.8801054018445319E-2</v>
      </c>
      <c r="T68" s="83">
        <v>8.8801054018445319E-2</v>
      </c>
      <c r="U68" s="83">
        <v>8.8801054018445319E-2</v>
      </c>
      <c r="V68" s="83">
        <v>8.8801054018445319E-2</v>
      </c>
      <c r="W68" s="83">
        <v>8.8801054018445319E-2</v>
      </c>
      <c r="X68" s="83">
        <v>8.8801054018445319E-2</v>
      </c>
      <c r="Y68" s="83">
        <v>8.8801054018445319E-2</v>
      </c>
      <c r="Z68" s="83">
        <v>8.8801054018445319E-2</v>
      </c>
      <c r="AA68" s="83">
        <v>8.8801054018445319E-2</v>
      </c>
      <c r="AB68" s="82">
        <v>8.8801054018445319E-2</v>
      </c>
      <c r="AC68" s="83">
        <v>8.8801054018445319E-2</v>
      </c>
      <c r="AD68" s="83">
        <v>8.8801054018445319E-2</v>
      </c>
      <c r="AE68" s="83">
        <v>8.8801054018445319E-2</v>
      </c>
      <c r="AF68" s="83">
        <v>8.8801054018445319E-2</v>
      </c>
      <c r="AG68" s="83">
        <v>8.8801054018445319E-2</v>
      </c>
      <c r="AH68" s="83">
        <v>8.8801054018445319E-2</v>
      </c>
      <c r="AI68" s="83">
        <v>8.8801054018445319E-2</v>
      </c>
      <c r="AJ68" s="83">
        <v>8.8801054018445319E-2</v>
      </c>
      <c r="AK68" s="83">
        <v>8.8801054018445319E-2</v>
      </c>
      <c r="AL68" s="83">
        <v>8.8801054018445319E-2</v>
      </c>
      <c r="AM68" s="83">
        <v>8.8801054018445319E-2</v>
      </c>
      <c r="AN68" s="83">
        <v>8.8801054018445319E-2</v>
      </c>
      <c r="AO68" s="83">
        <v>8.8801054018445319E-2</v>
      </c>
      <c r="AP68" s="83">
        <v>8.8801054018445319E-2</v>
      </c>
      <c r="AQ68" s="82">
        <v>8.8801054018445319E-2</v>
      </c>
      <c r="AR68" s="83">
        <v>8.8801054018445319E-2</v>
      </c>
      <c r="AS68" s="83">
        <v>8.8801054018445319E-2</v>
      </c>
      <c r="AT68" s="83">
        <v>8.8801054018445319E-2</v>
      </c>
      <c r="AU68" s="83">
        <v>8.8801054018445319E-2</v>
      </c>
      <c r="AV68" s="83">
        <v>8.8801054018445319E-2</v>
      </c>
      <c r="AW68" s="83">
        <v>8.8801054018445319E-2</v>
      </c>
      <c r="AX68" s="83">
        <v>8.8801054018445319E-2</v>
      </c>
      <c r="AY68" s="83">
        <v>8.8801054018445319E-2</v>
      </c>
      <c r="AZ68" s="83">
        <v>8.8801054018445319E-2</v>
      </c>
      <c r="BA68" s="83">
        <v>8.8801054018445319E-2</v>
      </c>
      <c r="BB68" s="83">
        <v>8.8801054018445319E-2</v>
      </c>
      <c r="BC68" s="83">
        <v>8.8801054018445319E-2</v>
      </c>
      <c r="BD68" s="83">
        <v>8.8801054018445319E-2</v>
      </c>
      <c r="BE68" s="83">
        <v>8.8801054018445319E-2</v>
      </c>
      <c r="BF68" s="83">
        <v>8.8801054018445319E-2</v>
      </c>
      <c r="BG68" s="83">
        <v>8.8801054018445319E-2</v>
      </c>
      <c r="BH68" s="83">
        <v>8.8801054018445319E-2</v>
      </c>
      <c r="BI68" s="83">
        <v>8.8801054018445319E-2</v>
      </c>
      <c r="BJ68" s="83">
        <v>8.8801054018445319E-2</v>
      </c>
      <c r="BK68" s="84">
        <v>8.8801054018445319E-2</v>
      </c>
      <c r="BL68" s="59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59"/>
      <c r="CA68" s="59"/>
      <c r="CB68" s="59"/>
      <c r="CC68" s="59"/>
      <c r="CD68" s="59"/>
      <c r="CE68" s="59"/>
      <c r="CF68" s="59"/>
      <c r="CG68" s="59"/>
      <c r="CH68" s="59"/>
      <c r="CI68" s="59"/>
      <c r="CJ68" s="59"/>
      <c r="CK68" s="59"/>
      <c r="CL68" s="59"/>
      <c r="CM68" s="59"/>
      <c r="CN68" s="59"/>
      <c r="CO68" s="59"/>
      <c r="CP68" s="59"/>
      <c r="CQ68" s="59"/>
      <c r="CR68" s="59"/>
      <c r="CS68" s="59"/>
      <c r="CT68" s="59"/>
      <c r="CU68" s="59"/>
      <c r="CV68" s="59"/>
      <c r="CW68" s="59"/>
    </row>
    <row r="69" spans="1:101" ht="9.4" customHeight="1" x14ac:dyDescent="0.3">
      <c r="A69" s="209"/>
      <c r="B69" s="81" t="s">
        <v>61</v>
      </c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2"/>
      <c r="N69" s="83">
        <v>0</v>
      </c>
      <c r="O69" s="83">
        <v>0</v>
      </c>
      <c r="P69" s="83">
        <v>0</v>
      </c>
      <c r="Q69" s="83">
        <v>0</v>
      </c>
      <c r="R69" s="83">
        <v>0</v>
      </c>
      <c r="S69" s="83">
        <v>0</v>
      </c>
      <c r="T69" s="83">
        <v>0</v>
      </c>
      <c r="U69" s="83">
        <v>0</v>
      </c>
      <c r="V69" s="83">
        <v>0</v>
      </c>
      <c r="W69" s="83">
        <v>0</v>
      </c>
      <c r="X69" s="83">
        <v>0</v>
      </c>
      <c r="Y69" s="83">
        <v>0</v>
      </c>
      <c r="Z69" s="83">
        <v>0</v>
      </c>
      <c r="AA69" s="83">
        <v>0</v>
      </c>
      <c r="AB69" s="82">
        <v>0</v>
      </c>
      <c r="AC69" s="83">
        <v>0</v>
      </c>
      <c r="AD69" s="83">
        <v>0</v>
      </c>
      <c r="AE69" s="83">
        <v>0</v>
      </c>
      <c r="AF69" s="83">
        <v>0</v>
      </c>
      <c r="AG69" s="83">
        <v>0</v>
      </c>
      <c r="AH69" s="83">
        <v>0</v>
      </c>
      <c r="AI69" s="83">
        <v>0</v>
      </c>
      <c r="AJ69" s="83">
        <v>0</v>
      </c>
      <c r="AK69" s="83">
        <v>0</v>
      </c>
      <c r="AL69" s="83">
        <v>0</v>
      </c>
      <c r="AM69" s="83">
        <v>0</v>
      </c>
      <c r="AN69" s="83">
        <v>0</v>
      </c>
      <c r="AO69" s="83">
        <v>0</v>
      </c>
      <c r="AP69" s="83">
        <v>0</v>
      </c>
      <c r="AQ69" s="82">
        <v>0</v>
      </c>
      <c r="AR69" s="83">
        <v>0</v>
      </c>
      <c r="AS69" s="83">
        <v>0</v>
      </c>
      <c r="AT69" s="83">
        <v>0</v>
      </c>
      <c r="AU69" s="83">
        <v>0</v>
      </c>
      <c r="AV69" s="83">
        <v>0</v>
      </c>
      <c r="AW69" s="83">
        <v>0</v>
      </c>
      <c r="AX69" s="83">
        <v>0</v>
      </c>
      <c r="AY69" s="83">
        <v>0</v>
      </c>
      <c r="AZ69" s="83">
        <v>0</v>
      </c>
      <c r="BA69" s="83">
        <v>0</v>
      </c>
      <c r="BB69" s="83">
        <v>0</v>
      </c>
      <c r="BC69" s="83">
        <v>0</v>
      </c>
      <c r="BD69" s="83">
        <v>0</v>
      </c>
      <c r="BE69" s="83">
        <v>0</v>
      </c>
      <c r="BF69" s="83">
        <v>0</v>
      </c>
      <c r="BG69" s="83">
        <v>0</v>
      </c>
      <c r="BH69" s="83">
        <v>0</v>
      </c>
      <c r="BI69" s="83">
        <v>0</v>
      </c>
      <c r="BJ69" s="83">
        <v>0</v>
      </c>
      <c r="BK69" s="84">
        <v>0</v>
      </c>
      <c r="BL69" s="59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59"/>
      <c r="CA69" s="59"/>
      <c r="CB69" s="59"/>
      <c r="CC69" s="59"/>
      <c r="CD69" s="59"/>
      <c r="CE69" s="59"/>
      <c r="CF69" s="59"/>
      <c r="CG69" s="59"/>
      <c r="CH69" s="59"/>
      <c r="CI69" s="59"/>
      <c r="CJ69" s="59"/>
      <c r="CK69" s="59"/>
      <c r="CL69" s="59"/>
      <c r="CM69" s="59"/>
      <c r="CN69" s="59"/>
      <c r="CO69" s="59"/>
      <c r="CP69" s="59"/>
      <c r="CQ69" s="59"/>
      <c r="CR69" s="59"/>
      <c r="CS69" s="59"/>
      <c r="CT69" s="59"/>
      <c r="CU69" s="59"/>
      <c r="CV69" s="59"/>
      <c r="CW69" s="59"/>
    </row>
    <row r="70" spans="1:101" ht="9.4" customHeight="1" x14ac:dyDescent="0.3">
      <c r="A70" s="209"/>
      <c r="B70" s="81" t="s">
        <v>62</v>
      </c>
      <c r="C70" s="82"/>
      <c r="D70" s="83"/>
      <c r="E70" s="83"/>
      <c r="F70" s="83"/>
      <c r="G70" s="83"/>
      <c r="H70" s="83"/>
      <c r="I70" s="83"/>
      <c r="J70" s="83"/>
      <c r="K70" s="83"/>
      <c r="L70" s="83"/>
      <c r="M70" s="82"/>
      <c r="N70" s="83">
        <v>0</v>
      </c>
      <c r="O70" s="83">
        <v>0</v>
      </c>
      <c r="P70" s="83">
        <v>0</v>
      </c>
      <c r="Q70" s="83">
        <v>0</v>
      </c>
      <c r="R70" s="83">
        <v>0</v>
      </c>
      <c r="S70" s="83">
        <v>0</v>
      </c>
      <c r="T70" s="83">
        <v>0</v>
      </c>
      <c r="U70" s="83">
        <v>0</v>
      </c>
      <c r="V70" s="83">
        <v>0</v>
      </c>
      <c r="W70" s="83">
        <v>0</v>
      </c>
      <c r="X70" s="83">
        <v>0</v>
      </c>
      <c r="Y70" s="83">
        <v>0</v>
      </c>
      <c r="Z70" s="83">
        <v>0</v>
      </c>
      <c r="AA70" s="83">
        <v>0</v>
      </c>
      <c r="AB70" s="82">
        <v>0</v>
      </c>
      <c r="AC70" s="83">
        <v>0</v>
      </c>
      <c r="AD70" s="83">
        <v>0</v>
      </c>
      <c r="AE70" s="83">
        <v>0</v>
      </c>
      <c r="AF70" s="83">
        <v>0</v>
      </c>
      <c r="AG70" s="83">
        <v>0</v>
      </c>
      <c r="AH70" s="83">
        <v>0</v>
      </c>
      <c r="AI70" s="83">
        <v>0</v>
      </c>
      <c r="AJ70" s="83">
        <v>0</v>
      </c>
      <c r="AK70" s="83">
        <v>0</v>
      </c>
      <c r="AL70" s="83">
        <v>0</v>
      </c>
      <c r="AM70" s="83">
        <v>0</v>
      </c>
      <c r="AN70" s="83">
        <v>0</v>
      </c>
      <c r="AO70" s="83">
        <v>0</v>
      </c>
      <c r="AP70" s="83">
        <v>0</v>
      </c>
      <c r="AQ70" s="82">
        <v>0</v>
      </c>
      <c r="AR70" s="83">
        <v>0</v>
      </c>
      <c r="AS70" s="83">
        <v>0</v>
      </c>
      <c r="AT70" s="83">
        <v>0</v>
      </c>
      <c r="AU70" s="83">
        <v>0</v>
      </c>
      <c r="AV70" s="83">
        <v>0</v>
      </c>
      <c r="AW70" s="83">
        <v>0</v>
      </c>
      <c r="AX70" s="83">
        <v>0</v>
      </c>
      <c r="AY70" s="83">
        <v>0</v>
      </c>
      <c r="AZ70" s="83">
        <v>0</v>
      </c>
      <c r="BA70" s="83">
        <v>0</v>
      </c>
      <c r="BB70" s="83">
        <v>0</v>
      </c>
      <c r="BC70" s="83">
        <v>0</v>
      </c>
      <c r="BD70" s="83">
        <v>0</v>
      </c>
      <c r="BE70" s="83">
        <v>0</v>
      </c>
      <c r="BF70" s="83">
        <v>0</v>
      </c>
      <c r="BG70" s="83">
        <v>0</v>
      </c>
      <c r="BH70" s="83">
        <v>0</v>
      </c>
      <c r="BI70" s="83">
        <v>0</v>
      </c>
      <c r="BJ70" s="83">
        <v>0</v>
      </c>
      <c r="BK70" s="84">
        <v>0</v>
      </c>
      <c r="BL70" s="59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59"/>
      <c r="CA70" s="59"/>
      <c r="CB70" s="59"/>
      <c r="CC70" s="59"/>
      <c r="CD70" s="59"/>
      <c r="CE70" s="59"/>
      <c r="CF70" s="59"/>
      <c r="CG70" s="59"/>
      <c r="CH70" s="59"/>
      <c r="CI70" s="59"/>
      <c r="CJ70" s="59"/>
      <c r="CK70" s="59"/>
      <c r="CL70" s="59"/>
      <c r="CM70" s="59"/>
      <c r="CN70" s="59"/>
      <c r="CO70" s="59"/>
      <c r="CP70" s="59"/>
      <c r="CQ70" s="59"/>
      <c r="CR70" s="59"/>
      <c r="CS70" s="59"/>
      <c r="CT70" s="59"/>
      <c r="CU70" s="59"/>
      <c r="CV70" s="59"/>
      <c r="CW70" s="59"/>
    </row>
    <row r="71" spans="1:101" ht="9.4" customHeight="1" thickBot="1" x14ac:dyDescent="0.35">
      <c r="A71" s="210"/>
      <c r="B71" s="85" t="s">
        <v>63</v>
      </c>
      <c r="C71" s="86"/>
      <c r="D71" s="87"/>
      <c r="E71" s="87"/>
      <c r="F71" s="87"/>
      <c r="G71" s="87"/>
      <c r="H71" s="87"/>
      <c r="I71" s="87"/>
      <c r="J71" s="87"/>
      <c r="K71" s="87"/>
      <c r="L71" s="87"/>
      <c r="M71" s="86"/>
      <c r="N71" s="87">
        <v>0.28748353096179186</v>
      </c>
      <c r="O71" s="87">
        <v>0.28748353096179186</v>
      </c>
      <c r="P71" s="87">
        <v>0.28748353096179186</v>
      </c>
      <c r="Q71" s="87">
        <v>0.28748353096179186</v>
      </c>
      <c r="R71" s="87">
        <v>0.28748353096179186</v>
      </c>
      <c r="S71" s="87">
        <v>0.28748353096179186</v>
      </c>
      <c r="T71" s="87">
        <v>0.28748353096179186</v>
      </c>
      <c r="U71" s="87">
        <v>0.28748353096179186</v>
      </c>
      <c r="V71" s="87">
        <v>0.28748353096179186</v>
      </c>
      <c r="W71" s="87">
        <v>0.28748353096179186</v>
      </c>
      <c r="X71" s="87">
        <v>0.28748353096179186</v>
      </c>
      <c r="Y71" s="87">
        <v>0.28748353096179186</v>
      </c>
      <c r="Z71" s="87">
        <v>0.28748353096179186</v>
      </c>
      <c r="AA71" s="87">
        <v>0.28748353096179186</v>
      </c>
      <c r="AB71" s="86">
        <v>0.28748353096179186</v>
      </c>
      <c r="AC71" s="87">
        <v>0.28748353096179186</v>
      </c>
      <c r="AD71" s="87">
        <v>0.28748353096179186</v>
      </c>
      <c r="AE71" s="87">
        <v>0.28748353096179186</v>
      </c>
      <c r="AF71" s="87">
        <v>0.28748353096179186</v>
      </c>
      <c r="AG71" s="87">
        <v>0.28748353096179186</v>
      </c>
      <c r="AH71" s="87">
        <v>0.28748353096179186</v>
      </c>
      <c r="AI71" s="87">
        <v>0.28748353096179186</v>
      </c>
      <c r="AJ71" s="87">
        <v>0.28748353096179186</v>
      </c>
      <c r="AK71" s="87">
        <v>0.28748353096179186</v>
      </c>
      <c r="AL71" s="87">
        <v>0.28748353096179186</v>
      </c>
      <c r="AM71" s="87">
        <v>0.28748353096179186</v>
      </c>
      <c r="AN71" s="87">
        <v>0.28748353096179186</v>
      </c>
      <c r="AO71" s="87">
        <v>0.28748353096179186</v>
      </c>
      <c r="AP71" s="87">
        <v>0.28748353096179186</v>
      </c>
      <c r="AQ71" s="86">
        <v>0.28748353096179186</v>
      </c>
      <c r="AR71" s="87">
        <v>0.28748353096179186</v>
      </c>
      <c r="AS71" s="87">
        <v>0.28748353096179186</v>
      </c>
      <c r="AT71" s="87">
        <v>0.28748353096179186</v>
      </c>
      <c r="AU71" s="87">
        <v>0.28748353096179186</v>
      </c>
      <c r="AV71" s="87">
        <v>0.28748353096179186</v>
      </c>
      <c r="AW71" s="87">
        <v>0.28748353096179186</v>
      </c>
      <c r="AX71" s="87">
        <v>0.28748353096179186</v>
      </c>
      <c r="AY71" s="87">
        <v>0.28748353096179186</v>
      </c>
      <c r="AZ71" s="87">
        <v>0.28748353096179186</v>
      </c>
      <c r="BA71" s="87">
        <v>0.28748353096179186</v>
      </c>
      <c r="BB71" s="87">
        <v>0.28748353096179186</v>
      </c>
      <c r="BC71" s="87">
        <v>0.28748353096179186</v>
      </c>
      <c r="BD71" s="87">
        <v>0.28748353096179186</v>
      </c>
      <c r="BE71" s="87">
        <v>0.28748353096179186</v>
      </c>
      <c r="BF71" s="87">
        <v>0.28748353096179186</v>
      </c>
      <c r="BG71" s="87">
        <v>0.28748353096179186</v>
      </c>
      <c r="BH71" s="87">
        <v>0.28748353096179186</v>
      </c>
      <c r="BI71" s="87">
        <v>0.28748353096179186</v>
      </c>
      <c r="BJ71" s="87">
        <v>0.28748353096179186</v>
      </c>
      <c r="BK71" s="88">
        <v>0.28748353096179186</v>
      </c>
      <c r="BL71" s="59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59"/>
      <c r="CA71" s="59"/>
      <c r="CB71" s="59"/>
      <c r="CC71" s="59"/>
      <c r="CD71" s="59"/>
      <c r="CE71" s="59"/>
      <c r="CF71" s="59"/>
      <c r="CG71" s="59"/>
      <c r="CH71" s="59"/>
      <c r="CI71" s="59"/>
      <c r="CJ71" s="59"/>
      <c r="CK71" s="59"/>
      <c r="CL71" s="59"/>
      <c r="CM71" s="59"/>
      <c r="CN71" s="59"/>
      <c r="CO71" s="59"/>
      <c r="CP71" s="59"/>
      <c r="CQ71" s="59"/>
      <c r="CR71" s="59"/>
      <c r="CS71" s="59"/>
      <c r="CT71" s="59"/>
      <c r="CU71" s="59"/>
      <c r="CV71" s="59"/>
      <c r="CW71" s="59"/>
    </row>
    <row r="72" spans="1:101" ht="9.4" customHeight="1" x14ac:dyDescent="0.3">
      <c r="A72" s="211" t="s">
        <v>101</v>
      </c>
      <c r="B72" s="65" t="s">
        <v>57</v>
      </c>
      <c r="C72" s="66"/>
      <c r="D72" s="67"/>
      <c r="E72" s="67"/>
      <c r="F72" s="67"/>
      <c r="G72" s="67"/>
      <c r="H72" s="67"/>
      <c r="I72" s="67"/>
      <c r="J72" s="67"/>
      <c r="K72" s="67"/>
      <c r="L72" s="67"/>
      <c r="M72" s="66"/>
      <c r="N72" s="67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6"/>
      <c r="AC72" s="67">
        <v>0.75</v>
      </c>
      <c r="AD72" s="67">
        <v>0.75</v>
      </c>
      <c r="AE72" s="67">
        <v>0.75</v>
      </c>
      <c r="AF72" s="67">
        <v>0.75</v>
      </c>
      <c r="AG72" s="67">
        <v>0.75</v>
      </c>
      <c r="AH72" s="67">
        <v>0.75</v>
      </c>
      <c r="AI72" s="67">
        <v>0.75</v>
      </c>
      <c r="AJ72" s="67">
        <v>0.75</v>
      </c>
      <c r="AK72" s="67">
        <v>0.75</v>
      </c>
      <c r="AL72" s="67">
        <v>0.75</v>
      </c>
      <c r="AM72" s="67">
        <v>0.75</v>
      </c>
      <c r="AN72" s="67">
        <v>0.75</v>
      </c>
      <c r="AO72" s="67">
        <v>0.75</v>
      </c>
      <c r="AP72" s="67">
        <v>0.75</v>
      </c>
      <c r="AQ72" s="66">
        <v>0.75</v>
      </c>
      <c r="AR72" s="67">
        <v>0.72</v>
      </c>
      <c r="AS72" s="67">
        <v>0.72</v>
      </c>
      <c r="AT72" s="67">
        <v>0.72</v>
      </c>
      <c r="AU72" s="67">
        <v>0.72</v>
      </c>
      <c r="AV72" s="67">
        <v>0.72</v>
      </c>
      <c r="AW72" s="67">
        <v>0.72</v>
      </c>
      <c r="AX72" s="67">
        <v>0.72</v>
      </c>
      <c r="AY72" s="67">
        <v>0.72</v>
      </c>
      <c r="AZ72" s="67">
        <v>0.72</v>
      </c>
      <c r="BA72" s="67">
        <v>0.72</v>
      </c>
      <c r="BB72" s="67">
        <v>0.72</v>
      </c>
      <c r="BC72" s="67">
        <v>0.72</v>
      </c>
      <c r="BD72" s="67">
        <v>0.72</v>
      </c>
      <c r="BE72" s="67">
        <v>0.72</v>
      </c>
      <c r="BF72" s="67">
        <v>0.72</v>
      </c>
      <c r="BG72" s="67">
        <v>0.72</v>
      </c>
      <c r="BH72" s="67">
        <v>0.72</v>
      </c>
      <c r="BI72" s="67">
        <v>0.72</v>
      </c>
      <c r="BJ72" s="67">
        <v>0.72</v>
      </c>
      <c r="BK72" s="68">
        <v>0.72</v>
      </c>
      <c r="BL72" s="59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59"/>
      <c r="CA72" s="59"/>
      <c r="CB72" s="59"/>
      <c r="CC72" s="59"/>
      <c r="CD72" s="59"/>
      <c r="CE72" s="59"/>
      <c r="CF72" s="59"/>
      <c r="CG72" s="59"/>
      <c r="CH72" s="59"/>
      <c r="CI72" s="59"/>
      <c r="CJ72" s="59"/>
      <c r="CK72" s="59"/>
      <c r="CL72" s="59"/>
      <c r="CM72" s="59"/>
      <c r="CN72" s="59"/>
      <c r="CO72" s="59"/>
      <c r="CP72" s="59"/>
      <c r="CQ72" s="59"/>
      <c r="CR72" s="59"/>
      <c r="CS72" s="59"/>
      <c r="CT72" s="59"/>
      <c r="CU72" s="59"/>
      <c r="CV72" s="59"/>
      <c r="CW72" s="59"/>
    </row>
    <row r="73" spans="1:101" ht="9.4" customHeight="1" x14ac:dyDescent="0.3">
      <c r="A73" s="212"/>
      <c r="B73" s="69" t="s">
        <v>58</v>
      </c>
      <c r="C73" s="70"/>
      <c r="D73" s="71"/>
      <c r="E73" s="71"/>
      <c r="F73" s="71"/>
      <c r="G73" s="71"/>
      <c r="H73" s="71"/>
      <c r="I73" s="71"/>
      <c r="J73" s="71"/>
      <c r="K73" s="71"/>
      <c r="L73" s="71"/>
      <c r="M73" s="70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0"/>
      <c r="AC73" s="71">
        <v>0.02</v>
      </c>
      <c r="AD73" s="71">
        <v>0.02</v>
      </c>
      <c r="AE73" s="71">
        <v>0.02</v>
      </c>
      <c r="AF73" s="71">
        <v>0.02</v>
      </c>
      <c r="AG73" s="71">
        <v>0.02</v>
      </c>
      <c r="AH73" s="71">
        <v>0.02</v>
      </c>
      <c r="AI73" s="71">
        <v>0.02</v>
      </c>
      <c r="AJ73" s="71">
        <v>0.02</v>
      </c>
      <c r="AK73" s="71">
        <v>0.02</v>
      </c>
      <c r="AL73" s="71">
        <v>0.02</v>
      </c>
      <c r="AM73" s="71">
        <v>0.02</v>
      </c>
      <c r="AN73" s="71">
        <v>0.02</v>
      </c>
      <c r="AO73" s="71">
        <v>0.02</v>
      </c>
      <c r="AP73" s="71">
        <v>0.02</v>
      </c>
      <c r="AQ73" s="70">
        <v>0.02</v>
      </c>
      <c r="AR73" s="71">
        <v>0.02</v>
      </c>
      <c r="AS73" s="71">
        <v>0.02</v>
      </c>
      <c r="AT73" s="71">
        <v>0.02</v>
      </c>
      <c r="AU73" s="71">
        <v>0.02</v>
      </c>
      <c r="AV73" s="71">
        <v>0.02</v>
      </c>
      <c r="AW73" s="71">
        <v>0.02</v>
      </c>
      <c r="AX73" s="71">
        <v>0.02</v>
      </c>
      <c r="AY73" s="71">
        <v>0.02</v>
      </c>
      <c r="AZ73" s="71">
        <v>0.02</v>
      </c>
      <c r="BA73" s="71">
        <v>0.02</v>
      </c>
      <c r="BB73" s="71">
        <v>0.02</v>
      </c>
      <c r="BC73" s="71">
        <v>0.02</v>
      </c>
      <c r="BD73" s="71">
        <v>0.02</v>
      </c>
      <c r="BE73" s="71">
        <v>0.02</v>
      </c>
      <c r="BF73" s="71">
        <v>0.02</v>
      </c>
      <c r="BG73" s="71">
        <v>0.02</v>
      </c>
      <c r="BH73" s="71">
        <v>0.02</v>
      </c>
      <c r="BI73" s="71">
        <v>0.02</v>
      </c>
      <c r="BJ73" s="71">
        <v>0.02</v>
      </c>
      <c r="BK73" s="72">
        <v>0.02</v>
      </c>
      <c r="BL73" s="59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59"/>
      <c r="CA73" s="59"/>
      <c r="CB73" s="59"/>
      <c r="CC73" s="59"/>
      <c r="CD73" s="59"/>
      <c r="CE73" s="59"/>
      <c r="CF73" s="59"/>
      <c r="CG73" s="59"/>
      <c r="CH73" s="59"/>
      <c r="CI73" s="59"/>
      <c r="CJ73" s="59"/>
      <c r="CK73" s="59"/>
      <c r="CL73" s="59"/>
      <c r="CM73" s="59"/>
      <c r="CN73" s="59"/>
      <c r="CO73" s="59"/>
      <c r="CP73" s="59"/>
      <c r="CQ73" s="59"/>
      <c r="CR73" s="59"/>
      <c r="CS73" s="59"/>
      <c r="CT73" s="59"/>
      <c r="CU73" s="59"/>
      <c r="CV73" s="59"/>
      <c r="CW73" s="59"/>
    </row>
    <row r="74" spans="1:101" ht="9.4" customHeight="1" x14ac:dyDescent="0.3">
      <c r="A74" s="212"/>
      <c r="B74" s="69" t="s">
        <v>59</v>
      </c>
      <c r="C74" s="70"/>
      <c r="D74" s="71"/>
      <c r="E74" s="71"/>
      <c r="F74" s="71"/>
      <c r="G74" s="71"/>
      <c r="H74" s="71"/>
      <c r="I74" s="71"/>
      <c r="J74" s="71"/>
      <c r="K74" s="71"/>
      <c r="L74" s="71"/>
      <c r="M74" s="70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0"/>
      <c r="AC74" s="71">
        <v>1.6999999999999904E-2</v>
      </c>
      <c r="AD74" s="71">
        <v>1.6999999999999904E-2</v>
      </c>
      <c r="AE74" s="71">
        <v>1.6999999999999904E-2</v>
      </c>
      <c r="AF74" s="71">
        <v>1.6999999999999904E-2</v>
      </c>
      <c r="AG74" s="71">
        <v>1.6999999999999904E-2</v>
      </c>
      <c r="AH74" s="71">
        <v>1.6999999999999904E-2</v>
      </c>
      <c r="AI74" s="71">
        <v>1.6999999999999904E-2</v>
      </c>
      <c r="AJ74" s="71">
        <v>1.6999999999999904E-2</v>
      </c>
      <c r="AK74" s="71">
        <v>1.6999999999999904E-2</v>
      </c>
      <c r="AL74" s="71">
        <v>1.6999999999999904E-2</v>
      </c>
      <c r="AM74" s="71">
        <v>1.6999999999999904E-2</v>
      </c>
      <c r="AN74" s="71">
        <v>1.6999999999999904E-2</v>
      </c>
      <c r="AO74" s="71">
        <v>1.6999999999999904E-2</v>
      </c>
      <c r="AP74" s="71">
        <v>1.6999999999999904E-2</v>
      </c>
      <c r="AQ74" s="70">
        <v>1.6999999999999904E-2</v>
      </c>
      <c r="AR74" s="71">
        <v>9.5999999999999974E-2</v>
      </c>
      <c r="AS74" s="71">
        <v>9.5999999999999974E-2</v>
      </c>
      <c r="AT74" s="71">
        <v>9.5999999999999974E-2</v>
      </c>
      <c r="AU74" s="71">
        <v>9.5999999999999974E-2</v>
      </c>
      <c r="AV74" s="71">
        <v>9.5999999999999974E-2</v>
      </c>
      <c r="AW74" s="71">
        <v>9.5999999999999974E-2</v>
      </c>
      <c r="AX74" s="71">
        <v>9.5999999999999974E-2</v>
      </c>
      <c r="AY74" s="71">
        <v>9.5999999999999974E-2</v>
      </c>
      <c r="AZ74" s="71">
        <v>9.5999999999999974E-2</v>
      </c>
      <c r="BA74" s="71">
        <v>9.5999999999999974E-2</v>
      </c>
      <c r="BB74" s="71">
        <v>9.5999999999999974E-2</v>
      </c>
      <c r="BC74" s="71">
        <v>9.5999999999999974E-2</v>
      </c>
      <c r="BD74" s="71">
        <v>9.5999999999999974E-2</v>
      </c>
      <c r="BE74" s="71">
        <v>9.5999999999999974E-2</v>
      </c>
      <c r="BF74" s="71">
        <v>9.5999999999999974E-2</v>
      </c>
      <c r="BG74" s="71">
        <v>9.5999999999999974E-2</v>
      </c>
      <c r="BH74" s="71">
        <v>9.5999999999999974E-2</v>
      </c>
      <c r="BI74" s="71">
        <v>9.5999999999999974E-2</v>
      </c>
      <c r="BJ74" s="71">
        <v>9.5999999999999974E-2</v>
      </c>
      <c r="BK74" s="72">
        <v>9.5999999999999974E-2</v>
      </c>
      <c r="BL74" s="59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59"/>
      <c r="CA74" s="59"/>
      <c r="CB74" s="59"/>
      <c r="CC74" s="59"/>
      <c r="CD74" s="59"/>
      <c r="CE74" s="59"/>
      <c r="CF74" s="59"/>
      <c r="CG74" s="59"/>
      <c r="CH74" s="59"/>
      <c r="CI74" s="59"/>
      <c r="CJ74" s="59"/>
      <c r="CK74" s="59"/>
      <c r="CL74" s="59"/>
      <c r="CM74" s="59"/>
      <c r="CN74" s="59"/>
      <c r="CO74" s="59"/>
      <c r="CP74" s="59"/>
      <c r="CQ74" s="59"/>
      <c r="CR74" s="59"/>
      <c r="CS74" s="59"/>
      <c r="CT74" s="59"/>
      <c r="CU74" s="59"/>
      <c r="CV74" s="59"/>
      <c r="CW74" s="59"/>
    </row>
    <row r="75" spans="1:101" ht="9.4" customHeight="1" x14ac:dyDescent="0.3">
      <c r="A75" s="212"/>
      <c r="B75" s="69" t="s">
        <v>60</v>
      </c>
      <c r="C75" s="70"/>
      <c r="D75" s="71"/>
      <c r="E75" s="71"/>
      <c r="F75" s="71"/>
      <c r="G75" s="71"/>
      <c r="H75" s="71"/>
      <c r="I75" s="71"/>
      <c r="J75" s="71"/>
      <c r="K75" s="71"/>
      <c r="L75" s="71"/>
      <c r="M75" s="70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0"/>
      <c r="AC75" s="71">
        <v>1.2999999999999999E-2</v>
      </c>
      <c r="AD75" s="71">
        <v>1.2999999999999999E-2</v>
      </c>
      <c r="AE75" s="71">
        <v>1.2999999999999999E-2</v>
      </c>
      <c r="AF75" s="71">
        <v>1.2999999999999999E-2</v>
      </c>
      <c r="AG75" s="71">
        <v>1.2999999999999999E-2</v>
      </c>
      <c r="AH75" s="71">
        <v>1.2999999999999999E-2</v>
      </c>
      <c r="AI75" s="71">
        <v>1.2999999999999999E-2</v>
      </c>
      <c r="AJ75" s="71">
        <v>1.2999999999999999E-2</v>
      </c>
      <c r="AK75" s="71">
        <v>1.2999999999999999E-2</v>
      </c>
      <c r="AL75" s="71">
        <v>1.2999999999999999E-2</v>
      </c>
      <c r="AM75" s="71">
        <v>1.2999999999999999E-2</v>
      </c>
      <c r="AN75" s="71">
        <v>1.2999999999999999E-2</v>
      </c>
      <c r="AO75" s="71">
        <v>1.2999999999999999E-2</v>
      </c>
      <c r="AP75" s="71">
        <v>1.2999999999999999E-2</v>
      </c>
      <c r="AQ75" s="70">
        <v>1.2999999999999999E-2</v>
      </c>
      <c r="AR75" s="71">
        <v>3.9E-2</v>
      </c>
      <c r="AS75" s="71">
        <v>3.9E-2</v>
      </c>
      <c r="AT75" s="71">
        <v>3.9E-2</v>
      </c>
      <c r="AU75" s="71">
        <v>3.9E-2</v>
      </c>
      <c r="AV75" s="71">
        <v>3.9E-2</v>
      </c>
      <c r="AW75" s="71">
        <v>3.9E-2</v>
      </c>
      <c r="AX75" s="71">
        <v>3.9E-2</v>
      </c>
      <c r="AY75" s="71">
        <v>3.9E-2</v>
      </c>
      <c r="AZ75" s="71">
        <v>3.9E-2</v>
      </c>
      <c r="BA75" s="71">
        <v>3.9E-2</v>
      </c>
      <c r="BB75" s="71">
        <v>3.9E-2</v>
      </c>
      <c r="BC75" s="71">
        <v>3.9E-2</v>
      </c>
      <c r="BD75" s="71">
        <v>3.9E-2</v>
      </c>
      <c r="BE75" s="71">
        <v>3.9E-2</v>
      </c>
      <c r="BF75" s="71">
        <v>3.9E-2</v>
      </c>
      <c r="BG75" s="71">
        <v>3.9E-2</v>
      </c>
      <c r="BH75" s="71">
        <v>3.9E-2</v>
      </c>
      <c r="BI75" s="71">
        <v>3.9E-2</v>
      </c>
      <c r="BJ75" s="71">
        <v>3.9E-2</v>
      </c>
      <c r="BK75" s="72">
        <v>3.9E-2</v>
      </c>
      <c r="BL75" s="59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59"/>
      <c r="CA75" s="59"/>
      <c r="CB75" s="59"/>
      <c r="CC75" s="59"/>
      <c r="CD75" s="59"/>
      <c r="CE75" s="59"/>
      <c r="CF75" s="59"/>
      <c r="CG75" s="59"/>
      <c r="CH75" s="59"/>
      <c r="CI75" s="59"/>
      <c r="CJ75" s="59"/>
      <c r="CK75" s="59"/>
      <c r="CL75" s="59"/>
      <c r="CM75" s="59"/>
      <c r="CN75" s="59"/>
      <c r="CO75" s="59"/>
      <c r="CP75" s="59"/>
      <c r="CQ75" s="59"/>
      <c r="CR75" s="59"/>
      <c r="CS75" s="59"/>
      <c r="CT75" s="59"/>
      <c r="CU75" s="59"/>
      <c r="CV75" s="59"/>
      <c r="CW75" s="59"/>
    </row>
    <row r="76" spans="1:101" ht="9.4" customHeight="1" x14ac:dyDescent="0.3">
      <c r="A76" s="212"/>
      <c r="B76" s="69" t="s">
        <v>61</v>
      </c>
      <c r="C76" s="70"/>
      <c r="D76" s="71"/>
      <c r="E76" s="71"/>
      <c r="F76" s="71"/>
      <c r="G76" s="71"/>
      <c r="H76" s="71"/>
      <c r="I76" s="71"/>
      <c r="J76" s="71"/>
      <c r="K76" s="71"/>
      <c r="L76" s="71"/>
      <c r="M76" s="70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0"/>
      <c r="AC76" s="71">
        <v>0</v>
      </c>
      <c r="AD76" s="71">
        <v>0</v>
      </c>
      <c r="AE76" s="71">
        <v>0</v>
      </c>
      <c r="AF76" s="71">
        <v>0</v>
      </c>
      <c r="AG76" s="71">
        <v>0</v>
      </c>
      <c r="AH76" s="71">
        <v>0</v>
      </c>
      <c r="AI76" s="71">
        <v>0</v>
      </c>
      <c r="AJ76" s="71">
        <v>0</v>
      </c>
      <c r="AK76" s="71">
        <v>0</v>
      </c>
      <c r="AL76" s="71">
        <v>0</v>
      </c>
      <c r="AM76" s="71">
        <v>0</v>
      </c>
      <c r="AN76" s="71">
        <v>0</v>
      </c>
      <c r="AO76" s="71">
        <v>0</v>
      </c>
      <c r="AP76" s="71">
        <v>0</v>
      </c>
      <c r="AQ76" s="70">
        <v>0</v>
      </c>
      <c r="AR76" s="71">
        <v>0</v>
      </c>
      <c r="AS76" s="71">
        <v>0</v>
      </c>
      <c r="AT76" s="71">
        <v>0</v>
      </c>
      <c r="AU76" s="71">
        <v>0</v>
      </c>
      <c r="AV76" s="71">
        <v>0</v>
      </c>
      <c r="AW76" s="71">
        <v>0</v>
      </c>
      <c r="AX76" s="71">
        <v>0</v>
      </c>
      <c r="AY76" s="71">
        <v>0</v>
      </c>
      <c r="AZ76" s="71">
        <v>0</v>
      </c>
      <c r="BA76" s="71">
        <v>0</v>
      </c>
      <c r="BB76" s="71">
        <v>0</v>
      </c>
      <c r="BC76" s="71">
        <v>0</v>
      </c>
      <c r="BD76" s="71">
        <v>0</v>
      </c>
      <c r="BE76" s="71">
        <v>0</v>
      </c>
      <c r="BF76" s="71">
        <v>0</v>
      </c>
      <c r="BG76" s="71">
        <v>0</v>
      </c>
      <c r="BH76" s="71">
        <v>0</v>
      </c>
      <c r="BI76" s="71">
        <v>0</v>
      </c>
      <c r="BJ76" s="71">
        <v>0</v>
      </c>
      <c r="BK76" s="72">
        <v>0</v>
      </c>
      <c r="BL76" s="59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59"/>
      <c r="CA76" s="59"/>
      <c r="CB76" s="59"/>
      <c r="CC76" s="59"/>
      <c r="CD76" s="59"/>
      <c r="CE76" s="59"/>
      <c r="CF76" s="59"/>
      <c r="CG76" s="59"/>
      <c r="CH76" s="59"/>
      <c r="CI76" s="59"/>
      <c r="CJ76" s="59"/>
      <c r="CK76" s="59"/>
      <c r="CL76" s="59"/>
      <c r="CM76" s="59"/>
      <c r="CN76" s="59"/>
      <c r="CO76" s="59"/>
      <c r="CP76" s="59"/>
      <c r="CQ76" s="59"/>
      <c r="CR76" s="59"/>
      <c r="CS76" s="59"/>
      <c r="CT76" s="59"/>
      <c r="CU76" s="59"/>
      <c r="CV76" s="59"/>
      <c r="CW76" s="59"/>
    </row>
    <row r="77" spans="1:101" ht="9.4" customHeight="1" x14ac:dyDescent="0.3">
      <c r="A77" s="212"/>
      <c r="B77" s="69" t="s">
        <v>62</v>
      </c>
      <c r="C77" s="70"/>
      <c r="D77" s="71"/>
      <c r="E77" s="71"/>
      <c r="F77" s="71"/>
      <c r="G77" s="71"/>
      <c r="H77" s="71"/>
      <c r="I77" s="71"/>
      <c r="J77" s="71"/>
      <c r="K77" s="71"/>
      <c r="L77" s="71"/>
      <c r="M77" s="70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0"/>
      <c r="AC77" s="71">
        <v>0</v>
      </c>
      <c r="AD77" s="71">
        <v>0</v>
      </c>
      <c r="AE77" s="71">
        <v>0</v>
      </c>
      <c r="AF77" s="71">
        <v>0</v>
      </c>
      <c r="AG77" s="71">
        <v>0</v>
      </c>
      <c r="AH77" s="71">
        <v>0</v>
      </c>
      <c r="AI77" s="71">
        <v>0</v>
      </c>
      <c r="AJ77" s="71">
        <v>0</v>
      </c>
      <c r="AK77" s="71">
        <v>0</v>
      </c>
      <c r="AL77" s="71">
        <v>0</v>
      </c>
      <c r="AM77" s="71">
        <v>0</v>
      </c>
      <c r="AN77" s="71">
        <v>0</v>
      </c>
      <c r="AO77" s="71">
        <v>0</v>
      </c>
      <c r="AP77" s="71">
        <v>0</v>
      </c>
      <c r="AQ77" s="70">
        <v>0</v>
      </c>
      <c r="AR77" s="71">
        <v>0</v>
      </c>
      <c r="AS77" s="71">
        <v>0</v>
      </c>
      <c r="AT77" s="71">
        <v>0</v>
      </c>
      <c r="AU77" s="71">
        <v>0</v>
      </c>
      <c r="AV77" s="71">
        <v>0</v>
      </c>
      <c r="AW77" s="71">
        <v>0</v>
      </c>
      <c r="AX77" s="71">
        <v>0</v>
      </c>
      <c r="AY77" s="71">
        <v>0</v>
      </c>
      <c r="AZ77" s="71">
        <v>0</v>
      </c>
      <c r="BA77" s="71">
        <v>0</v>
      </c>
      <c r="BB77" s="71">
        <v>0</v>
      </c>
      <c r="BC77" s="71">
        <v>0</v>
      </c>
      <c r="BD77" s="71">
        <v>0</v>
      </c>
      <c r="BE77" s="71">
        <v>0</v>
      </c>
      <c r="BF77" s="71">
        <v>0</v>
      </c>
      <c r="BG77" s="71">
        <v>0</v>
      </c>
      <c r="BH77" s="71">
        <v>0</v>
      </c>
      <c r="BI77" s="71">
        <v>0</v>
      </c>
      <c r="BJ77" s="71">
        <v>0</v>
      </c>
      <c r="BK77" s="72">
        <v>0</v>
      </c>
      <c r="BL77" s="59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59"/>
      <c r="CA77" s="59"/>
      <c r="CB77" s="59"/>
      <c r="CC77" s="59"/>
      <c r="CD77" s="59"/>
      <c r="CE77" s="59"/>
      <c r="CF77" s="59"/>
      <c r="CG77" s="59"/>
      <c r="CH77" s="59"/>
      <c r="CI77" s="59"/>
      <c r="CJ77" s="59"/>
      <c r="CK77" s="59"/>
      <c r="CL77" s="59"/>
      <c r="CM77" s="59"/>
      <c r="CN77" s="59"/>
      <c r="CO77" s="59"/>
      <c r="CP77" s="59"/>
      <c r="CQ77" s="59"/>
      <c r="CR77" s="59"/>
      <c r="CS77" s="59"/>
      <c r="CT77" s="59"/>
      <c r="CU77" s="59"/>
      <c r="CV77" s="59"/>
      <c r="CW77" s="59"/>
    </row>
    <row r="78" spans="1:101" ht="9.4" customHeight="1" thickBot="1" x14ac:dyDescent="0.35">
      <c r="A78" s="213"/>
      <c r="B78" s="73" t="s">
        <v>63</v>
      </c>
      <c r="C78" s="74"/>
      <c r="D78" s="75"/>
      <c r="E78" s="75"/>
      <c r="F78" s="75"/>
      <c r="G78" s="75"/>
      <c r="H78" s="75"/>
      <c r="I78" s="75"/>
      <c r="J78" s="75"/>
      <c r="K78" s="75"/>
      <c r="L78" s="75"/>
      <c r="M78" s="74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4"/>
      <c r="AC78" s="75">
        <v>0.2</v>
      </c>
      <c r="AD78" s="75">
        <v>0.2</v>
      </c>
      <c r="AE78" s="75">
        <v>0.2</v>
      </c>
      <c r="AF78" s="75">
        <v>0.2</v>
      </c>
      <c r="AG78" s="75">
        <v>0.2</v>
      </c>
      <c r="AH78" s="75">
        <v>0.2</v>
      </c>
      <c r="AI78" s="75">
        <v>0.2</v>
      </c>
      <c r="AJ78" s="75">
        <v>0.2</v>
      </c>
      <c r="AK78" s="75">
        <v>0.2</v>
      </c>
      <c r="AL78" s="75">
        <v>0.2</v>
      </c>
      <c r="AM78" s="75">
        <v>0.2</v>
      </c>
      <c r="AN78" s="75">
        <v>0.2</v>
      </c>
      <c r="AO78" s="75">
        <v>0.2</v>
      </c>
      <c r="AP78" s="75">
        <v>0.2</v>
      </c>
      <c r="AQ78" s="74">
        <v>0.2</v>
      </c>
      <c r="AR78" s="75">
        <v>0.125</v>
      </c>
      <c r="AS78" s="75">
        <v>0.125</v>
      </c>
      <c r="AT78" s="75">
        <v>0.125</v>
      </c>
      <c r="AU78" s="75">
        <v>0.125</v>
      </c>
      <c r="AV78" s="75">
        <v>0.125</v>
      </c>
      <c r="AW78" s="75">
        <v>0.125</v>
      </c>
      <c r="AX78" s="75">
        <v>0.125</v>
      </c>
      <c r="AY78" s="75">
        <v>0.125</v>
      </c>
      <c r="AZ78" s="75">
        <v>0.125</v>
      </c>
      <c r="BA78" s="75">
        <v>0.125</v>
      </c>
      <c r="BB78" s="75">
        <v>0.125</v>
      </c>
      <c r="BC78" s="75">
        <v>0.125</v>
      </c>
      <c r="BD78" s="75">
        <v>0.125</v>
      </c>
      <c r="BE78" s="75">
        <v>0.125</v>
      </c>
      <c r="BF78" s="75">
        <v>0.125</v>
      </c>
      <c r="BG78" s="75">
        <v>0.125</v>
      </c>
      <c r="BH78" s="75">
        <v>0.125</v>
      </c>
      <c r="BI78" s="75">
        <v>0.125</v>
      </c>
      <c r="BJ78" s="75">
        <v>0.125</v>
      </c>
      <c r="BK78" s="76">
        <v>0.125</v>
      </c>
      <c r="BL78" s="59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59"/>
      <c r="CA78" s="59"/>
      <c r="CB78" s="59"/>
      <c r="CC78" s="59"/>
      <c r="CD78" s="59"/>
      <c r="CE78" s="59"/>
      <c r="CF78" s="59"/>
      <c r="CG78" s="59"/>
      <c r="CH78" s="59"/>
      <c r="CI78" s="59"/>
      <c r="CJ78" s="59"/>
      <c r="CK78" s="59"/>
      <c r="CL78" s="59"/>
      <c r="CM78" s="59"/>
      <c r="CN78" s="59"/>
      <c r="CO78" s="59"/>
      <c r="CP78" s="59"/>
      <c r="CQ78" s="59"/>
      <c r="CR78" s="59"/>
      <c r="CS78" s="59"/>
      <c r="CT78" s="59"/>
      <c r="CU78" s="59"/>
      <c r="CV78" s="59"/>
      <c r="CW78" s="59"/>
    </row>
    <row r="79" spans="1:101" x14ac:dyDescent="0.3">
      <c r="C79" s="61"/>
      <c r="D79" s="59"/>
      <c r="E79" s="59"/>
      <c r="F79" s="59"/>
      <c r="G79" s="59"/>
      <c r="H79" s="59"/>
      <c r="I79" s="59"/>
      <c r="J79" s="59"/>
      <c r="K79" s="59"/>
      <c r="L79" s="59"/>
      <c r="M79" s="61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61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61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61"/>
      <c r="BL79" s="59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59"/>
      <c r="CA79" s="59"/>
      <c r="CB79" s="59"/>
      <c r="CC79" s="59"/>
      <c r="CD79" s="59"/>
      <c r="CE79" s="59"/>
      <c r="CF79" s="59"/>
      <c r="CG79" s="59"/>
      <c r="CH79" s="59"/>
      <c r="CI79" s="59"/>
      <c r="CJ79" s="59"/>
      <c r="CK79" s="59"/>
      <c r="CL79" s="59"/>
      <c r="CM79" s="59"/>
      <c r="CN79" s="59"/>
      <c r="CO79" s="59"/>
      <c r="CP79" s="59"/>
      <c r="CQ79" s="59"/>
      <c r="CR79" s="59"/>
      <c r="CS79" s="59"/>
      <c r="CT79" s="59"/>
      <c r="CU79" s="59"/>
      <c r="CV79" s="59"/>
      <c r="CW79" s="59"/>
    </row>
    <row r="80" spans="1:101" x14ac:dyDescent="0.3">
      <c r="C80" s="61"/>
      <c r="D80" s="59"/>
      <c r="E80" s="59"/>
      <c r="F80" s="59"/>
      <c r="G80" s="59"/>
      <c r="H80" s="59"/>
      <c r="I80" s="59"/>
      <c r="J80" s="59"/>
      <c r="K80" s="59"/>
      <c r="L80" s="59"/>
      <c r="M80" s="61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61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61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61"/>
      <c r="BL80" s="59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59"/>
      <c r="CA80" s="59"/>
      <c r="CB80" s="59"/>
      <c r="CC80" s="59"/>
      <c r="CD80" s="59"/>
      <c r="CE80" s="59"/>
      <c r="CF80" s="59"/>
      <c r="CG80" s="59"/>
      <c r="CH80" s="59"/>
      <c r="CI80" s="59"/>
      <c r="CJ80" s="59"/>
      <c r="CK80" s="59"/>
      <c r="CL80" s="59"/>
      <c r="CM80" s="59"/>
      <c r="CN80" s="59"/>
      <c r="CO80" s="59"/>
      <c r="CP80" s="59"/>
      <c r="CQ80" s="59"/>
      <c r="CR80" s="59"/>
      <c r="CS80" s="59"/>
      <c r="CT80" s="59"/>
      <c r="CU80" s="59"/>
      <c r="CV80" s="59"/>
      <c r="CW80" s="59"/>
    </row>
    <row r="81" spans="1:8" x14ac:dyDescent="0.3">
      <c r="A81" s="60" t="s">
        <v>37</v>
      </c>
      <c r="B81" s="58">
        <v>1990</v>
      </c>
      <c r="C81" s="62" t="s">
        <v>39</v>
      </c>
    </row>
    <row r="82" spans="1:8" x14ac:dyDescent="0.3">
      <c r="B82" s="58">
        <v>2000</v>
      </c>
      <c r="C82" s="62" t="s">
        <v>40</v>
      </c>
      <c r="H82" s="58" t="s">
        <v>151</v>
      </c>
    </row>
    <row r="83" spans="1:8" x14ac:dyDescent="0.3">
      <c r="B83" s="58">
        <v>2015</v>
      </c>
      <c r="C83" s="62" t="s">
        <v>42</v>
      </c>
      <c r="H83" s="58" t="s">
        <v>41</v>
      </c>
    </row>
    <row r="84" spans="1:8" x14ac:dyDescent="0.3">
      <c r="B84" s="58">
        <v>2030</v>
      </c>
      <c r="C84" s="62" t="s">
        <v>38</v>
      </c>
    </row>
    <row r="85" spans="1:8" x14ac:dyDescent="0.3">
      <c r="B85" s="58">
        <v>2050</v>
      </c>
      <c r="C85" s="62" t="s">
        <v>38</v>
      </c>
    </row>
  </sheetData>
  <mergeCells count="12">
    <mergeCell ref="A1:B1"/>
    <mergeCell ref="A51:A57"/>
    <mergeCell ref="A58:A64"/>
    <mergeCell ref="A65:A71"/>
    <mergeCell ref="A72:A78"/>
    <mergeCell ref="A2:A8"/>
    <mergeCell ref="A9:A15"/>
    <mergeCell ref="A16:A22"/>
    <mergeCell ref="A23:A29"/>
    <mergeCell ref="A30:A36"/>
    <mergeCell ref="A37:A43"/>
    <mergeCell ref="A44:A50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21FAA-1C2A-4F1E-968C-DB98240E8E40}">
  <dimension ref="B1:E26"/>
  <sheetViews>
    <sheetView topLeftCell="B1" workbookViewId="0">
      <selection activeCell="B1" sqref="B1:E26"/>
    </sheetView>
  </sheetViews>
  <sheetFormatPr baseColWidth="10" defaultRowHeight="14.25" x14ac:dyDescent="0.45"/>
  <cols>
    <col min="2" max="2" width="30.1328125" customWidth="1"/>
    <col min="3" max="5" width="15.1328125" style="4" customWidth="1"/>
  </cols>
  <sheetData>
    <row r="1" spans="2:5" ht="15.75" x14ac:dyDescent="0.55000000000000004">
      <c r="C1" s="4" t="s">
        <v>109</v>
      </c>
      <c r="D1" s="4" t="s">
        <v>110</v>
      </c>
      <c r="E1" s="4" t="s">
        <v>109</v>
      </c>
    </row>
    <row r="2" spans="2:5" x14ac:dyDescent="0.45">
      <c r="C2" s="21" t="s">
        <v>111</v>
      </c>
      <c r="D2" s="21" t="s">
        <v>107</v>
      </c>
      <c r="E2" s="21" t="s">
        <v>81</v>
      </c>
    </row>
    <row r="3" spans="2:5" x14ac:dyDescent="0.45">
      <c r="B3" s="24" t="s">
        <v>44</v>
      </c>
      <c r="C3" s="24" t="s">
        <v>65</v>
      </c>
      <c r="D3" s="24" t="s">
        <v>108</v>
      </c>
      <c r="E3" s="24" t="s">
        <v>65</v>
      </c>
    </row>
    <row r="4" spans="2:5" x14ac:dyDescent="0.45">
      <c r="B4" s="17" t="s">
        <v>48</v>
      </c>
      <c r="C4" s="52">
        <v>100</v>
      </c>
      <c r="D4" s="114">
        <v>0.76</v>
      </c>
      <c r="E4" s="52">
        <v>131.57894736842104</v>
      </c>
    </row>
    <row r="5" spans="2:5" x14ac:dyDescent="0.45">
      <c r="B5" s="17" t="s">
        <v>53</v>
      </c>
      <c r="C5" s="52">
        <v>38</v>
      </c>
      <c r="D5" s="114">
        <v>0.76</v>
      </c>
      <c r="E5" s="52">
        <v>50</v>
      </c>
    </row>
    <row r="6" spans="2:5" x14ac:dyDescent="0.45">
      <c r="B6" s="17" t="s">
        <v>51</v>
      </c>
      <c r="C6" s="52">
        <v>38</v>
      </c>
      <c r="D6" s="114">
        <v>0.76</v>
      </c>
      <c r="E6" s="52">
        <v>50</v>
      </c>
    </row>
    <row r="7" spans="2:5" x14ac:dyDescent="0.45">
      <c r="B7" s="17" t="s">
        <v>49</v>
      </c>
      <c r="C7" s="52">
        <v>90</v>
      </c>
      <c r="D7" s="114">
        <v>0.81</v>
      </c>
      <c r="E7" s="52">
        <v>111.1111111111111</v>
      </c>
    </row>
    <row r="8" spans="2:5" x14ac:dyDescent="0.45">
      <c r="B8" s="17" t="s">
        <v>54</v>
      </c>
      <c r="C8" s="52">
        <v>38</v>
      </c>
      <c r="D8" s="114">
        <v>0.81</v>
      </c>
      <c r="E8" s="52">
        <v>46.913580246913575</v>
      </c>
    </row>
    <row r="9" spans="2:5" x14ac:dyDescent="0.45">
      <c r="B9" s="17" t="s">
        <v>52</v>
      </c>
      <c r="C9" s="52">
        <v>38</v>
      </c>
      <c r="D9" s="114">
        <v>0.81</v>
      </c>
      <c r="E9" s="52">
        <v>46.913580246913575</v>
      </c>
    </row>
    <row r="10" spans="2:5" x14ac:dyDescent="0.45">
      <c r="B10" s="17" t="s">
        <v>50</v>
      </c>
      <c r="C10" s="52">
        <v>80</v>
      </c>
      <c r="D10" s="114">
        <v>0.83</v>
      </c>
      <c r="E10" s="52">
        <v>96.385542168674704</v>
      </c>
    </row>
    <row r="11" spans="2:5" x14ac:dyDescent="0.45">
      <c r="B11" s="17" t="s">
        <v>55</v>
      </c>
      <c r="C11" s="52">
        <v>38</v>
      </c>
      <c r="D11" s="114">
        <v>0.83</v>
      </c>
      <c r="E11" s="52">
        <v>45.783132530120483</v>
      </c>
    </row>
    <row r="12" spans="2:5" x14ac:dyDescent="0.45">
      <c r="B12" s="17" t="s">
        <v>7</v>
      </c>
      <c r="C12" s="52">
        <v>50</v>
      </c>
      <c r="D12" s="114">
        <v>0.81</v>
      </c>
      <c r="E12" s="52">
        <v>61.728395061728392</v>
      </c>
    </row>
    <row r="13" spans="2:5" x14ac:dyDescent="0.45">
      <c r="B13" s="17" t="s">
        <v>102</v>
      </c>
      <c r="C13" s="52">
        <v>45</v>
      </c>
      <c r="D13" s="114">
        <v>0.8</v>
      </c>
      <c r="E13" s="52">
        <v>56.25</v>
      </c>
    </row>
    <row r="14" spans="2:5" x14ac:dyDescent="0.45">
      <c r="B14" s="17" t="s">
        <v>106</v>
      </c>
      <c r="C14" s="52">
        <v>22</v>
      </c>
      <c r="D14" s="114">
        <v>0.8</v>
      </c>
      <c r="E14" s="52">
        <v>27.5</v>
      </c>
    </row>
    <row r="15" spans="2:5" s="4" customFormat="1" x14ac:dyDescent="0.45">
      <c r="B15" s="24" t="s">
        <v>45</v>
      </c>
      <c r="C15" s="24"/>
      <c r="D15" s="115"/>
      <c r="E15" s="24"/>
    </row>
    <row r="16" spans="2:5" s="4" customFormat="1" x14ac:dyDescent="0.45">
      <c r="B16" s="17" t="s">
        <v>48</v>
      </c>
      <c r="C16" s="52">
        <v>250</v>
      </c>
      <c r="D16" s="114">
        <v>0.75</v>
      </c>
      <c r="E16" s="52">
        <v>333.33333333333331</v>
      </c>
    </row>
    <row r="17" spans="2:5" s="4" customFormat="1" x14ac:dyDescent="0.45">
      <c r="B17" s="17" t="s">
        <v>53</v>
      </c>
      <c r="C17" s="52">
        <v>80</v>
      </c>
      <c r="D17" s="114">
        <v>0.75</v>
      </c>
      <c r="E17" s="52">
        <v>106.66666666666667</v>
      </c>
    </row>
    <row r="18" spans="2:5" s="4" customFormat="1" x14ac:dyDescent="0.45">
      <c r="B18" s="17" t="s">
        <v>51</v>
      </c>
      <c r="C18" s="52">
        <v>38</v>
      </c>
      <c r="D18" s="114">
        <v>0.75</v>
      </c>
      <c r="E18" s="52">
        <v>50.666666666666664</v>
      </c>
    </row>
    <row r="19" spans="2:5" s="4" customFormat="1" x14ac:dyDescent="0.45">
      <c r="B19" s="17" t="s">
        <v>49</v>
      </c>
      <c r="C19" s="52">
        <v>250</v>
      </c>
      <c r="D19" s="114">
        <v>0.77</v>
      </c>
      <c r="E19" s="52">
        <v>324.67532467532465</v>
      </c>
    </row>
    <row r="20" spans="2:5" s="4" customFormat="1" x14ac:dyDescent="0.45">
      <c r="B20" s="17" t="s">
        <v>54</v>
      </c>
      <c r="C20" s="52">
        <v>80</v>
      </c>
      <c r="D20" s="114">
        <v>0.77</v>
      </c>
      <c r="E20" s="52">
        <v>103.8961038961039</v>
      </c>
    </row>
    <row r="21" spans="2:5" s="4" customFormat="1" x14ac:dyDescent="0.45">
      <c r="B21" s="17" t="s">
        <v>52</v>
      </c>
      <c r="C21" s="52">
        <v>38</v>
      </c>
      <c r="D21" s="114">
        <v>0.77</v>
      </c>
      <c r="E21" s="52">
        <v>49.350649350649348</v>
      </c>
    </row>
    <row r="22" spans="2:5" s="4" customFormat="1" x14ac:dyDescent="0.45">
      <c r="B22" s="17" t="s">
        <v>50</v>
      </c>
      <c r="C22" s="52">
        <v>250</v>
      </c>
      <c r="D22" s="114">
        <v>0.92</v>
      </c>
      <c r="E22" s="52">
        <v>271.73913043478262</v>
      </c>
    </row>
    <row r="23" spans="2:5" s="4" customFormat="1" x14ac:dyDescent="0.45">
      <c r="B23" s="17" t="s">
        <v>55</v>
      </c>
      <c r="C23" s="52">
        <v>80</v>
      </c>
      <c r="D23" s="114">
        <v>0.92</v>
      </c>
      <c r="E23" s="52">
        <v>86.956521739130437</v>
      </c>
    </row>
    <row r="24" spans="2:5" s="4" customFormat="1" x14ac:dyDescent="0.45">
      <c r="B24" s="17" t="s">
        <v>7</v>
      </c>
      <c r="C24" s="52">
        <v>130</v>
      </c>
      <c r="D24" s="114">
        <v>0.9</v>
      </c>
      <c r="E24" s="52">
        <v>144.44444444444443</v>
      </c>
    </row>
    <row r="25" spans="2:5" s="4" customFormat="1" x14ac:dyDescent="0.45">
      <c r="B25" s="17" t="s">
        <v>102</v>
      </c>
      <c r="C25" s="52">
        <v>70</v>
      </c>
      <c r="D25" s="114">
        <v>0.95</v>
      </c>
      <c r="E25" s="52">
        <v>73.684210526315795</v>
      </c>
    </row>
    <row r="26" spans="2:5" s="4" customFormat="1" x14ac:dyDescent="0.45">
      <c r="B26" s="17" t="s">
        <v>106</v>
      </c>
      <c r="C26" s="52">
        <v>22</v>
      </c>
      <c r="D26" s="114">
        <v>0.95</v>
      </c>
      <c r="E26" s="52">
        <v>23.157894736842106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5D880-D3C8-41C8-A6DA-1D26952BD297}">
  <dimension ref="A1:BK98"/>
  <sheetViews>
    <sheetView zoomScale="60" zoomScaleNormal="60" workbookViewId="0">
      <pane xSplit="2" ySplit="3" topLeftCell="BK52" activePane="bottomRight" state="frozen"/>
      <selection pane="topRight" activeCell="C1" sqref="C1"/>
      <selection pane="bottomLeft" activeCell="A3" sqref="A3"/>
      <selection pane="bottomRight" activeCell="BP94" sqref="BP94"/>
    </sheetView>
  </sheetViews>
  <sheetFormatPr baseColWidth="10" defaultColWidth="11.3984375" defaultRowHeight="14.25" x14ac:dyDescent="0.45"/>
  <cols>
    <col min="1" max="1" width="36.73046875" style="4" customWidth="1"/>
    <col min="2" max="2" width="22.73046875" style="21" customWidth="1"/>
    <col min="3" max="3" width="7.265625" style="4" hidden="1" customWidth="1"/>
    <col min="4" max="31" width="17.53125" style="9" hidden="1" customWidth="1"/>
    <col min="32" max="63" width="17.53125" style="9" customWidth="1"/>
    <col min="64" max="16384" width="11.3984375" style="4"/>
  </cols>
  <sheetData>
    <row r="1" spans="1:63" x14ac:dyDescent="0.45">
      <c r="B1" s="47"/>
    </row>
    <row r="3" spans="1:63" x14ac:dyDescent="0.45">
      <c r="A3" s="24" t="s">
        <v>15</v>
      </c>
      <c r="B3" s="24"/>
      <c r="C3" s="161">
        <v>1990</v>
      </c>
      <c r="D3" s="161">
        <v>1991</v>
      </c>
      <c r="E3" s="161">
        <v>1992</v>
      </c>
      <c r="F3" s="161">
        <v>1993</v>
      </c>
      <c r="G3" s="161">
        <v>1994</v>
      </c>
      <c r="H3" s="161">
        <v>1995</v>
      </c>
      <c r="I3" s="161">
        <v>1996</v>
      </c>
      <c r="J3" s="161">
        <v>1997</v>
      </c>
      <c r="K3" s="161">
        <v>1998</v>
      </c>
      <c r="L3" s="161">
        <v>1999</v>
      </c>
      <c r="M3" s="161">
        <v>2000</v>
      </c>
      <c r="N3" s="161">
        <v>2001</v>
      </c>
      <c r="O3" s="161">
        <v>2002</v>
      </c>
      <c r="P3" s="161">
        <v>2003</v>
      </c>
      <c r="Q3" s="161">
        <v>2004</v>
      </c>
      <c r="R3" s="161">
        <v>2005</v>
      </c>
      <c r="S3" s="161">
        <v>2006</v>
      </c>
      <c r="T3" s="161">
        <v>2007</v>
      </c>
      <c r="U3" s="161">
        <v>2008</v>
      </c>
      <c r="V3" s="161">
        <v>2009</v>
      </c>
      <c r="W3" s="161">
        <v>2010</v>
      </c>
      <c r="X3" s="161">
        <v>2011</v>
      </c>
      <c r="Y3" s="161">
        <v>2012</v>
      </c>
      <c r="Z3" s="161">
        <v>2013</v>
      </c>
      <c r="AA3" s="161">
        <v>2014</v>
      </c>
      <c r="AB3" s="161">
        <v>2015</v>
      </c>
      <c r="AC3" s="161">
        <v>2016</v>
      </c>
      <c r="AD3" s="161">
        <v>2017</v>
      </c>
      <c r="AE3" s="161">
        <v>2018</v>
      </c>
      <c r="AF3" s="161">
        <v>2019</v>
      </c>
      <c r="AG3" s="161">
        <v>2020</v>
      </c>
      <c r="AH3" s="161">
        <v>2021</v>
      </c>
      <c r="AI3" s="161">
        <v>2022</v>
      </c>
      <c r="AJ3" s="161">
        <v>2023</v>
      </c>
      <c r="AK3" s="161">
        <v>2024</v>
      </c>
      <c r="AL3" s="161">
        <v>2025</v>
      </c>
      <c r="AM3" s="161">
        <v>2026</v>
      </c>
      <c r="AN3" s="161">
        <v>2027</v>
      </c>
      <c r="AO3" s="161">
        <v>2028</v>
      </c>
      <c r="AP3" s="161">
        <v>2029</v>
      </c>
      <c r="AQ3" s="161">
        <v>2030</v>
      </c>
      <c r="AR3" s="161">
        <v>2031</v>
      </c>
      <c r="AS3" s="161">
        <v>2032</v>
      </c>
      <c r="AT3" s="161">
        <v>2033</v>
      </c>
      <c r="AU3" s="161">
        <v>2034</v>
      </c>
      <c r="AV3" s="161">
        <v>2035</v>
      </c>
      <c r="AW3" s="161">
        <v>2036</v>
      </c>
      <c r="AX3" s="161">
        <v>2037</v>
      </c>
      <c r="AY3" s="161">
        <v>2038</v>
      </c>
      <c r="AZ3" s="161">
        <v>2039</v>
      </c>
      <c r="BA3" s="161">
        <v>2040</v>
      </c>
      <c r="BB3" s="161">
        <v>2041</v>
      </c>
      <c r="BC3" s="161">
        <v>2042</v>
      </c>
      <c r="BD3" s="161">
        <v>2043</v>
      </c>
      <c r="BE3" s="161">
        <v>2044</v>
      </c>
      <c r="BF3" s="161">
        <v>2045</v>
      </c>
      <c r="BG3" s="161">
        <v>2046</v>
      </c>
      <c r="BH3" s="161">
        <v>2047</v>
      </c>
      <c r="BI3" s="161">
        <v>2048</v>
      </c>
      <c r="BJ3" s="161">
        <v>2049</v>
      </c>
      <c r="BK3" s="161">
        <v>2050</v>
      </c>
    </row>
    <row r="4" spans="1:63" x14ac:dyDescent="0.45">
      <c r="A4" s="24" t="s">
        <v>14</v>
      </c>
      <c r="B4" s="24"/>
      <c r="C4" s="27">
        <v>1502772</v>
      </c>
      <c r="D4" s="112">
        <v>1522449</v>
      </c>
      <c r="E4" s="112">
        <v>1537523</v>
      </c>
      <c r="F4" s="112">
        <v>1549436</v>
      </c>
      <c r="G4" s="112">
        <v>1542667</v>
      </c>
      <c r="H4" s="112">
        <v>1539002</v>
      </c>
      <c r="I4" s="112">
        <v>1542191</v>
      </c>
      <c r="J4" s="112">
        <v>1540875</v>
      </c>
      <c r="K4" s="112">
        <v>1542252</v>
      </c>
      <c r="L4" s="112">
        <v>1548537</v>
      </c>
      <c r="M4" s="112">
        <v>1571123</v>
      </c>
      <c r="N4" s="112">
        <v>1553956</v>
      </c>
      <c r="O4" s="112">
        <v>1592846</v>
      </c>
      <c r="P4" s="112">
        <v>1610410</v>
      </c>
      <c r="Q4" s="112">
        <v>1632569</v>
      </c>
      <c r="R4" s="112">
        <v>1652449</v>
      </c>
      <c r="S4" s="112">
        <v>1661246</v>
      </c>
      <c r="T4" s="112">
        <v>1671221</v>
      </c>
      <c r="U4" s="112">
        <v>1680135</v>
      </c>
      <c r="V4" s="112">
        <v>1689995</v>
      </c>
      <c r="W4" s="112">
        <v>1702855</v>
      </c>
      <c r="X4" s="112">
        <v>1717084</v>
      </c>
      <c r="Y4" s="112">
        <v>1741246</v>
      </c>
      <c r="Z4" s="112">
        <v>1766746</v>
      </c>
      <c r="AA4" s="112">
        <v>1797337</v>
      </c>
      <c r="AB4" s="112">
        <v>1840226</v>
      </c>
      <c r="AC4" s="112">
        <v>1855254.0541504999</v>
      </c>
      <c r="AD4" s="112">
        <v>1870282.1083009997</v>
      </c>
      <c r="AE4" s="112">
        <v>1885310.1624514996</v>
      </c>
      <c r="AF4" s="112">
        <v>1900338.2166019995</v>
      </c>
      <c r="AG4" s="112">
        <v>1915366.2707524993</v>
      </c>
      <c r="AH4" s="112">
        <v>1930394.3249029992</v>
      </c>
      <c r="AI4" s="112">
        <v>1945422.3790534991</v>
      </c>
      <c r="AJ4" s="112">
        <v>1960450.433203999</v>
      </c>
      <c r="AK4" s="112">
        <v>1975478.4873544988</v>
      </c>
      <c r="AL4" s="112">
        <v>1990506.5415049987</v>
      </c>
      <c r="AM4" s="112">
        <v>2005534.5956554986</v>
      </c>
      <c r="AN4" s="112">
        <v>2020562.6498059984</v>
      </c>
      <c r="AO4" s="112">
        <v>2035590.7039564983</v>
      </c>
      <c r="AP4" s="112">
        <v>2050618.7581069982</v>
      </c>
      <c r="AQ4" s="112">
        <v>2065646.812257498</v>
      </c>
      <c r="AR4" s="112">
        <v>2080674.8664079979</v>
      </c>
      <c r="AS4" s="112">
        <v>2095702.9205584978</v>
      </c>
      <c r="AT4" s="112">
        <v>2110730.9747089976</v>
      </c>
      <c r="AU4" s="112">
        <v>2125759.0288594975</v>
      </c>
      <c r="AV4" s="112">
        <v>2140787.0830099997</v>
      </c>
      <c r="AW4" s="112">
        <v>2151641.9336099997</v>
      </c>
      <c r="AX4" s="112">
        <v>2162496.7842099997</v>
      </c>
      <c r="AY4" s="112">
        <v>2173351.6348099997</v>
      </c>
      <c r="AZ4" s="112">
        <v>2184206.4854099997</v>
      </c>
      <c r="BA4" s="112">
        <v>2195061.3360100007</v>
      </c>
      <c r="BB4" s="112">
        <v>2204777.6664160006</v>
      </c>
      <c r="BC4" s="112">
        <v>2214493.9968220005</v>
      </c>
      <c r="BD4" s="112">
        <v>2224210.3272280004</v>
      </c>
      <c r="BE4" s="112">
        <v>2233926.6576340003</v>
      </c>
      <c r="BF4" s="112">
        <v>2243642.9880400002</v>
      </c>
      <c r="BG4" s="112">
        <v>2252133.2515040003</v>
      </c>
      <c r="BH4" s="112">
        <v>2260623.5149680004</v>
      </c>
      <c r="BI4" s="112">
        <v>2269113.7784320004</v>
      </c>
      <c r="BJ4" s="112">
        <v>2277604.0418960005</v>
      </c>
      <c r="BK4" s="112">
        <v>2286094.3053600001</v>
      </c>
    </row>
    <row r="5" spans="1:63" x14ac:dyDescent="0.45">
      <c r="C5" s="32"/>
    </row>
    <row r="6" spans="1:63" ht="18" x14ac:dyDescent="0.55000000000000004">
      <c r="A6" s="55" t="s">
        <v>158</v>
      </c>
      <c r="B6" s="7"/>
      <c r="C6" s="33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</row>
    <row r="7" spans="1:63" x14ac:dyDescent="0.45">
      <c r="A7" s="8"/>
      <c r="B7" s="22"/>
      <c r="C7" s="34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</row>
    <row r="8" spans="1:63" x14ac:dyDescent="0.45">
      <c r="A8" s="11" t="s">
        <v>92</v>
      </c>
      <c r="B8" s="12"/>
      <c r="C8" s="35"/>
      <c r="D8" s="130">
        <v>2846010480.7721276</v>
      </c>
      <c r="E8" s="130">
        <v>3147772208.3984232</v>
      </c>
      <c r="F8" s="130">
        <v>3692219324.4647255</v>
      </c>
      <c r="G8" s="130">
        <v>3933778475.1654806</v>
      </c>
      <c r="H8" s="130">
        <v>3999775444.4671416</v>
      </c>
      <c r="I8" s="130">
        <v>4094564440.0211906</v>
      </c>
      <c r="J8" s="130">
        <v>2911996477.7737966</v>
      </c>
      <c r="K8" s="130">
        <v>2714183942.8081713</v>
      </c>
      <c r="L8" s="130">
        <v>3066053671.9132338</v>
      </c>
      <c r="M8" s="130">
        <v>2627206546.152945</v>
      </c>
      <c r="N8" s="130">
        <v>3241022809.7618837</v>
      </c>
      <c r="O8" s="130">
        <v>3060037131.1606283</v>
      </c>
      <c r="P8" s="130">
        <v>3372968313.9652987</v>
      </c>
      <c r="Q8" s="130">
        <v>3372733701.1082411</v>
      </c>
      <c r="R8" s="130">
        <v>3509125040.4641623</v>
      </c>
      <c r="S8" s="130">
        <v>3687041300.2193522</v>
      </c>
      <c r="T8" s="130">
        <v>3361050811.7271795</v>
      </c>
      <c r="U8" s="130">
        <v>3937057858.4971395</v>
      </c>
      <c r="V8" s="130">
        <v>3784201795.5983934</v>
      </c>
      <c r="W8" s="130">
        <v>3375756789.8760295</v>
      </c>
      <c r="X8" s="130">
        <v>3515152361.6202378</v>
      </c>
      <c r="Y8" s="130">
        <v>3195458764.4547443</v>
      </c>
      <c r="Z8" s="130">
        <v>3632931715.3403306</v>
      </c>
      <c r="AA8" s="130">
        <v>3624244512.8744345</v>
      </c>
      <c r="AB8" s="130">
        <v>3917975960.4255214</v>
      </c>
      <c r="AC8" s="130">
        <v>3540961683.263701</v>
      </c>
      <c r="AD8" s="130">
        <v>3861465604.7097969</v>
      </c>
      <c r="AE8" s="130">
        <v>4277886026.4992557</v>
      </c>
      <c r="AF8" s="130">
        <v>4439801633.6230078</v>
      </c>
      <c r="AG8" s="130">
        <v>4364958467.0900688</v>
      </c>
      <c r="AH8" s="131">
        <v>3317897466.7855721</v>
      </c>
      <c r="AI8" s="157">
        <v>3304561495.2609663</v>
      </c>
      <c r="AJ8" s="157">
        <v>3291225523.7363601</v>
      </c>
      <c r="AK8" s="157">
        <v>3277889552.2117538</v>
      </c>
      <c r="AL8" s="157">
        <v>3264553580.6871471</v>
      </c>
      <c r="AM8" s="157">
        <v>3251217609.1625414</v>
      </c>
      <c r="AN8" s="157">
        <v>3237881637.6379356</v>
      </c>
      <c r="AO8" s="157">
        <v>3224545666.1133285</v>
      </c>
      <c r="AP8" s="157">
        <v>3211209694.5887222</v>
      </c>
      <c r="AQ8" s="157">
        <v>3197873723.064116</v>
      </c>
      <c r="AR8" s="157">
        <v>3184537751.5395103</v>
      </c>
      <c r="AS8" s="157">
        <v>3171201780.0149035</v>
      </c>
      <c r="AT8" s="157">
        <v>3157865808.4902973</v>
      </c>
      <c r="AU8" s="157">
        <v>3144529836.9656916</v>
      </c>
      <c r="AV8" s="157">
        <v>3131193865.4410853</v>
      </c>
      <c r="AW8" s="157">
        <v>3117857893.9164791</v>
      </c>
      <c r="AX8" s="157">
        <v>3104521922.3918724</v>
      </c>
      <c r="AY8" s="157">
        <v>3091185950.8672657</v>
      </c>
      <c r="AZ8" s="157">
        <v>3077849979.3426595</v>
      </c>
      <c r="BA8" s="157">
        <v>3064514007.8180547</v>
      </c>
      <c r="BB8" s="157">
        <v>3051178036.293448</v>
      </c>
      <c r="BC8" s="157">
        <v>3037842064.7688417</v>
      </c>
      <c r="BD8" s="157">
        <v>3024506093.244235</v>
      </c>
      <c r="BE8" s="157">
        <v>3011170121.7196288</v>
      </c>
      <c r="BF8" s="157">
        <v>2997834150.1950226</v>
      </c>
      <c r="BG8" s="157">
        <v>2984498178.6704168</v>
      </c>
      <c r="BH8" s="157">
        <v>2971162207.1458106</v>
      </c>
      <c r="BI8" s="157">
        <v>2957826235.6212029</v>
      </c>
      <c r="BJ8" s="157">
        <v>2944490264.0965972</v>
      </c>
      <c r="BK8" s="157">
        <v>2931154292.5719914</v>
      </c>
    </row>
    <row r="9" spans="1:63" x14ac:dyDescent="0.45">
      <c r="A9" s="13" t="s">
        <v>66</v>
      </c>
      <c r="B9" s="14"/>
      <c r="C9" s="15"/>
      <c r="D9" s="132">
        <v>2138166695.2337446</v>
      </c>
      <c r="E9" s="132">
        <v>2344041371.2978249</v>
      </c>
      <c r="F9" s="132">
        <v>2715484876.6587324</v>
      </c>
      <c r="G9" s="132">
        <v>2880286963.2150493</v>
      </c>
      <c r="H9" s="132">
        <v>2925313973.1539173</v>
      </c>
      <c r="I9" s="132">
        <v>2989983878.0459166</v>
      </c>
      <c r="J9" s="132">
        <v>2183193705.1726127</v>
      </c>
      <c r="K9" s="132">
        <v>2048240182.4636321</v>
      </c>
      <c r="L9" s="132">
        <v>2288300364.1290245</v>
      </c>
      <c r="M9" s="132">
        <v>1988672261.9713535</v>
      </c>
      <c r="N9" s="132">
        <v>2481428294.9984021</v>
      </c>
      <c r="O9" s="132">
        <v>2353731890.0014758</v>
      </c>
      <c r="P9" s="132">
        <v>2575365899.4200649</v>
      </c>
      <c r="Q9" s="132">
        <v>2575365899.4200649</v>
      </c>
      <c r="R9" s="132">
        <v>2673738747.9474883</v>
      </c>
      <c r="S9" s="132">
        <v>2795977671.6461105</v>
      </c>
      <c r="T9" s="132">
        <v>2564795567.2776208</v>
      </c>
      <c r="U9" s="132">
        <v>2974820898.7800703</v>
      </c>
      <c r="V9" s="132">
        <v>2868434975.9729838</v>
      </c>
      <c r="W9" s="132">
        <v>2577753339.3778949</v>
      </c>
      <c r="X9" s="132">
        <v>2677523023.4176054</v>
      </c>
      <c r="Y9" s="132">
        <v>2449450917.5436954</v>
      </c>
      <c r="Z9" s="132">
        <v>2761199963.6411448</v>
      </c>
      <c r="AA9" s="132">
        <v>2768191328.7425299</v>
      </c>
      <c r="AB9" s="132">
        <v>2976684429.1045265</v>
      </c>
      <c r="AC9" s="132">
        <v>2712207628.1140561</v>
      </c>
      <c r="AD9" s="132">
        <v>2942690283.3040919</v>
      </c>
      <c r="AE9" s="132">
        <v>3242112348.3782573</v>
      </c>
      <c r="AF9" s="132">
        <v>3358477371.4417052</v>
      </c>
      <c r="AG9" s="132">
        <v>3298458993.156528</v>
      </c>
      <c r="AH9" s="133">
        <v>2558446345.5884128</v>
      </c>
      <c r="AI9" s="158">
        <v>2547855733.8072472</v>
      </c>
      <c r="AJ9" s="158">
        <v>2537265122.026082</v>
      </c>
      <c r="AK9" s="158">
        <v>2526674510.2449169</v>
      </c>
      <c r="AL9" s="158">
        <v>2516083898.4637513</v>
      </c>
      <c r="AM9" s="158">
        <v>2505493286.6825862</v>
      </c>
      <c r="AN9" s="158">
        <v>2494902674.9014206</v>
      </c>
      <c r="AO9" s="158">
        <v>2484312063.1202555</v>
      </c>
      <c r="AP9" s="158">
        <v>2473721451.3390903</v>
      </c>
      <c r="AQ9" s="158">
        <v>2463130839.5579247</v>
      </c>
      <c r="AR9" s="158">
        <v>2452540227.7767596</v>
      </c>
      <c r="AS9" s="158">
        <v>2441949615.995594</v>
      </c>
      <c r="AT9" s="158">
        <v>2431359004.2144289</v>
      </c>
      <c r="AU9" s="158">
        <v>2420768392.4332638</v>
      </c>
      <c r="AV9" s="158">
        <v>2410177780.6520982</v>
      </c>
      <c r="AW9" s="158">
        <v>2399587168.8709331</v>
      </c>
      <c r="AX9" s="158">
        <v>2388996557.0897675</v>
      </c>
      <c r="AY9" s="158">
        <v>2378405945.3086023</v>
      </c>
      <c r="AZ9" s="158">
        <v>2367815333.5274372</v>
      </c>
      <c r="BA9" s="158">
        <v>2357224721.7462716</v>
      </c>
      <c r="BB9" s="158">
        <v>2346634109.9651065</v>
      </c>
      <c r="BC9" s="158">
        <v>2336043498.1839409</v>
      </c>
      <c r="BD9" s="158">
        <v>2325452886.4027758</v>
      </c>
      <c r="BE9" s="158">
        <v>2314862274.6216102</v>
      </c>
      <c r="BF9" s="158">
        <v>2304271662.8404446</v>
      </c>
      <c r="BG9" s="158">
        <v>2293681051.0592799</v>
      </c>
      <c r="BH9" s="158">
        <v>2283090439.2781143</v>
      </c>
      <c r="BI9" s="158">
        <v>2272499827.4969487</v>
      </c>
      <c r="BJ9" s="158">
        <v>2261909215.7157836</v>
      </c>
      <c r="BK9" s="158">
        <v>2251318603.934618</v>
      </c>
    </row>
    <row r="10" spans="1:63" x14ac:dyDescent="0.45">
      <c r="A10" s="13" t="s">
        <v>67</v>
      </c>
      <c r="B10" s="14"/>
      <c r="C10" s="15"/>
      <c r="D10" s="132">
        <v>349413928.80659199</v>
      </c>
      <c r="E10" s="132">
        <v>411199836.46098495</v>
      </c>
      <c r="F10" s="132">
        <v>522675295.99691021</v>
      </c>
      <c r="G10" s="132">
        <v>572134737.51681089</v>
      </c>
      <c r="H10" s="132">
        <v>585647981.25918555</v>
      </c>
      <c r="I10" s="132">
        <v>605056336.12859046</v>
      </c>
      <c r="J10" s="132">
        <v>362927172.54896665</v>
      </c>
      <c r="K10" s="132">
        <v>322425708.01169276</v>
      </c>
      <c r="L10" s="132">
        <v>394471170.32614493</v>
      </c>
      <c r="M10" s="132">
        <v>304548530.9588207</v>
      </c>
      <c r="N10" s="132">
        <v>305894594.62511647</v>
      </c>
      <c r="O10" s="132">
        <v>284884982.57589227</v>
      </c>
      <c r="P10" s="132">
        <v>321349944.56844604</v>
      </c>
      <c r="Q10" s="132">
        <v>321349944.56844604</v>
      </c>
      <c r="R10" s="132">
        <v>337535015.58738363</v>
      </c>
      <c r="S10" s="132">
        <v>357646720.09687692</v>
      </c>
      <c r="T10" s="132">
        <v>319610830.78877819</v>
      </c>
      <c r="U10" s="132">
        <v>387071407.6580205</v>
      </c>
      <c r="V10" s="132">
        <v>369567962.93904489</v>
      </c>
      <c r="W10" s="132">
        <v>321742744.87716287</v>
      </c>
      <c r="X10" s="132">
        <v>338157634.20782536</v>
      </c>
      <c r="Y10" s="132">
        <v>300633426.19448471</v>
      </c>
      <c r="Z10" s="132">
        <v>351924819.36550474</v>
      </c>
      <c r="AA10" s="132">
        <v>346752197.83286631</v>
      </c>
      <c r="AB10" s="132">
        <v>381055114.61154115</v>
      </c>
      <c r="AC10" s="132">
        <v>344691981.21323639</v>
      </c>
      <c r="AD10" s="132">
        <v>386188121.66814244</v>
      </c>
      <c r="AE10" s="132">
        <v>439026713.4364028</v>
      </c>
      <c r="AF10" s="132">
        <v>461747327.83782744</v>
      </c>
      <c r="AG10" s="132">
        <v>441146644.46837616</v>
      </c>
      <c r="AH10" s="133">
        <v>302123917.63355196</v>
      </c>
      <c r="AI10" s="158">
        <v>301014856.14774829</v>
      </c>
      <c r="AJ10" s="158">
        <v>299905794.66194457</v>
      </c>
      <c r="AK10" s="158">
        <v>298796733.1761409</v>
      </c>
      <c r="AL10" s="158">
        <v>297687671.69033718</v>
      </c>
      <c r="AM10" s="158">
        <v>296578610.20453346</v>
      </c>
      <c r="AN10" s="158">
        <v>295469548.71872979</v>
      </c>
      <c r="AO10" s="158">
        <v>294360487.23292607</v>
      </c>
      <c r="AP10" s="158">
        <v>293251425.74712241</v>
      </c>
      <c r="AQ10" s="158">
        <v>292142364.26131868</v>
      </c>
      <c r="AR10" s="158">
        <v>291033302.77551502</v>
      </c>
      <c r="AS10" s="158">
        <v>289924241.2897113</v>
      </c>
      <c r="AT10" s="158">
        <v>288815179.80390763</v>
      </c>
      <c r="AU10" s="158">
        <v>287706118.31810391</v>
      </c>
      <c r="AV10" s="158">
        <v>286597056.83230019</v>
      </c>
      <c r="AW10" s="158">
        <v>285487995.34649646</v>
      </c>
      <c r="AX10" s="158">
        <v>284378933.86069274</v>
      </c>
      <c r="AY10" s="158">
        <v>283269872.37488908</v>
      </c>
      <c r="AZ10" s="158">
        <v>282160810.88908541</v>
      </c>
      <c r="BA10" s="158">
        <v>281051749.40328169</v>
      </c>
      <c r="BB10" s="158">
        <v>279942687.91747797</v>
      </c>
      <c r="BC10" s="158">
        <v>278833626.4316743</v>
      </c>
      <c r="BD10" s="158">
        <v>277724564.94587058</v>
      </c>
      <c r="BE10" s="158">
        <v>276615503.46006685</v>
      </c>
      <c r="BF10" s="158">
        <v>275506441.97426319</v>
      </c>
      <c r="BG10" s="158">
        <v>274397380.48845947</v>
      </c>
      <c r="BH10" s="158">
        <v>273288319.0026558</v>
      </c>
      <c r="BI10" s="158">
        <v>272179257.51685208</v>
      </c>
      <c r="BJ10" s="158">
        <v>271070196.03104842</v>
      </c>
      <c r="BK10" s="158">
        <v>269961134.54524481</v>
      </c>
    </row>
    <row r="11" spans="1:63" x14ac:dyDescent="0.45">
      <c r="A11" s="13" t="s">
        <v>68</v>
      </c>
      <c r="B11" s="14"/>
      <c r="C11" s="15"/>
      <c r="D11" s="132">
        <v>159672591.39797324</v>
      </c>
      <c r="E11" s="132">
        <v>178703256.89150062</v>
      </c>
      <c r="F11" s="132">
        <v>213038791.67124426</v>
      </c>
      <c r="G11" s="132">
        <v>228272784.70937982</v>
      </c>
      <c r="H11" s="132">
        <v>232434996.30675769</v>
      </c>
      <c r="I11" s="132">
        <v>238412959.94476628</v>
      </c>
      <c r="J11" s="132">
        <v>163834802.99535114</v>
      </c>
      <c r="K11" s="132">
        <v>151359954.71897367</v>
      </c>
      <c r="L11" s="132">
        <v>173550663.66351387</v>
      </c>
      <c r="M11" s="132">
        <v>145853608.86475724</v>
      </c>
      <c r="N11" s="132">
        <v>192139907.72460836</v>
      </c>
      <c r="O11" s="132">
        <v>180669500.62666723</v>
      </c>
      <c r="P11" s="132">
        <v>200577910.06733498</v>
      </c>
      <c r="Q11" s="132">
        <v>200577910.06733498</v>
      </c>
      <c r="R11" s="132">
        <v>209414310.90431082</v>
      </c>
      <c r="S11" s="132">
        <v>220394496.43162543</v>
      </c>
      <c r="T11" s="132">
        <v>199628423.56583786</v>
      </c>
      <c r="U11" s="132">
        <v>236459197.87710035</v>
      </c>
      <c r="V11" s="132">
        <v>226903017.77855492</v>
      </c>
      <c r="W11" s="132">
        <v>200792363.31086096</v>
      </c>
      <c r="X11" s="132">
        <v>209754235.74568778</v>
      </c>
      <c r="Y11" s="132">
        <v>189267520.38262454</v>
      </c>
      <c r="Z11" s="132">
        <v>217270567.69800228</v>
      </c>
      <c r="AA11" s="132">
        <v>216996428.53912345</v>
      </c>
      <c r="AB11" s="132">
        <v>235724447.84649205</v>
      </c>
      <c r="AC11" s="132">
        <v>204199968.1367214</v>
      </c>
      <c r="AD11" s="132">
        <v>221019367.3013933</v>
      </c>
      <c r="AE11" s="132">
        <v>244031290.80911011</v>
      </c>
      <c r="AF11" s="132">
        <v>250600004.39201832</v>
      </c>
      <c r="AG11" s="132">
        <v>256860352.89009571</v>
      </c>
      <c r="AH11" s="133">
        <v>196602490.08768865</v>
      </c>
      <c r="AI11" s="158">
        <v>195763699.10858425</v>
      </c>
      <c r="AJ11" s="158">
        <v>194924908.12947983</v>
      </c>
      <c r="AK11" s="158">
        <v>194086117.15037543</v>
      </c>
      <c r="AL11" s="158">
        <v>193247326.171271</v>
      </c>
      <c r="AM11" s="158">
        <v>192408535.19216657</v>
      </c>
      <c r="AN11" s="158">
        <v>191569744.21306217</v>
      </c>
      <c r="AO11" s="158">
        <v>190730953.23395774</v>
      </c>
      <c r="AP11" s="158">
        <v>189892162.25485334</v>
      </c>
      <c r="AQ11" s="158">
        <v>189053371.27574891</v>
      </c>
      <c r="AR11" s="158">
        <v>188214580.29664451</v>
      </c>
      <c r="AS11" s="158">
        <v>187375789.31754008</v>
      </c>
      <c r="AT11" s="158">
        <v>186536998.33843568</v>
      </c>
      <c r="AU11" s="158">
        <v>185698207.35933125</v>
      </c>
      <c r="AV11" s="158">
        <v>184859416.38022682</v>
      </c>
      <c r="AW11" s="158">
        <v>184020625.40112239</v>
      </c>
      <c r="AX11" s="158">
        <v>183181834.42201799</v>
      </c>
      <c r="AY11" s="158">
        <v>182343043.44291359</v>
      </c>
      <c r="AZ11" s="158">
        <v>181504252.46380919</v>
      </c>
      <c r="BA11" s="158">
        <v>180665461.48470473</v>
      </c>
      <c r="BB11" s="158">
        <v>179826670.50560033</v>
      </c>
      <c r="BC11" s="158">
        <v>178987879.5264959</v>
      </c>
      <c r="BD11" s="158">
        <v>178149088.54739147</v>
      </c>
      <c r="BE11" s="158">
        <v>177310297.56828707</v>
      </c>
      <c r="BF11" s="158">
        <v>176471506.58918265</v>
      </c>
      <c r="BG11" s="158">
        <v>175632715.61007825</v>
      </c>
      <c r="BH11" s="158">
        <v>174793924.63097382</v>
      </c>
      <c r="BI11" s="158">
        <v>173955133.65186942</v>
      </c>
      <c r="BJ11" s="158">
        <v>173116342.67276499</v>
      </c>
      <c r="BK11" s="158">
        <v>172277551.69366056</v>
      </c>
    </row>
    <row r="12" spans="1:63" x14ac:dyDescent="0.45">
      <c r="A12" s="13" t="s">
        <v>58</v>
      </c>
      <c r="B12" s="14"/>
      <c r="C12" s="15"/>
      <c r="D12" s="132">
        <v>10297577.148688206</v>
      </c>
      <c r="E12" s="132">
        <v>11955432.03757344</v>
      </c>
      <c r="F12" s="132">
        <v>14946569.379378296</v>
      </c>
      <c r="G12" s="132">
        <v>16273677.453665374</v>
      </c>
      <c r="H12" s="132">
        <v>16636268.181122312</v>
      </c>
      <c r="I12" s="132">
        <v>17157038.001085855</v>
      </c>
      <c r="J12" s="132">
        <v>10660167.876145145</v>
      </c>
      <c r="K12" s="132">
        <v>9573422.4751433805</v>
      </c>
      <c r="L12" s="132">
        <v>11506564.294279853</v>
      </c>
      <c r="M12" s="132">
        <v>9093737.600360075</v>
      </c>
      <c r="N12" s="132">
        <v>18998526.66296947</v>
      </c>
      <c r="O12" s="132">
        <v>18096618.239219178</v>
      </c>
      <c r="P12" s="132">
        <v>19661999.661577851</v>
      </c>
      <c r="Q12" s="132">
        <v>19661999.661577851</v>
      </c>
      <c r="R12" s="132">
        <v>20356798.39735534</v>
      </c>
      <c r="S12" s="132">
        <v>21220161.112982385</v>
      </c>
      <c r="T12" s="132">
        <v>19587342.339773543</v>
      </c>
      <c r="U12" s="132">
        <v>22483315.021557089</v>
      </c>
      <c r="V12" s="132">
        <v>21731920.650270991</v>
      </c>
      <c r="W12" s="132">
        <v>19678861.939017978</v>
      </c>
      <c r="X12" s="132">
        <v>20383526.400578085</v>
      </c>
      <c r="Y12" s="132">
        <v>18772673.271900736</v>
      </c>
      <c r="Z12" s="132">
        <v>20974529.234707024</v>
      </c>
      <c r="AA12" s="132">
        <v>20863397.716177855</v>
      </c>
      <c r="AB12" s="132">
        <v>22335966.059153732</v>
      </c>
      <c r="AC12" s="132">
        <v>22087998.034850392</v>
      </c>
      <c r="AD12" s="132">
        <v>24525880.78474281</v>
      </c>
      <c r="AE12" s="132">
        <v>27450676.494356893</v>
      </c>
      <c r="AF12" s="132">
        <v>29082556.493303545</v>
      </c>
      <c r="AG12" s="132">
        <v>26228639.618140396</v>
      </c>
      <c r="AH12" s="133">
        <v>17246045.023950856</v>
      </c>
      <c r="AI12" s="158">
        <v>17202747.522675388</v>
      </c>
      <c r="AJ12" s="158">
        <v>17159450.021399923</v>
      </c>
      <c r="AK12" s="158">
        <v>17116152.520124458</v>
      </c>
      <c r="AL12" s="158">
        <v>17072855.018848993</v>
      </c>
      <c r="AM12" s="158">
        <v>17029557.517573524</v>
      </c>
      <c r="AN12" s="158">
        <v>16986260.016298059</v>
      </c>
      <c r="AO12" s="158">
        <v>16942962.515022594</v>
      </c>
      <c r="AP12" s="158">
        <v>16899665.013747126</v>
      </c>
      <c r="AQ12" s="158">
        <v>16856367.512471661</v>
      </c>
      <c r="AR12" s="158">
        <v>16813070.011196196</v>
      </c>
      <c r="AS12" s="158">
        <v>16769772.509920731</v>
      </c>
      <c r="AT12" s="158">
        <v>16726475.008645266</v>
      </c>
      <c r="AU12" s="158">
        <v>16683177.507369801</v>
      </c>
      <c r="AV12" s="158">
        <v>16639880.006094333</v>
      </c>
      <c r="AW12" s="158">
        <v>16596582.504818868</v>
      </c>
      <c r="AX12" s="158">
        <v>16553285.003543403</v>
      </c>
      <c r="AY12" s="158">
        <v>16509987.502267936</v>
      </c>
      <c r="AZ12" s="158">
        <v>16466690.000992469</v>
      </c>
      <c r="BA12" s="158">
        <v>16423392.499717005</v>
      </c>
      <c r="BB12" s="158">
        <v>16380094.99844154</v>
      </c>
      <c r="BC12" s="158">
        <v>16336797.497166075</v>
      </c>
      <c r="BD12" s="158">
        <v>16293499.995890608</v>
      </c>
      <c r="BE12" s="158">
        <v>16250202.494615141</v>
      </c>
      <c r="BF12" s="158">
        <v>16206904.993339678</v>
      </c>
      <c r="BG12" s="158">
        <v>16163607.492064212</v>
      </c>
      <c r="BH12" s="158">
        <v>16120309.990788747</v>
      </c>
      <c r="BI12" s="158">
        <v>16077012.48951328</v>
      </c>
      <c r="BJ12" s="158">
        <v>16033714.988237813</v>
      </c>
      <c r="BK12" s="158">
        <v>15990417.486962344</v>
      </c>
    </row>
    <row r="13" spans="1:63" x14ac:dyDescent="0.45">
      <c r="A13" s="13" t="s">
        <v>71</v>
      </c>
      <c r="B13" s="14"/>
      <c r="C13" s="15"/>
      <c r="D13" s="132">
        <v>167070699.55678195</v>
      </c>
      <c r="E13" s="132">
        <v>179149414.07890999</v>
      </c>
      <c r="F13" s="132">
        <v>200942089.8374207</v>
      </c>
      <c r="G13" s="132">
        <v>210611066.10114139</v>
      </c>
      <c r="H13" s="132">
        <v>213252811.11434221</v>
      </c>
      <c r="I13" s="132">
        <v>217047009.28527457</v>
      </c>
      <c r="J13" s="132">
        <v>169712444.56998271</v>
      </c>
      <c r="K13" s="132">
        <v>161794690.40166569</v>
      </c>
      <c r="L13" s="132">
        <v>175879076.38784659</v>
      </c>
      <c r="M13" s="132">
        <v>158299826.8270942</v>
      </c>
      <c r="N13" s="132">
        <v>210810411.11640635</v>
      </c>
      <c r="O13" s="132">
        <v>193464137.02705759</v>
      </c>
      <c r="P13" s="132">
        <v>223570891.20693213</v>
      </c>
      <c r="Q13" s="132">
        <v>223570891.20693213</v>
      </c>
      <c r="R13" s="132">
        <v>236933854.66348165</v>
      </c>
      <c r="S13" s="132">
        <v>253538784.73112398</v>
      </c>
      <c r="T13" s="132">
        <v>222135017.74939269</v>
      </c>
      <c r="U13" s="132">
        <v>277832840.91041905</v>
      </c>
      <c r="V13" s="132">
        <v>263381381.79295641</v>
      </c>
      <c r="W13" s="132">
        <v>223895200.94675124</v>
      </c>
      <c r="X13" s="132">
        <v>237447910.47841114</v>
      </c>
      <c r="Y13" s="132">
        <v>206466605.55663943</v>
      </c>
      <c r="Z13" s="132">
        <v>248814582.39145768</v>
      </c>
      <c r="AA13" s="132">
        <v>244094439.55071276</v>
      </c>
      <c r="AB13" s="132">
        <v>272416133.21706414</v>
      </c>
      <c r="AC13" s="132">
        <v>229995142.64490283</v>
      </c>
      <c r="AD13" s="132">
        <v>258056659.75452045</v>
      </c>
      <c r="AE13" s="132">
        <v>295482903.29818964</v>
      </c>
      <c r="AF13" s="132">
        <v>308042686.23335719</v>
      </c>
      <c r="AG13" s="132">
        <v>309631502.52148956</v>
      </c>
      <c r="AH13" s="133">
        <v>220546757.47940457</v>
      </c>
      <c r="AI13" s="158">
        <v>219644490.70997104</v>
      </c>
      <c r="AJ13" s="158">
        <v>218742223.94053748</v>
      </c>
      <c r="AK13" s="158">
        <v>217839957.17110395</v>
      </c>
      <c r="AL13" s="158">
        <v>216937690.40167037</v>
      </c>
      <c r="AM13" s="158">
        <v>216035423.63223678</v>
      </c>
      <c r="AN13" s="158">
        <v>215133156.86280325</v>
      </c>
      <c r="AO13" s="158">
        <v>214230890.09336969</v>
      </c>
      <c r="AP13" s="158">
        <v>213328623.32393616</v>
      </c>
      <c r="AQ13" s="158">
        <v>212426356.55450261</v>
      </c>
      <c r="AR13" s="158">
        <v>211524089.78506902</v>
      </c>
      <c r="AS13" s="158">
        <v>210621823.01563549</v>
      </c>
      <c r="AT13" s="158">
        <v>209719556.24620193</v>
      </c>
      <c r="AU13" s="158">
        <v>208817289.47676837</v>
      </c>
      <c r="AV13" s="158">
        <v>207915022.70733482</v>
      </c>
      <c r="AW13" s="158">
        <v>207012755.93790126</v>
      </c>
      <c r="AX13" s="158">
        <v>206110489.16846773</v>
      </c>
      <c r="AY13" s="158">
        <v>205208222.39903414</v>
      </c>
      <c r="AZ13" s="158">
        <v>204305955.62960061</v>
      </c>
      <c r="BA13" s="158">
        <v>203403688.86016706</v>
      </c>
      <c r="BB13" s="158">
        <v>202501422.0907335</v>
      </c>
      <c r="BC13" s="158">
        <v>201599155.32129994</v>
      </c>
      <c r="BD13" s="158">
        <v>200696888.55186638</v>
      </c>
      <c r="BE13" s="158">
        <v>199794621.78243285</v>
      </c>
      <c r="BF13" s="158">
        <v>198892355.0129993</v>
      </c>
      <c r="BG13" s="158">
        <v>197990088.24356574</v>
      </c>
      <c r="BH13" s="158">
        <v>197087821.47413215</v>
      </c>
      <c r="BI13" s="158">
        <v>196185554.70469862</v>
      </c>
      <c r="BJ13" s="158">
        <v>195283287.93526506</v>
      </c>
      <c r="BK13" s="158">
        <v>194381021.16583154</v>
      </c>
    </row>
    <row r="14" spans="1:63" x14ac:dyDescent="0.45">
      <c r="A14" s="13" t="s">
        <v>78</v>
      </c>
      <c r="B14" s="14"/>
      <c r="C14" s="15"/>
      <c r="D14" s="132">
        <v>9197813.805303067</v>
      </c>
      <c r="E14" s="132">
        <v>9730183.1762815211</v>
      </c>
      <c r="F14" s="132">
        <v>10691461.468154406</v>
      </c>
      <c r="G14" s="132">
        <v>11117533.728223803</v>
      </c>
      <c r="H14" s="132">
        <v>11233404.882646333</v>
      </c>
      <c r="I14" s="132">
        <v>11400201.342507232</v>
      </c>
      <c r="J14" s="132">
        <v>9309749.95896478</v>
      </c>
      <c r="K14" s="132">
        <v>8959410.2626835313</v>
      </c>
      <c r="L14" s="132">
        <v>9580338.725577822</v>
      </c>
      <c r="M14" s="132">
        <v>8962815.9238608256</v>
      </c>
      <c r="N14" s="132">
        <v>13288279.194954822</v>
      </c>
      <c r="O14" s="132">
        <v>12088370.466940114</v>
      </c>
      <c r="P14" s="132">
        <v>13612562.046288434</v>
      </c>
      <c r="Q14" s="132">
        <v>13502947.114289042</v>
      </c>
      <c r="R14" s="132">
        <v>13006205.214499895</v>
      </c>
      <c r="S14" s="132">
        <v>16342077.702446386</v>
      </c>
      <c r="T14" s="132">
        <v>14950765.605708204</v>
      </c>
      <c r="U14" s="132">
        <v>16402468.116763715</v>
      </c>
      <c r="V14" s="132">
        <v>14431218.885394774</v>
      </c>
      <c r="W14" s="132">
        <v>13359450.864748619</v>
      </c>
      <c r="X14" s="132">
        <v>13356243.993026074</v>
      </c>
      <c r="Y14" s="132">
        <v>12879600.102806117</v>
      </c>
      <c r="Z14" s="132">
        <v>13761080.083502907</v>
      </c>
      <c r="AA14" s="132">
        <v>11193624.707510522</v>
      </c>
      <c r="AB14" s="132">
        <v>12325067.168406418</v>
      </c>
      <c r="AC14" s="132">
        <v>11129163.027221359</v>
      </c>
      <c r="AD14" s="132">
        <v>11560864.8573601</v>
      </c>
      <c r="AE14" s="132">
        <v>11800896.185474265</v>
      </c>
      <c r="AF14" s="132">
        <v>12637238.336019333</v>
      </c>
      <c r="AG14" s="132">
        <v>13406145.402648618</v>
      </c>
      <c r="AH14" s="133">
        <v>9442608.740236925</v>
      </c>
      <c r="AI14" s="158">
        <v>9513177.0220579114</v>
      </c>
      <c r="AJ14" s="158">
        <v>9583745.3038788978</v>
      </c>
      <c r="AK14" s="158">
        <v>9654313.5856998861</v>
      </c>
      <c r="AL14" s="158">
        <v>9724881.8675208725</v>
      </c>
      <c r="AM14" s="158">
        <v>9795450.1493418589</v>
      </c>
      <c r="AN14" s="158">
        <v>9866018.4311628472</v>
      </c>
      <c r="AO14" s="158">
        <v>9936586.7129838318</v>
      </c>
      <c r="AP14" s="158">
        <v>10007154.994804822</v>
      </c>
      <c r="AQ14" s="158">
        <v>10077723.276625808</v>
      </c>
      <c r="AR14" s="158">
        <v>10148291.558446795</v>
      </c>
      <c r="AS14" s="158">
        <v>10218859.840267783</v>
      </c>
      <c r="AT14" s="158">
        <v>10289428.122088768</v>
      </c>
      <c r="AU14" s="158">
        <v>10359996.403909756</v>
      </c>
      <c r="AV14" s="158">
        <v>10430564.685730742</v>
      </c>
      <c r="AW14" s="158">
        <v>10501132.967551729</v>
      </c>
      <c r="AX14" s="158">
        <v>10571701.249372717</v>
      </c>
      <c r="AY14" s="158">
        <v>10642269.531193705</v>
      </c>
      <c r="AZ14" s="158">
        <v>10712837.813014692</v>
      </c>
      <c r="BA14" s="158">
        <v>10783406.094835678</v>
      </c>
      <c r="BB14" s="158">
        <v>10853974.376656665</v>
      </c>
      <c r="BC14" s="158">
        <v>10924542.658477651</v>
      </c>
      <c r="BD14" s="158">
        <v>10995110.940298639</v>
      </c>
      <c r="BE14" s="158">
        <v>11065679.222119626</v>
      </c>
      <c r="BF14" s="158">
        <v>11136247.503940612</v>
      </c>
      <c r="BG14" s="158">
        <v>11206815.7857616</v>
      </c>
      <c r="BH14" s="158">
        <v>11277384.067582587</v>
      </c>
      <c r="BI14" s="158">
        <v>11347952.349403573</v>
      </c>
      <c r="BJ14" s="158">
        <v>11418520.631224561</v>
      </c>
      <c r="BK14" s="158">
        <v>11489088.91304555</v>
      </c>
    </row>
    <row r="15" spans="1:63" x14ac:dyDescent="0.45">
      <c r="A15" s="13" t="s">
        <v>69</v>
      </c>
      <c r="B15" s="14"/>
      <c r="C15" s="15"/>
      <c r="D15" s="132">
        <v>3806584.0442432854</v>
      </c>
      <c r="E15" s="132">
        <v>3980704.2161622643</v>
      </c>
      <c r="F15" s="132">
        <v>4295338.2031896338</v>
      </c>
      <c r="G15" s="132">
        <v>4434665.5261058938</v>
      </c>
      <c r="H15" s="132">
        <v>4472392.2957919929</v>
      </c>
      <c r="I15" s="132">
        <v>4526814.6924789315</v>
      </c>
      <c r="J15" s="132">
        <v>3841831.6434171647</v>
      </c>
      <c r="K15" s="132">
        <v>3726833.8312747441</v>
      </c>
      <c r="L15" s="132">
        <v>3929966.919797115</v>
      </c>
      <c r="M15" s="132">
        <v>3734187.0792981912</v>
      </c>
      <c r="N15" s="132">
        <v>6419947.1729332777</v>
      </c>
      <c r="O15" s="132">
        <v>5975430.1120682107</v>
      </c>
      <c r="P15" s="132">
        <v>6539464.9697159352</v>
      </c>
      <c r="Q15" s="132">
        <v>6498598.3633928476</v>
      </c>
      <c r="R15" s="132">
        <v>6314376.2672986584</v>
      </c>
      <c r="S15" s="132">
        <v>7549030.9632586222</v>
      </c>
      <c r="T15" s="132">
        <v>7033513.5132633541</v>
      </c>
      <c r="U15" s="132">
        <v>7570544.0155066485</v>
      </c>
      <c r="V15" s="132">
        <v>6840177.9742409941</v>
      </c>
      <c r="W15" s="132">
        <v>6442859.0467298059</v>
      </c>
      <c r="X15" s="132">
        <v>6441114.0450979322</v>
      </c>
      <c r="Y15" s="132">
        <v>6264113.7399545554</v>
      </c>
      <c r="Z15" s="132">
        <v>6589955.6789358892</v>
      </c>
      <c r="AA15" s="132">
        <v>5643718.3093784992</v>
      </c>
      <c r="AB15" s="132">
        <v>6062161.2851812495</v>
      </c>
      <c r="AC15" s="132">
        <v>6173520.9905577945</v>
      </c>
      <c r="AD15" s="132">
        <v>6610287.0956208147</v>
      </c>
      <c r="AE15" s="132">
        <v>6975878.3695926722</v>
      </c>
      <c r="AF15" s="132">
        <v>7562390.9801696548</v>
      </c>
      <c r="AG15" s="132">
        <v>7014431.4992859596</v>
      </c>
      <c r="AH15" s="133">
        <v>4637280.2090932708</v>
      </c>
      <c r="AI15" s="158">
        <v>4665778.8141250424</v>
      </c>
      <c r="AJ15" s="158">
        <v>4694277.4191568149</v>
      </c>
      <c r="AK15" s="158">
        <v>4722776.0241885865</v>
      </c>
      <c r="AL15" s="158">
        <v>4751274.629220359</v>
      </c>
      <c r="AM15" s="158">
        <v>4779773.2342521306</v>
      </c>
      <c r="AN15" s="158">
        <v>4808271.8392839022</v>
      </c>
      <c r="AO15" s="158">
        <v>4836770.4443156756</v>
      </c>
      <c r="AP15" s="158">
        <v>4865269.0493474472</v>
      </c>
      <c r="AQ15" s="158">
        <v>4893767.6543792207</v>
      </c>
      <c r="AR15" s="158">
        <v>4922266.2594109904</v>
      </c>
      <c r="AS15" s="158">
        <v>4950764.8644427639</v>
      </c>
      <c r="AT15" s="158">
        <v>4979263.4694745364</v>
      </c>
      <c r="AU15" s="158">
        <v>5007762.0745063089</v>
      </c>
      <c r="AV15" s="158">
        <v>5036260.6795380795</v>
      </c>
      <c r="AW15" s="158">
        <v>5064759.2845698521</v>
      </c>
      <c r="AX15" s="158">
        <v>5093257.8896016236</v>
      </c>
      <c r="AY15" s="158">
        <v>5121756.4946333962</v>
      </c>
      <c r="AZ15" s="158">
        <v>5150255.0996651677</v>
      </c>
      <c r="BA15" s="158">
        <v>5178753.7046969412</v>
      </c>
      <c r="BB15" s="158">
        <v>5207252.3097287137</v>
      </c>
      <c r="BC15" s="158">
        <v>5235750.9147604844</v>
      </c>
      <c r="BD15" s="158">
        <v>5264249.5197922569</v>
      </c>
      <c r="BE15" s="158">
        <v>5292748.1248240294</v>
      </c>
      <c r="BF15" s="158">
        <v>5321246.7298558028</v>
      </c>
      <c r="BG15" s="158">
        <v>5349745.3348875735</v>
      </c>
      <c r="BH15" s="158">
        <v>5378243.939919346</v>
      </c>
      <c r="BI15" s="158">
        <v>5406742.5449511185</v>
      </c>
      <c r="BJ15" s="158">
        <v>5435241.1499828901</v>
      </c>
      <c r="BK15" s="158">
        <v>5463739.7550146617</v>
      </c>
    </row>
    <row r="16" spans="1:63" x14ac:dyDescent="0.45">
      <c r="A16" s="13" t="s">
        <v>70</v>
      </c>
      <c r="B16" s="14"/>
      <c r="C16" s="15"/>
      <c r="D16" s="132">
        <v>8384590.7788014431</v>
      </c>
      <c r="E16" s="132">
        <v>9012010.2391858548</v>
      </c>
      <c r="F16" s="132">
        <v>10144901.249695078</v>
      </c>
      <c r="G16" s="132">
        <v>10647046.915104477</v>
      </c>
      <c r="H16" s="132">
        <v>10783617.273377387</v>
      </c>
      <c r="I16" s="132">
        <v>10980202.580570592</v>
      </c>
      <c r="J16" s="132">
        <v>8516603.0083556082</v>
      </c>
      <c r="K16" s="132">
        <v>8103740.6431060284</v>
      </c>
      <c r="L16" s="132">
        <v>8835527.4670491833</v>
      </c>
      <c r="M16" s="132">
        <v>8041576.927400589</v>
      </c>
      <c r="N16" s="132">
        <v>12042848.266492859</v>
      </c>
      <c r="O16" s="132">
        <v>11126202.111308122</v>
      </c>
      <c r="P16" s="132">
        <v>12289642.024938293</v>
      </c>
      <c r="Q16" s="132">
        <v>12205510.706203429</v>
      </c>
      <c r="R16" s="132">
        <v>11825731.482343622</v>
      </c>
      <c r="S16" s="132">
        <v>14372357.53492786</v>
      </c>
      <c r="T16" s="132">
        <v>13309350.88680511</v>
      </c>
      <c r="U16" s="132">
        <v>14417186.117702156</v>
      </c>
      <c r="V16" s="132">
        <v>12911139.604947183</v>
      </c>
      <c r="W16" s="132">
        <v>12091969.512863267</v>
      </c>
      <c r="X16" s="132">
        <v>12088673.332006112</v>
      </c>
      <c r="Y16" s="132">
        <v>11723907.662639007</v>
      </c>
      <c r="Z16" s="132">
        <v>12396217.247075465</v>
      </c>
      <c r="AA16" s="132">
        <v>10509377.476135412</v>
      </c>
      <c r="AB16" s="132">
        <v>11372641.133156255</v>
      </c>
      <c r="AC16" s="132">
        <v>10476281.102154512</v>
      </c>
      <c r="AD16" s="132">
        <v>10814139.943925479</v>
      </c>
      <c r="AE16" s="132">
        <v>11005319.527871452</v>
      </c>
      <c r="AF16" s="132">
        <v>11652057.908607483</v>
      </c>
      <c r="AG16" s="132">
        <v>12211757.533504751</v>
      </c>
      <c r="AH16" s="133">
        <v>8852022.0232333895</v>
      </c>
      <c r="AI16" s="158">
        <v>8901012.1285568476</v>
      </c>
      <c r="AJ16" s="158">
        <v>8950002.2338803075</v>
      </c>
      <c r="AK16" s="158">
        <v>8998992.3392037656</v>
      </c>
      <c r="AL16" s="158">
        <v>9047982.4445272256</v>
      </c>
      <c r="AM16" s="158">
        <v>9096972.5498506837</v>
      </c>
      <c r="AN16" s="158">
        <v>9145962.6551741436</v>
      </c>
      <c r="AO16" s="158">
        <v>9194952.7604976017</v>
      </c>
      <c r="AP16" s="158">
        <v>9243942.8658210617</v>
      </c>
      <c r="AQ16" s="158">
        <v>9292932.9711445197</v>
      </c>
      <c r="AR16" s="158">
        <v>9341923.0764679778</v>
      </c>
      <c r="AS16" s="158">
        <v>9390913.1817914359</v>
      </c>
      <c r="AT16" s="158">
        <v>9439903.2871148959</v>
      </c>
      <c r="AU16" s="158">
        <v>9488893.392438354</v>
      </c>
      <c r="AV16" s="158">
        <v>9537883.4977618139</v>
      </c>
      <c r="AW16" s="158">
        <v>9586873.603085272</v>
      </c>
      <c r="AX16" s="158">
        <v>9635863.708408732</v>
      </c>
      <c r="AY16" s="158">
        <v>9684853.8137321901</v>
      </c>
      <c r="AZ16" s="158">
        <v>9733843.91905565</v>
      </c>
      <c r="BA16" s="158">
        <v>9782834.0243791081</v>
      </c>
      <c r="BB16" s="158">
        <v>9831824.1297025681</v>
      </c>
      <c r="BC16" s="158">
        <v>9880814.2350260243</v>
      </c>
      <c r="BD16" s="158">
        <v>9929804.3403494842</v>
      </c>
      <c r="BE16" s="158">
        <v>9978794.4456729423</v>
      </c>
      <c r="BF16" s="158">
        <v>10027784.550996402</v>
      </c>
      <c r="BG16" s="158">
        <v>10076774.65631986</v>
      </c>
      <c r="BH16" s="158">
        <v>10125764.761643318</v>
      </c>
      <c r="BI16" s="158">
        <v>10174754.866966778</v>
      </c>
      <c r="BJ16" s="158">
        <v>10223744.972290238</v>
      </c>
      <c r="BK16" s="158">
        <v>10272735.077613695</v>
      </c>
    </row>
    <row r="17" spans="1:63" x14ac:dyDescent="0.45">
      <c r="A17" s="13"/>
      <c r="B17" s="14"/>
      <c r="C17" s="15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3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</row>
    <row r="18" spans="1:63" x14ac:dyDescent="0.45">
      <c r="A18" s="11" t="s">
        <v>93</v>
      </c>
      <c r="B18" s="12"/>
      <c r="C18" s="35"/>
      <c r="D18" s="130">
        <v>407232247.44130588</v>
      </c>
      <c r="E18" s="130">
        <v>387438254.11263752</v>
      </c>
      <c r="F18" s="130">
        <v>367644260.78396934</v>
      </c>
      <c r="G18" s="130">
        <v>347850267.45530123</v>
      </c>
      <c r="H18" s="130">
        <v>328056274.12663299</v>
      </c>
      <c r="I18" s="130">
        <v>308262280.79796463</v>
      </c>
      <c r="J18" s="130">
        <v>352862455.44342321</v>
      </c>
      <c r="K18" s="130">
        <v>397462630.08888149</v>
      </c>
      <c r="L18" s="130">
        <v>442062804.73434013</v>
      </c>
      <c r="M18" s="130">
        <v>486662979.37979859</v>
      </c>
      <c r="N18" s="130">
        <v>487112154.3172667</v>
      </c>
      <c r="O18" s="130">
        <v>472466745.06253713</v>
      </c>
      <c r="P18" s="130">
        <v>533826418.1865049</v>
      </c>
      <c r="Q18" s="130">
        <v>529811793.97527879</v>
      </c>
      <c r="R18" s="130">
        <v>635154439.97214651</v>
      </c>
      <c r="S18" s="130">
        <v>710993180.70608747</v>
      </c>
      <c r="T18" s="130">
        <v>704631640.00331461</v>
      </c>
      <c r="U18" s="130">
        <v>897146515.01296127</v>
      </c>
      <c r="V18" s="130">
        <v>835407557.99302816</v>
      </c>
      <c r="W18" s="130">
        <v>891810891.77284503</v>
      </c>
      <c r="X18" s="130">
        <v>854353468.36699808</v>
      </c>
      <c r="Y18" s="130">
        <v>807385071.61056614</v>
      </c>
      <c r="Z18" s="130">
        <v>730858575.02502406</v>
      </c>
      <c r="AA18" s="130">
        <v>713989961.48883891</v>
      </c>
      <c r="AB18" s="130">
        <v>955427850.27503669</v>
      </c>
      <c r="AC18" s="130">
        <v>668076837.77050734</v>
      </c>
      <c r="AD18" s="130">
        <v>1008392072.1938454</v>
      </c>
      <c r="AE18" s="130">
        <v>766111228.54723752</v>
      </c>
      <c r="AF18" s="130">
        <v>896932790.30287504</v>
      </c>
      <c r="AG18" s="130">
        <v>997221899.38709819</v>
      </c>
      <c r="AH18" s="131">
        <v>1063567017.2286708</v>
      </c>
      <c r="AI18" s="157">
        <v>1048751204.4579359</v>
      </c>
      <c r="AJ18" s="157">
        <v>1033935391.687201</v>
      </c>
      <c r="AK18" s="157">
        <v>1019119578.9164658</v>
      </c>
      <c r="AL18" s="157">
        <v>1004303766.1457307</v>
      </c>
      <c r="AM18" s="157">
        <v>989487953.37499607</v>
      </c>
      <c r="AN18" s="157">
        <v>974672140.6042608</v>
      </c>
      <c r="AO18" s="157">
        <v>959856327.83352578</v>
      </c>
      <c r="AP18" s="157">
        <v>945040515.06279099</v>
      </c>
      <c r="AQ18" s="157">
        <v>930224702.29205585</v>
      </c>
      <c r="AR18" s="157">
        <v>915408889.52132118</v>
      </c>
      <c r="AS18" s="157">
        <v>900593076.75058591</v>
      </c>
      <c r="AT18" s="157">
        <v>885777263.97985089</v>
      </c>
      <c r="AU18" s="157">
        <v>870961451.20911598</v>
      </c>
      <c r="AV18" s="157">
        <v>856145638.43838084</v>
      </c>
      <c r="AW18" s="157">
        <v>841329825.66764605</v>
      </c>
      <c r="AX18" s="157">
        <v>826514012.89691091</v>
      </c>
      <c r="AY18" s="157">
        <v>811698200.12617576</v>
      </c>
      <c r="AZ18" s="157">
        <v>796882387.35544109</v>
      </c>
      <c r="BA18" s="157">
        <v>782066574.58470619</v>
      </c>
      <c r="BB18" s="157">
        <v>767250761.81397092</v>
      </c>
      <c r="BC18" s="157">
        <v>752434949.04323602</v>
      </c>
      <c r="BD18" s="157">
        <v>737619136.27250099</v>
      </c>
      <c r="BE18" s="157">
        <v>722803323.50176597</v>
      </c>
      <c r="BF18" s="157">
        <v>707987510.73103094</v>
      </c>
      <c r="BG18" s="157">
        <v>693171697.96029592</v>
      </c>
      <c r="BH18" s="157">
        <v>678355885.18956089</v>
      </c>
      <c r="BI18" s="157">
        <v>663540072.41882586</v>
      </c>
      <c r="BJ18" s="157">
        <v>648724259.64809096</v>
      </c>
      <c r="BK18" s="157">
        <v>633908446.87735605</v>
      </c>
    </row>
    <row r="19" spans="1:63" x14ac:dyDescent="0.45">
      <c r="A19" s="13" t="s">
        <v>66</v>
      </c>
      <c r="B19" s="14"/>
      <c r="C19" s="36"/>
      <c r="D19" s="132">
        <v>155682649.29749778</v>
      </c>
      <c r="E19" s="132">
        <v>144706669.01269913</v>
      </c>
      <c r="F19" s="132">
        <v>133730688.72790048</v>
      </c>
      <c r="G19" s="132">
        <v>122754708.44310182</v>
      </c>
      <c r="H19" s="132">
        <v>111778728.15830316</v>
      </c>
      <c r="I19" s="132">
        <v>100802747.87350444</v>
      </c>
      <c r="J19" s="132">
        <v>120900495.40505874</v>
      </c>
      <c r="K19" s="132">
        <v>140998242.93661305</v>
      </c>
      <c r="L19" s="132">
        <v>161095990.46816739</v>
      </c>
      <c r="M19" s="132">
        <v>181193737.99972171</v>
      </c>
      <c r="N19" s="132">
        <v>183706162.71244547</v>
      </c>
      <c r="O19" s="132">
        <v>174159787.90131912</v>
      </c>
      <c r="P19" s="132">
        <v>192905366.23416001</v>
      </c>
      <c r="Q19" s="132">
        <v>209160141.04859146</v>
      </c>
      <c r="R19" s="132">
        <v>240957826.91997677</v>
      </c>
      <c r="S19" s="132">
        <v>270930904.92198247</v>
      </c>
      <c r="T19" s="132">
        <v>254882537.95259082</v>
      </c>
      <c r="U19" s="132">
        <v>397336097.38265806</v>
      </c>
      <c r="V19" s="132">
        <v>377385639.34070981</v>
      </c>
      <c r="W19" s="132">
        <v>402865188.78431362</v>
      </c>
      <c r="X19" s="132">
        <v>385944233.80273426</v>
      </c>
      <c r="Y19" s="132">
        <v>364726807.32730603</v>
      </c>
      <c r="Z19" s="132">
        <v>330156853.34003246</v>
      </c>
      <c r="AA19" s="132">
        <v>322536653.54265678</v>
      </c>
      <c r="AB19" s="132">
        <v>431603409.22241676</v>
      </c>
      <c r="AC19" s="132">
        <v>302111088.52037859</v>
      </c>
      <c r="AD19" s="132">
        <v>455529379.91752464</v>
      </c>
      <c r="AE19" s="132">
        <v>346081829.1924153</v>
      </c>
      <c r="AF19" s="132">
        <v>405283733.58903915</v>
      </c>
      <c r="AG19" s="132">
        <v>479752399.78230643</v>
      </c>
      <c r="AH19" s="133">
        <v>488447805.142766</v>
      </c>
      <c r="AI19" s="158">
        <v>480763378.76669502</v>
      </c>
      <c r="AJ19" s="158">
        <v>473078952.39062393</v>
      </c>
      <c r="AK19" s="158">
        <v>465394526.01455289</v>
      </c>
      <c r="AL19" s="158">
        <v>457710099.63848186</v>
      </c>
      <c r="AM19" s="158">
        <v>450025673.26241082</v>
      </c>
      <c r="AN19" s="158">
        <v>442341246.88633984</v>
      </c>
      <c r="AO19" s="158">
        <v>434656820.51026881</v>
      </c>
      <c r="AP19" s="158">
        <v>426972394.13419777</v>
      </c>
      <c r="AQ19" s="158">
        <v>419287967.75812674</v>
      </c>
      <c r="AR19" s="158">
        <v>411603541.3820557</v>
      </c>
      <c r="AS19" s="158">
        <v>403919115.00598466</v>
      </c>
      <c r="AT19" s="158">
        <v>396234688.62991369</v>
      </c>
      <c r="AU19" s="158">
        <v>388550262.25384271</v>
      </c>
      <c r="AV19" s="158">
        <v>380865835.87777168</v>
      </c>
      <c r="AW19" s="158">
        <v>373181409.5017007</v>
      </c>
      <c r="AX19" s="158">
        <v>365496983.1256296</v>
      </c>
      <c r="AY19" s="158">
        <v>357812556.74955857</v>
      </c>
      <c r="AZ19" s="158">
        <v>350128130.37348759</v>
      </c>
      <c r="BA19" s="158">
        <v>342443703.99741662</v>
      </c>
      <c r="BB19" s="158">
        <v>334759277.62134552</v>
      </c>
      <c r="BC19" s="158">
        <v>327074851.24527454</v>
      </c>
      <c r="BD19" s="158">
        <v>319390424.86920351</v>
      </c>
      <c r="BE19" s="158">
        <v>311705998.49313247</v>
      </c>
      <c r="BF19" s="158">
        <v>304021572.1170615</v>
      </c>
      <c r="BG19" s="158">
        <v>296337145.7409904</v>
      </c>
      <c r="BH19" s="158">
        <v>288652719.36491936</v>
      </c>
      <c r="BI19" s="158">
        <v>280968292.98884833</v>
      </c>
      <c r="BJ19" s="158">
        <v>273283866.61277735</v>
      </c>
      <c r="BK19" s="158">
        <v>265599440.23670614</v>
      </c>
    </row>
    <row r="20" spans="1:63" x14ac:dyDescent="0.45">
      <c r="A20" s="13" t="s">
        <v>67</v>
      </c>
      <c r="B20" s="14"/>
      <c r="C20" s="36"/>
      <c r="D20" s="132">
        <v>210741188.17613131</v>
      </c>
      <c r="E20" s="132">
        <v>204001302.18218687</v>
      </c>
      <c r="F20" s="132">
        <v>197261416.18824252</v>
      </c>
      <c r="G20" s="132">
        <v>190521530.19429815</v>
      </c>
      <c r="H20" s="132">
        <v>183781644.20035377</v>
      </c>
      <c r="I20" s="132">
        <v>177041758.20640934</v>
      </c>
      <c r="J20" s="132">
        <v>196997559.36748612</v>
      </c>
      <c r="K20" s="132">
        <v>216953360.52856284</v>
      </c>
      <c r="L20" s="132">
        <v>236909161.6896396</v>
      </c>
      <c r="M20" s="132">
        <v>256864962.85071641</v>
      </c>
      <c r="N20" s="132">
        <v>254667399.81428212</v>
      </c>
      <c r="O20" s="132">
        <v>251112913.89640221</v>
      </c>
      <c r="P20" s="132">
        <v>287674100.95371729</v>
      </c>
      <c r="Q20" s="132">
        <v>267413402.17305475</v>
      </c>
      <c r="R20" s="132">
        <v>330630649.25064969</v>
      </c>
      <c r="S20" s="132">
        <v>368874761.21567357</v>
      </c>
      <c r="T20" s="132">
        <v>379628239.30984706</v>
      </c>
      <c r="U20" s="132">
        <v>408521768.34560549</v>
      </c>
      <c r="V20" s="132">
        <v>372808605.7756561</v>
      </c>
      <c r="W20" s="132">
        <v>397979132.45615321</v>
      </c>
      <c r="X20" s="132">
        <v>381263399.32413548</v>
      </c>
      <c r="Y20" s="132">
        <v>360303303.44907594</v>
      </c>
      <c r="Z20" s="132">
        <v>326152623.07279235</v>
      </c>
      <c r="AA20" s="132">
        <v>318624843.0884915</v>
      </c>
      <c r="AB20" s="132">
        <v>426368808.10125649</v>
      </c>
      <c r="AC20" s="132">
        <v>297803346.39478111</v>
      </c>
      <c r="AD20" s="132">
        <v>450004598.25017482</v>
      </c>
      <c r="AE20" s="132">
        <v>341884456.57580966</v>
      </c>
      <c r="AF20" s="132">
        <v>400154332.1520654</v>
      </c>
      <c r="AG20" s="132">
        <v>415124914.01854801</v>
      </c>
      <c r="AH20" s="133">
        <v>466367708.34099483</v>
      </c>
      <c r="AI20" s="158">
        <v>460772882.18187296</v>
      </c>
      <c r="AJ20" s="158">
        <v>455178056.02275115</v>
      </c>
      <c r="AK20" s="158">
        <v>449583229.86362934</v>
      </c>
      <c r="AL20" s="158">
        <v>443988403.70450741</v>
      </c>
      <c r="AM20" s="158">
        <v>438393577.5453856</v>
      </c>
      <c r="AN20" s="158">
        <v>432798751.38626373</v>
      </c>
      <c r="AO20" s="158">
        <v>427203925.22714186</v>
      </c>
      <c r="AP20" s="158">
        <v>421609099.06802005</v>
      </c>
      <c r="AQ20" s="158">
        <v>416014272.90889817</v>
      </c>
      <c r="AR20" s="158">
        <v>410419446.74977636</v>
      </c>
      <c r="AS20" s="158">
        <v>404824620.59065449</v>
      </c>
      <c r="AT20" s="158">
        <v>399229794.43153262</v>
      </c>
      <c r="AU20" s="158">
        <v>393634968.27241075</v>
      </c>
      <c r="AV20" s="158">
        <v>388040142.11328888</v>
      </c>
      <c r="AW20" s="158">
        <v>382445315.95416707</v>
      </c>
      <c r="AX20" s="158">
        <v>376850489.79504526</v>
      </c>
      <c r="AY20" s="158">
        <v>371255663.63592333</v>
      </c>
      <c r="AZ20" s="158">
        <v>365660837.47680146</v>
      </c>
      <c r="BA20" s="158">
        <v>360066011.31767964</v>
      </c>
      <c r="BB20" s="158">
        <v>354471185.15855777</v>
      </c>
      <c r="BC20" s="158">
        <v>348876358.99943596</v>
      </c>
      <c r="BD20" s="158">
        <v>343281532.84031409</v>
      </c>
      <c r="BE20" s="158">
        <v>337686706.68119222</v>
      </c>
      <c r="BF20" s="158">
        <v>332091880.52207041</v>
      </c>
      <c r="BG20" s="158">
        <v>326497054.36294854</v>
      </c>
      <c r="BH20" s="158">
        <v>320902228.20382667</v>
      </c>
      <c r="BI20" s="158">
        <v>315307402.04470479</v>
      </c>
      <c r="BJ20" s="158">
        <v>309712575.88558298</v>
      </c>
      <c r="BK20" s="158">
        <v>304117749.72646141</v>
      </c>
    </row>
    <row r="21" spans="1:63" x14ac:dyDescent="0.45">
      <c r="A21" s="13" t="s">
        <v>68</v>
      </c>
      <c r="B21" s="14"/>
      <c r="C21" s="36"/>
      <c r="D21" s="132">
        <v>26834155.651521489</v>
      </c>
      <c r="E21" s="132">
        <v>25566241.250482421</v>
      </c>
      <c r="F21" s="132">
        <v>24298326.849443365</v>
      </c>
      <c r="G21" s="132">
        <v>23030412.448404308</v>
      </c>
      <c r="H21" s="132">
        <v>21762498.047365248</v>
      </c>
      <c r="I21" s="132">
        <v>20494583.646326181</v>
      </c>
      <c r="J21" s="132">
        <v>23391265.883933522</v>
      </c>
      <c r="K21" s="132">
        <v>26287948.121540863</v>
      </c>
      <c r="L21" s="132">
        <v>29184630.359148201</v>
      </c>
      <c r="M21" s="132">
        <v>32081312.596755538</v>
      </c>
      <c r="N21" s="132">
        <v>32118279.782200467</v>
      </c>
      <c r="O21" s="132">
        <v>31238678.229054514</v>
      </c>
      <c r="P21" s="132">
        <v>35378515.460373886</v>
      </c>
      <c r="Q21" s="132">
        <v>34791178.117863819</v>
      </c>
      <c r="R21" s="132">
        <v>41831796.023001984</v>
      </c>
      <c r="S21" s="132">
        <v>46811486.398975678</v>
      </c>
      <c r="T21" s="132">
        <v>46469437.443316519</v>
      </c>
      <c r="U21" s="132">
        <v>58374020.541787468</v>
      </c>
      <c r="V21" s="132">
        <v>54264397.331422873</v>
      </c>
      <c r="W21" s="132">
        <v>57928109.594689704</v>
      </c>
      <c r="X21" s="132">
        <v>55495040.265523806</v>
      </c>
      <c r="Y21" s="132">
        <v>52444179.976763777</v>
      </c>
      <c r="Z21" s="132">
        <v>47473355.643936411</v>
      </c>
      <c r="AA21" s="132">
        <v>46377644.767730251</v>
      </c>
      <c r="AB21" s="132">
        <v>62060387.164063066</v>
      </c>
      <c r="AC21" s="132">
        <v>43395335.470070682</v>
      </c>
      <c r="AD21" s="132">
        <v>65500709.860516198</v>
      </c>
      <c r="AE21" s="132">
        <v>49763212.827311724</v>
      </c>
      <c r="AF21" s="132">
        <v>58260807.271292798</v>
      </c>
      <c r="AG21" s="132">
        <v>64399990.767495885</v>
      </c>
      <c r="AH21" s="133">
        <v>68991307.313452065</v>
      </c>
      <c r="AI21" s="158">
        <v>68041397.953222886</v>
      </c>
      <c r="AJ21" s="158">
        <v>67091488.592993706</v>
      </c>
      <c r="AK21" s="158">
        <v>66141579.232764512</v>
      </c>
      <c r="AL21" s="158">
        <v>65191669.872535326</v>
      </c>
      <c r="AM21" s="158">
        <v>64241760.512306154</v>
      </c>
      <c r="AN21" s="158">
        <v>63291851.152076975</v>
      </c>
      <c r="AO21" s="158">
        <v>62341941.79184778</v>
      </c>
      <c r="AP21" s="158">
        <v>61392032.431618601</v>
      </c>
      <c r="AQ21" s="158">
        <v>60442123.071389429</v>
      </c>
      <c r="AR21" s="158">
        <v>59492213.711160257</v>
      </c>
      <c r="AS21" s="158">
        <v>58542304.350931071</v>
      </c>
      <c r="AT21" s="158">
        <v>57592394.990701884</v>
      </c>
      <c r="AU21" s="158">
        <v>56642485.630472705</v>
      </c>
      <c r="AV21" s="158">
        <v>55692576.270243518</v>
      </c>
      <c r="AW21" s="158">
        <v>54742666.910014339</v>
      </c>
      <c r="AX21" s="158">
        <v>53792757.54978516</v>
      </c>
      <c r="AY21" s="158">
        <v>52842848.18955598</v>
      </c>
      <c r="AZ21" s="158">
        <v>51892938.829326801</v>
      </c>
      <c r="BA21" s="158">
        <v>50943029.469097622</v>
      </c>
      <c r="BB21" s="158">
        <v>49993120.108868435</v>
      </c>
      <c r="BC21" s="158">
        <v>49043210.748639256</v>
      </c>
      <c r="BD21" s="158">
        <v>48093301.388410076</v>
      </c>
      <c r="BE21" s="158">
        <v>47143392.02818089</v>
      </c>
      <c r="BF21" s="158">
        <v>46193482.667951711</v>
      </c>
      <c r="BG21" s="158">
        <v>45243573.307722524</v>
      </c>
      <c r="BH21" s="158">
        <v>44293663.947493345</v>
      </c>
      <c r="BI21" s="158">
        <v>43343754.587264173</v>
      </c>
      <c r="BJ21" s="158">
        <v>42393845.227034979</v>
      </c>
      <c r="BK21" s="158">
        <v>41443935.866805807</v>
      </c>
    </row>
    <row r="22" spans="1:63" x14ac:dyDescent="0.45">
      <c r="A22" s="13" t="s">
        <v>58</v>
      </c>
      <c r="B22" s="14"/>
      <c r="C22" s="36"/>
      <c r="D22" s="132">
        <v>5276367.8643190172</v>
      </c>
      <c r="E22" s="132">
        <v>5109956.7277462827</v>
      </c>
      <c r="F22" s="132">
        <v>4943545.5911735483</v>
      </c>
      <c r="G22" s="132">
        <v>4777134.4546008138</v>
      </c>
      <c r="H22" s="132">
        <v>4610723.3180280793</v>
      </c>
      <c r="I22" s="132">
        <v>4444312.1814553421</v>
      </c>
      <c r="J22" s="132">
        <v>4945514.8335059024</v>
      </c>
      <c r="K22" s="132">
        <v>5446717.4855564609</v>
      </c>
      <c r="L22" s="132">
        <v>5947920.1376070213</v>
      </c>
      <c r="M22" s="132">
        <v>6449122.7896575807</v>
      </c>
      <c r="N22" s="132">
        <v>6380268.9956618119</v>
      </c>
      <c r="O22" s="132">
        <v>6277615.9685398452</v>
      </c>
      <c r="P22" s="132">
        <v>7178736.5955665158</v>
      </c>
      <c r="Q22" s="132">
        <v>6709492.3346506385</v>
      </c>
      <c r="R22" s="132">
        <v>8294793.6423886707</v>
      </c>
      <c r="S22" s="132">
        <v>9254353.1318439879</v>
      </c>
      <c r="T22" s="132">
        <v>9558706.2319389097</v>
      </c>
      <c r="U22" s="132">
        <v>10252275.198744226</v>
      </c>
      <c r="V22" s="132">
        <v>9358556.8117420413</v>
      </c>
      <c r="W22" s="132">
        <v>9990408.6527981292</v>
      </c>
      <c r="X22" s="132">
        <v>9570796.1874677427</v>
      </c>
      <c r="Y22" s="132">
        <v>9044638.1401818264</v>
      </c>
      <c r="Z22" s="132">
        <v>8187358.8888186747</v>
      </c>
      <c r="AA22" s="132">
        <v>7998390.1913209343</v>
      </c>
      <c r="AB22" s="132">
        <v>10703070.292780522</v>
      </c>
      <c r="AC22" s="132">
        <v>7478478.7169145644</v>
      </c>
      <c r="AD22" s="132">
        <v>11296395.879883986</v>
      </c>
      <c r="AE22" s="132">
        <v>8582272.6738278419</v>
      </c>
      <c r="AF22" s="132">
        <v>10045932.477386847</v>
      </c>
      <c r="AG22" s="132">
        <v>10523446.791130412</v>
      </c>
      <c r="AH22" s="133">
        <v>11740047.79082462</v>
      </c>
      <c r="AI22" s="158">
        <v>11598596.11127446</v>
      </c>
      <c r="AJ22" s="158">
        <v>11457144.431724301</v>
      </c>
      <c r="AK22" s="158">
        <v>11315692.752174143</v>
      </c>
      <c r="AL22" s="158">
        <v>11174241.072623983</v>
      </c>
      <c r="AM22" s="158">
        <v>11032789.393073825</v>
      </c>
      <c r="AN22" s="158">
        <v>10891337.713523664</v>
      </c>
      <c r="AO22" s="158">
        <v>10749886.033973508</v>
      </c>
      <c r="AP22" s="158">
        <v>10608434.354423348</v>
      </c>
      <c r="AQ22" s="158">
        <v>10466982.674873186</v>
      </c>
      <c r="AR22" s="158">
        <v>10325530.99532303</v>
      </c>
      <c r="AS22" s="158">
        <v>10184079.315772871</v>
      </c>
      <c r="AT22" s="158">
        <v>10042627.636222713</v>
      </c>
      <c r="AU22" s="158">
        <v>9901175.9566725511</v>
      </c>
      <c r="AV22" s="158">
        <v>9759724.2771223914</v>
      </c>
      <c r="AW22" s="158">
        <v>9618272.5975722354</v>
      </c>
      <c r="AX22" s="158">
        <v>9476820.9180220738</v>
      </c>
      <c r="AY22" s="158">
        <v>9335369.2384719159</v>
      </c>
      <c r="AZ22" s="158">
        <v>9193917.5589217581</v>
      </c>
      <c r="BA22" s="158">
        <v>9052465.8793715984</v>
      </c>
      <c r="BB22" s="158">
        <v>8911014.1998214386</v>
      </c>
      <c r="BC22" s="158">
        <v>8769562.5202712808</v>
      </c>
      <c r="BD22" s="158">
        <v>8628110.8407211229</v>
      </c>
      <c r="BE22" s="158">
        <v>8486659.1611709613</v>
      </c>
      <c r="BF22" s="158">
        <v>8345207.4816208016</v>
      </c>
      <c r="BG22" s="158">
        <v>8203755.8020706438</v>
      </c>
      <c r="BH22" s="158">
        <v>8062304.122520484</v>
      </c>
      <c r="BI22" s="158">
        <v>7920852.4429703252</v>
      </c>
      <c r="BJ22" s="158">
        <v>7779400.7634201664</v>
      </c>
      <c r="BK22" s="158">
        <v>7637949.0838700123</v>
      </c>
    </row>
    <row r="23" spans="1:63" x14ac:dyDescent="0.45">
      <c r="A23" s="13" t="s">
        <v>71</v>
      </c>
      <c r="B23" s="14"/>
      <c r="C23" s="36"/>
      <c r="D23" s="132">
        <v>7447439.0115166344</v>
      </c>
      <c r="E23" s="132">
        <v>6871216.6175747653</v>
      </c>
      <c r="F23" s="132">
        <v>6294994.2236328991</v>
      </c>
      <c r="G23" s="132">
        <v>5718771.8296910301</v>
      </c>
      <c r="H23" s="132">
        <v>5142549.435749162</v>
      </c>
      <c r="I23" s="132">
        <v>4566327.0418072911</v>
      </c>
      <c r="J23" s="132">
        <v>5572764.2408763133</v>
      </c>
      <c r="K23" s="132">
        <v>6579201.4399453364</v>
      </c>
      <c r="L23" s="132">
        <v>7585638.6390143596</v>
      </c>
      <c r="M23" s="132">
        <v>8592075.8380833808</v>
      </c>
      <c r="N23" s="132">
        <v>8749804.5728805996</v>
      </c>
      <c r="O23" s="132">
        <v>8237112.6425938057</v>
      </c>
      <c r="P23" s="132">
        <v>9066583.2987709846</v>
      </c>
      <c r="Q23" s="132">
        <v>10101257.291537596</v>
      </c>
      <c r="R23" s="132">
        <v>11495837.787626188</v>
      </c>
      <c r="S23" s="132">
        <v>12943848.923404271</v>
      </c>
      <c r="T23" s="132">
        <v>11966695.842564033</v>
      </c>
      <c r="U23" s="132">
        <v>19811284.283700824</v>
      </c>
      <c r="V23" s="132">
        <v>18919678.884237234</v>
      </c>
      <c r="W23" s="132">
        <v>20197058.952090882</v>
      </c>
      <c r="X23" s="132">
        <v>19348751.541068576</v>
      </c>
      <c r="Y23" s="132">
        <v>18285046.794999529</v>
      </c>
      <c r="Z23" s="132">
        <v>16551932.547131756</v>
      </c>
      <c r="AA23" s="132">
        <v>16169904.938842406</v>
      </c>
      <c r="AB23" s="132">
        <v>21637807.739838094</v>
      </c>
      <c r="AC23" s="132">
        <v>15150333.498472553</v>
      </c>
      <c r="AD23" s="132">
        <v>22837301.401907288</v>
      </c>
      <c r="AE23" s="132">
        <v>17350307.996427272</v>
      </c>
      <c r="AF23" s="132">
        <v>20319783.60888103</v>
      </c>
      <c r="AG23" s="132">
        <v>24176748.402335469</v>
      </c>
      <c r="AH23" s="133">
        <v>24600539.696274363</v>
      </c>
      <c r="AI23" s="158">
        <v>24204580.533694755</v>
      </c>
      <c r="AJ23" s="158">
        <v>23808621.371115144</v>
      </c>
      <c r="AK23" s="158">
        <v>23412662.20853553</v>
      </c>
      <c r="AL23" s="158">
        <v>23016703.045955926</v>
      </c>
      <c r="AM23" s="158">
        <v>22620743.883376315</v>
      </c>
      <c r="AN23" s="158">
        <v>22224784.720796704</v>
      </c>
      <c r="AO23" s="158">
        <v>21828825.558217093</v>
      </c>
      <c r="AP23" s="158">
        <v>21432866.395637486</v>
      </c>
      <c r="AQ23" s="158">
        <v>21036907.233057875</v>
      </c>
      <c r="AR23" s="158">
        <v>20640948.070478264</v>
      </c>
      <c r="AS23" s="158">
        <v>20244988.907898661</v>
      </c>
      <c r="AT23" s="158">
        <v>19849029.745319046</v>
      </c>
      <c r="AU23" s="158">
        <v>19453070.582739439</v>
      </c>
      <c r="AV23" s="158">
        <v>19057111.420159835</v>
      </c>
      <c r="AW23" s="158">
        <v>18661152.257580224</v>
      </c>
      <c r="AX23" s="158">
        <v>18265193.095000613</v>
      </c>
      <c r="AY23" s="158">
        <v>17869233.932421003</v>
      </c>
      <c r="AZ23" s="158">
        <v>17473274.769841395</v>
      </c>
      <c r="BA23" s="158">
        <v>17077315.607261784</v>
      </c>
      <c r="BB23" s="158">
        <v>16681356.444682179</v>
      </c>
      <c r="BC23" s="158">
        <v>16285397.282102568</v>
      </c>
      <c r="BD23" s="158">
        <v>15889438.119522959</v>
      </c>
      <c r="BE23" s="158">
        <v>15493478.956943348</v>
      </c>
      <c r="BF23" s="158">
        <v>15097519.794363739</v>
      </c>
      <c r="BG23" s="158">
        <v>14701560.631784132</v>
      </c>
      <c r="BH23" s="158">
        <v>14305601.469204523</v>
      </c>
      <c r="BI23" s="158">
        <v>13909642.306624914</v>
      </c>
      <c r="BJ23" s="158">
        <v>13513683.144045301</v>
      </c>
      <c r="BK23" s="158">
        <v>13117723.981465682</v>
      </c>
    </row>
    <row r="24" spans="1:63" x14ac:dyDescent="0.45">
      <c r="A24" s="13" t="s">
        <v>78</v>
      </c>
      <c r="B24" s="14"/>
      <c r="C24" s="36"/>
      <c r="D24" s="132">
        <v>856345.07720759604</v>
      </c>
      <c r="E24" s="132">
        <v>812075.45618749876</v>
      </c>
      <c r="F24" s="132">
        <v>767805.83516740159</v>
      </c>
      <c r="G24" s="132">
        <v>723536.21414730407</v>
      </c>
      <c r="H24" s="132">
        <v>679266.5931272069</v>
      </c>
      <c r="I24" s="132">
        <v>634996.9721071095</v>
      </c>
      <c r="J24" s="132">
        <v>730651.48600639089</v>
      </c>
      <c r="K24" s="132">
        <v>826305.99990567204</v>
      </c>
      <c r="L24" s="132">
        <v>921960.51380495355</v>
      </c>
      <c r="M24" s="132">
        <v>1017615.0277042347</v>
      </c>
      <c r="N24" s="132">
        <v>1022042.8849745137</v>
      </c>
      <c r="O24" s="132">
        <v>990411.8851824631</v>
      </c>
      <c r="P24" s="132">
        <v>1118168.8102927553</v>
      </c>
      <c r="Q24" s="132">
        <v>1116691.2430380271</v>
      </c>
      <c r="R24" s="132">
        <v>1332080.7507147228</v>
      </c>
      <c r="S24" s="132">
        <v>1491949.7974819511</v>
      </c>
      <c r="T24" s="132">
        <v>1464489.8111424011</v>
      </c>
      <c r="U24" s="132">
        <v>1920399.9178850309</v>
      </c>
      <c r="V24" s="132">
        <v>1791611.2521840339</v>
      </c>
      <c r="W24" s="132">
        <v>1912573.5854712494</v>
      </c>
      <c r="X24" s="132">
        <v>1832242.5654683197</v>
      </c>
      <c r="Y24" s="132">
        <v>1731514.355242372</v>
      </c>
      <c r="Z24" s="132">
        <v>1567395.9784560027</v>
      </c>
      <c r="AA24" s="132">
        <v>1531219.6265293118</v>
      </c>
      <c r="AB24" s="132">
        <v>2049006.2255542146</v>
      </c>
      <c r="AC24" s="132">
        <v>1432793.9082996985</v>
      </c>
      <c r="AD24" s="132">
        <v>2162593.0551740895</v>
      </c>
      <c r="AE24" s="132">
        <v>1642998.6589865393</v>
      </c>
      <c r="AF24" s="132">
        <v>1923571.0721463943</v>
      </c>
      <c r="AG24" s="132">
        <v>2151866.2071194728</v>
      </c>
      <c r="AH24" s="133">
        <v>2284406.29559694</v>
      </c>
      <c r="AI24" s="158">
        <v>2252019.0730240149</v>
      </c>
      <c r="AJ24" s="158">
        <v>2219631.8504510899</v>
      </c>
      <c r="AK24" s="158">
        <v>2187244.6278781658</v>
      </c>
      <c r="AL24" s="158">
        <v>2154857.4053052408</v>
      </c>
      <c r="AM24" s="158">
        <v>2122470.1827323162</v>
      </c>
      <c r="AN24" s="158">
        <v>2090082.9601593914</v>
      </c>
      <c r="AO24" s="158">
        <v>2057695.7375864666</v>
      </c>
      <c r="AP24" s="158">
        <v>2025308.515013542</v>
      </c>
      <c r="AQ24" s="158">
        <v>1992921.2924406172</v>
      </c>
      <c r="AR24" s="158">
        <v>1960534.0698676924</v>
      </c>
      <c r="AS24" s="158">
        <v>1928146.8472947676</v>
      </c>
      <c r="AT24" s="158">
        <v>1895759.6247218433</v>
      </c>
      <c r="AU24" s="158">
        <v>1863372.4021489185</v>
      </c>
      <c r="AV24" s="158">
        <v>1830985.1795759937</v>
      </c>
      <c r="AW24" s="158">
        <v>1798597.9570030689</v>
      </c>
      <c r="AX24" s="158">
        <v>1766210.7344301445</v>
      </c>
      <c r="AY24" s="158">
        <v>1733823.5118572197</v>
      </c>
      <c r="AZ24" s="158">
        <v>1701436.2892842949</v>
      </c>
      <c r="BA24" s="158">
        <v>1669049.0667113701</v>
      </c>
      <c r="BB24" s="158">
        <v>1636661.8441384458</v>
      </c>
      <c r="BC24" s="158">
        <v>1604274.6215655212</v>
      </c>
      <c r="BD24" s="158">
        <v>1571887.3989925962</v>
      </c>
      <c r="BE24" s="158">
        <v>1539500.1764196716</v>
      </c>
      <c r="BF24" s="158">
        <v>1507112.9538467468</v>
      </c>
      <c r="BG24" s="158">
        <v>1474725.7312738223</v>
      </c>
      <c r="BH24" s="158">
        <v>1442338.5087008975</v>
      </c>
      <c r="BI24" s="158">
        <v>1409951.2861279729</v>
      </c>
      <c r="BJ24" s="158">
        <v>1377564.0635550481</v>
      </c>
      <c r="BK24" s="158">
        <v>1345176.8409821237</v>
      </c>
    </row>
    <row r="25" spans="1:63" x14ac:dyDescent="0.45">
      <c r="A25" s="13" t="s">
        <v>69</v>
      </c>
      <c r="B25" s="14"/>
      <c r="C25" s="36"/>
      <c r="D25" s="132">
        <v>150702.22087991223</v>
      </c>
      <c r="E25" s="132">
        <v>145285.10122327792</v>
      </c>
      <c r="F25" s="132">
        <v>139867.98156664369</v>
      </c>
      <c r="G25" s="132">
        <v>134450.86191000941</v>
      </c>
      <c r="H25" s="132">
        <v>129033.74225337512</v>
      </c>
      <c r="I25" s="132">
        <v>123616.62259674082</v>
      </c>
      <c r="J25" s="132">
        <v>138385.99080149087</v>
      </c>
      <c r="K25" s="132">
        <v>153155.35900624088</v>
      </c>
      <c r="L25" s="132">
        <v>167924.72721099094</v>
      </c>
      <c r="M25" s="132">
        <v>182694.09541574097</v>
      </c>
      <c r="N25" s="132">
        <v>181650.51704919341</v>
      </c>
      <c r="O25" s="132">
        <v>178574.41921033489</v>
      </c>
      <c r="P25" s="132">
        <v>204062.23071884867</v>
      </c>
      <c r="Q25" s="132">
        <v>192207.82472516107</v>
      </c>
      <c r="R25" s="132">
        <v>235961.42626536964</v>
      </c>
      <c r="S25" s="132">
        <v>263455.75979209231</v>
      </c>
      <c r="T25" s="132">
        <v>268511.22724281292</v>
      </c>
      <c r="U25" s="132">
        <v>301072.90904047748</v>
      </c>
      <c r="V25" s="132">
        <v>277242.3839337909</v>
      </c>
      <c r="W25" s="132">
        <v>295960.66648859187</v>
      </c>
      <c r="X25" s="132">
        <v>283529.86518485146</v>
      </c>
      <c r="Y25" s="132">
        <v>267942.70636432996</v>
      </c>
      <c r="Z25" s="132">
        <v>242546.25388495956</v>
      </c>
      <c r="AA25" s="132">
        <v>236948.15438767342</v>
      </c>
      <c r="AB25" s="132">
        <v>317072.89735724271</v>
      </c>
      <c r="AC25" s="132">
        <v>222228.95517941308</v>
      </c>
      <c r="AD25" s="132">
        <v>334649.85965244309</v>
      </c>
      <c r="AE25" s="132">
        <v>254245.36961473597</v>
      </c>
      <c r="AF25" s="132">
        <v>297832.59360302193</v>
      </c>
      <c r="AG25" s="132">
        <v>333845.26415809285</v>
      </c>
      <c r="AH25" s="133">
        <v>355422.72902387363</v>
      </c>
      <c r="AI25" s="158">
        <v>350896.62662925024</v>
      </c>
      <c r="AJ25" s="158">
        <v>346370.52423462679</v>
      </c>
      <c r="AK25" s="158">
        <v>341844.42184000334</v>
      </c>
      <c r="AL25" s="158">
        <v>337318.31944538001</v>
      </c>
      <c r="AM25" s="158">
        <v>332792.2170507565</v>
      </c>
      <c r="AN25" s="158">
        <v>328266.11465613311</v>
      </c>
      <c r="AO25" s="158">
        <v>323740.01226150972</v>
      </c>
      <c r="AP25" s="158">
        <v>319213.90986688633</v>
      </c>
      <c r="AQ25" s="158">
        <v>314687.80747226288</v>
      </c>
      <c r="AR25" s="158">
        <v>310161.70507763943</v>
      </c>
      <c r="AS25" s="158">
        <v>305635.60268301604</v>
      </c>
      <c r="AT25" s="158">
        <v>301109.50028839265</v>
      </c>
      <c r="AU25" s="158">
        <v>296583.39789376926</v>
      </c>
      <c r="AV25" s="158">
        <v>292057.29549914587</v>
      </c>
      <c r="AW25" s="158">
        <v>287531.19310452242</v>
      </c>
      <c r="AX25" s="158">
        <v>283005.09070989897</v>
      </c>
      <c r="AY25" s="158">
        <v>278478.98831527552</v>
      </c>
      <c r="AZ25" s="158">
        <v>273952.88592065219</v>
      </c>
      <c r="BA25" s="158">
        <v>269426.78352602874</v>
      </c>
      <c r="BB25" s="158">
        <v>264900.68113140535</v>
      </c>
      <c r="BC25" s="158">
        <v>260374.57873678187</v>
      </c>
      <c r="BD25" s="158">
        <v>255848.47634215851</v>
      </c>
      <c r="BE25" s="158">
        <v>251322.37394753509</v>
      </c>
      <c r="BF25" s="158">
        <v>246796.2715529117</v>
      </c>
      <c r="BG25" s="158">
        <v>242270.16915828822</v>
      </c>
      <c r="BH25" s="158">
        <v>237744.06676366483</v>
      </c>
      <c r="BI25" s="158">
        <v>233217.96436904144</v>
      </c>
      <c r="BJ25" s="158">
        <v>228691.86197441802</v>
      </c>
      <c r="BK25" s="158">
        <v>224165.7595797946</v>
      </c>
    </row>
    <row r="26" spans="1:63" x14ac:dyDescent="0.45">
      <c r="A26" s="13" t="s">
        <v>70</v>
      </c>
      <c r="B26" s="14"/>
      <c r="C26" s="36"/>
      <c r="D26" s="132">
        <v>243400.14223204367</v>
      </c>
      <c r="E26" s="132">
        <v>225507.76453727897</v>
      </c>
      <c r="F26" s="132">
        <v>207615.3868425143</v>
      </c>
      <c r="G26" s="132">
        <v>189723.0091477496</v>
      </c>
      <c r="H26" s="132">
        <v>171830.63145298493</v>
      </c>
      <c r="I26" s="132">
        <v>153938.25375822021</v>
      </c>
      <c r="J26" s="132">
        <v>185818.23575466062</v>
      </c>
      <c r="K26" s="132">
        <v>217698.2177511011</v>
      </c>
      <c r="L26" s="132">
        <v>249578.19974754154</v>
      </c>
      <c r="M26" s="132">
        <v>281458.18174398196</v>
      </c>
      <c r="N26" s="132">
        <v>286545.03777255455</v>
      </c>
      <c r="O26" s="132">
        <v>271650.12023489887</v>
      </c>
      <c r="P26" s="132">
        <v>300884.60290460667</v>
      </c>
      <c r="Q26" s="132">
        <v>327423.94181738404</v>
      </c>
      <c r="R26" s="132">
        <v>375494.17152308492</v>
      </c>
      <c r="S26" s="132">
        <v>422420.55693357869</v>
      </c>
      <c r="T26" s="132">
        <v>393022.18467212236</v>
      </c>
      <c r="U26" s="132">
        <v>629596.43353959755</v>
      </c>
      <c r="V26" s="132">
        <v>601826.21314214286</v>
      </c>
      <c r="W26" s="132">
        <v>642459.08083949599</v>
      </c>
      <c r="X26" s="132">
        <v>615474.81541513326</v>
      </c>
      <c r="Y26" s="132">
        <v>581638.86063254916</v>
      </c>
      <c r="Z26" s="132">
        <v>526509.29997145641</v>
      </c>
      <c r="AA26" s="132">
        <v>514357.17888001009</v>
      </c>
      <c r="AB26" s="132">
        <v>688288.63177026983</v>
      </c>
      <c r="AC26" s="132">
        <v>483232.30641072377</v>
      </c>
      <c r="AD26" s="132">
        <v>726443.96901188337</v>
      </c>
      <c r="AE26" s="132">
        <v>551905.25284439255</v>
      </c>
      <c r="AF26" s="132">
        <v>646797.53846037306</v>
      </c>
      <c r="AG26" s="132">
        <v>758688.15400436346</v>
      </c>
      <c r="AH26" s="133">
        <v>779779.9197381984</v>
      </c>
      <c r="AI26" s="158">
        <v>767453.21152257454</v>
      </c>
      <c r="AJ26" s="158">
        <v>755126.50330695079</v>
      </c>
      <c r="AK26" s="158">
        <v>742799.79509132705</v>
      </c>
      <c r="AL26" s="158">
        <v>730473.08687570319</v>
      </c>
      <c r="AM26" s="158">
        <v>718146.37866007944</v>
      </c>
      <c r="AN26" s="158">
        <v>705819.67044445558</v>
      </c>
      <c r="AO26" s="158">
        <v>693492.96222883184</v>
      </c>
      <c r="AP26" s="158">
        <v>681166.25401320797</v>
      </c>
      <c r="AQ26" s="158">
        <v>668839.54579758435</v>
      </c>
      <c r="AR26" s="158">
        <v>656512.8375819606</v>
      </c>
      <c r="AS26" s="158">
        <v>644186.12936633674</v>
      </c>
      <c r="AT26" s="158">
        <v>631859.42115071299</v>
      </c>
      <c r="AU26" s="158">
        <v>619532.71293508925</v>
      </c>
      <c r="AV26" s="158">
        <v>607206.00471946551</v>
      </c>
      <c r="AW26" s="158">
        <v>594879.29650384164</v>
      </c>
      <c r="AX26" s="158">
        <v>582552.5882882179</v>
      </c>
      <c r="AY26" s="158">
        <v>570225.88007259415</v>
      </c>
      <c r="AZ26" s="158">
        <v>557899.17185697041</v>
      </c>
      <c r="BA26" s="158">
        <v>545572.46364134667</v>
      </c>
      <c r="BB26" s="158">
        <v>533245.7554257228</v>
      </c>
      <c r="BC26" s="158">
        <v>520919.04721009906</v>
      </c>
      <c r="BD26" s="158">
        <v>508592.33899447531</v>
      </c>
      <c r="BE26" s="158">
        <v>496265.63077885157</v>
      </c>
      <c r="BF26" s="158">
        <v>483938.92256322782</v>
      </c>
      <c r="BG26" s="158">
        <v>471612.21434760402</v>
      </c>
      <c r="BH26" s="158">
        <v>459285.50613198028</v>
      </c>
      <c r="BI26" s="158">
        <v>446958.79791635647</v>
      </c>
      <c r="BJ26" s="158">
        <v>434632.08970073273</v>
      </c>
      <c r="BK26" s="158">
        <v>422305.38148510887</v>
      </c>
    </row>
    <row r="27" spans="1:63" x14ac:dyDescent="0.45">
      <c r="A27" s="13"/>
      <c r="B27" s="14"/>
      <c r="C27" s="15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3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</row>
    <row r="28" spans="1:63" x14ac:dyDescent="0.45">
      <c r="A28" s="13"/>
      <c r="B28" s="14"/>
      <c r="C28" s="37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3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  <c r="BK28" s="158"/>
    </row>
    <row r="29" spans="1:63" ht="18" x14ac:dyDescent="0.55000000000000004">
      <c r="A29" s="55" t="s">
        <v>97</v>
      </c>
      <c r="B29" s="7"/>
      <c r="C29" s="33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8"/>
      <c r="AC29" s="128"/>
      <c r="AD29" s="128"/>
      <c r="AE29" s="128"/>
      <c r="AF29" s="128"/>
      <c r="AG29" s="128"/>
      <c r="AH29" s="128"/>
      <c r="AI29" s="128"/>
      <c r="AJ29" s="128"/>
      <c r="AK29" s="128"/>
      <c r="AL29" s="128"/>
      <c r="AM29" s="128"/>
      <c r="AN29" s="128"/>
      <c r="AO29" s="128"/>
      <c r="AP29" s="128"/>
      <c r="AQ29" s="128"/>
      <c r="AR29" s="128"/>
      <c r="AS29" s="128"/>
      <c r="AT29" s="128"/>
      <c r="AU29" s="128"/>
      <c r="AV29" s="128"/>
      <c r="AW29" s="128"/>
      <c r="AX29" s="128"/>
      <c r="AY29" s="128"/>
      <c r="AZ29" s="128"/>
      <c r="BA29" s="128"/>
      <c r="BB29" s="128"/>
      <c r="BC29" s="128"/>
      <c r="BD29" s="128"/>
      <c r="BE29" s="128"/>
      <c r="BF29" s="128"/>
      <c r="BG29" s="128"/>
      <c r="BH29" s="128"/>
      <c r="BI29" s="128"/>
      <c r="BJ29" s="128"/>
      <c r="BK29" s="128"/>
    </row>
    <row r="30" spans="1:63" x14ac:dyDescent="0.45">
      <c r="A30" s="8"/>
      <c r="B30" s="22"/>
      <c r="C30" s="34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  <c r="BI30" s="129"/>
      <c r="BJ30" s="129"/>
      <c r="BK30" s="129"/>
    </row>
    <row r="31" spans="1:63" x14ac:dyDescent="0.45">
      <c r="A31" s="11" t="s">
        <v>95</v>
      </c>
      <c r="B31" s="12" t="s">
        <v>94</v>
      </c>
      <c r="C31" s="35"/>
      <c r="D31" s="130">
        <v>4680966035.2546787</v>
      </c>
      <c r="E31" s="130">
        <v>5174344362.24582</v>
      </c>
      <c r="F31" s="130">
        <v>6064514687.9865618</v>
      </c>
      <c r="G31" s="130">
        <v>6459461867.3207846</v>
      </c>
      <c r="H31" s="130">
        <v>6567364189.8858337</v>
      </c>
      <c r="I31" s="130">
        <v>6722341800.9013987</v>
      </c>
      <c r="J31" s="130">
        <v>4788834619.4373703</v>
      </c>
      <c r="K31" s="130">
        <v>4465407020.8264799</v>
      </c>
      <c r="L31" s="130">
        <v>5040712220.7578716</v>
      </c>
      <c r="M31" s="130">
        <v>4323665470.1579809</v>
      </c>
      <c r="N31" s="130">
        <v>5387338585.6172342</v>
      </c>
      <c r="O31" s="130">
        <v>5063936927.0289974</v>
      </c>
      <c r="P31" s="130">
        <v>5621628791.7077007</v>
      </c>
      <c r="Q31" s="130">
        <v>5620918146.9560881</v>
      </c>
      <c r="R31" s="130">
        <v>5860867934.0178938</v>
      </c>
      <c r="S31" s="130">
        <v>6184576890.6630287</v>
      </c>
      <c r="T31" s="130">
        <v>5604136785.6947622</v>
      </c>
      <c r="U31" s="130">
        <v>6627032768.761549</v>
      </c>
      <c r="V31" s="130">
        <v>6351320609.7499361</v>
      </c>
      <c r="W31" s="130">
        <v>5625871007.2026443</v>
      </c>
      <c r="X31" s="130">
        <v>5872460815.077919</v>
      </c>
      <c r="Y31" s="130">
        <v>5305617793.1735878</v>
      </c>
      <c r="Z31" s="130">
        <v>6081904742.7241602</v>
      </c>
      <c r="AA31" s="130">
        <v>6040978819.8517513</v>
      </c>
      <c r="AB31" s="130">
        <v>6563648947.941637</v>
      </c>
      <c r="AC31" s="130">
        <v>5885248256.794445</v>
      </c>
      <c r="AD31" s="130">
        <v>6449290345.4210348</v>
      </c>
      <c r="AE31" s="130">
        <v>7182499566.5697336</v>
      </c>
      <c r="AF31" s="130">
        <v>7467074995.8855181</v>
      </c>
      <c r="AG31" s="130">
        <v>7349066928.809412</v>
      </c>
      <c r="AH31" s="131">
        <v>5498911546.4728374</v>
      </c>
      <c r="AI31" s="157">
        <v>5477339462.1408243</v>
      </c>
      <c r="AJ31" s="157">
        <v>5455767377.8088121</v>
      </c>
      <c r="AK31" s="157">
        <v>5434195293.4768019</v>
      </c>
      <c r="AL31" s="157">
        <v>5412623209.1447897</v>
      </c>
      <c r="AM31" s="157">
        <v>5391051124.8127785</v>
      </c>
      <c r="AN31" s="157">
        <v>5369479040.4807653</v>
      </c>
      <c r="AO31" s="157">
        <v>5347906956.1487541</v>
      </c>
      <c r="AP31" s="157">
        <v>5326334871.8167419</v>
      </c>
      <c r="AQ31" s="157">
        <v>5304762787.4847307</v>
      </c>
      <c r="AR31" s="157">
        <v>5283190703.1527185</v>
      </c>
      <c r="AS31" s="157">
        <v>5261618618.8207054</v>
      </c>
      <c r="AT31" s="157">
        <v>5240046534.4886942</v>
      </c>
      <c r="AU31" s="157">
        <v>5218474450.156683</v>
      </c>
      <c r="AV31" s="157">
        <v>5196902365.8246708</v>
      </c>
      <c r="AW31" s="157">
        <v>5175330281.4926586</v>
      </c>
      <c r="AX31" s="157">
        <v>5153758197.1606474</v>
      </c>
      <c r="AY31" s="157">
        <v>5132186112.8286352</v>
      </c>
      <c r="AZ31" s="157">
        <v>5110614028.496624</v>
      </c>
      <c r="BA31" s="157">
        <v>5089041944.1646109</v>
      </c>
      <c r="BB31" s="157">
        <v>5067469859.8325996</v>
      </c>
      <c r="BC31" s="157">
        <v>5045897775.5005875</v>
      </c>
      <c r="BD31" s="157">
        <v>5024325691.1685753</v>
      </c>
      <c r="BE31" s="157">
        <v>5002753606.8365641</v>
      </c>
      <c r="BF31" s="157">
        <v>4981181522.5045509</v>
      </c>
      <c r="BG31" s="157">
        <v>4959609438.1725407</v>
      </c>
      <c r="BH31" s="157">
        <v>4938037353.8405275</v>
      </c>
      <c r="BI31" s="157">
        <v>4916465269.5085144</v>
      </c>
      <c r="BJ31" s="157">
        <v>4894893185.1765051</v>
      </c>
      <c r="BK31" s="157">
        <v>4873321100.8444929</v>
      </c>
    </row>
    <row r="32" spans="1:63" x14ac:dyDescent="0.45">
      <c r="A32" s="13" t="s">
        <v>66</v>
      </c>
      <c r="B32" s="14">
        <v>1.33</v>
      </c>
      <c r="C32" s="15"/>
      <c r="D32" s="132">
        <v>2843761704.6608806</v>
      </c>
      <c r="E32" s="132">
        <v>3117575023.826107</v>
      </c>
      <c r="F32" s="132">
        <v>3611594885.9561143</v>
      </c>
      <c r="G32" s="132">
        <v>3830781661.0760159</v>
      </c>
      <c r="H32" s="132">
        <v>3890667584.2947102</v>
      </c>
      <c r="I32" s="132">
        <v>3976678557.8010693</v>
      </c>
      <c r="J32" s="132">
        <v>2903647627.8795748</v>
      </c>
      <c r="K32" s="132">
        <v>2724159442.676631</v>
      </c>
      <c r="L32" s="132">
        <v>3043439484.2916026</v>
      </c>
      <c r="M32" s="132">
        <v>2644934108.4219003</v>
      </c>
      <c r="N32" s="132">
        <v>3300299632.3478751</v>
      </c>
      <c r="O32" s="132">
        <v>3130463413.7019629</v>
      </c>
      <c r="P32" s="132">
        <v>3425236646.2286863</v>
      </c>
      <c r="Q32" s="132">
        <v>3425236646.2286863</v>
      </c>
      <c r="R32" s="132">
        <v>3556072534.7701597</v>
      </c>
      <c r="S32" s="132">
        <v>3718650303.2893271</v>
      </c>
      <c r="T32" s="132">
        <v>3411178104.4792356</v>
      </c>
      <c r="U32" s="132">
        <v>3956511795.3774939</v>
      </c>
      <c r="V32" s="132">
        <v>3815018518.0440688</v>
      </c>
      <c r="W32" s="132">
        <v>3428411941.3726006</v>
      </c>
      <c r="X32" s="132">
        <v>3561105621.1454153</v>
      </c>
      <c r="Y32" s="132">
        <v>3257769720.3331151</v>
      </c>
      <c r="Z32" s="132">
        <v>3672395951.6427226</v>
      </c>
      <c r="AA32" s="132">
        <v>3681694467.2275648</v>
      </c>
      <c r="AB32" s="132">
        <v>3958990290.7090206</v>
      </c>
      <c r="AC32" s="132">
        <v>3607236145.391695</v>
      </c>
      <c r="AD32" s="132">
        <v>3913778076.7944427</v>
      </c>
      <c r="AE32" s="132">
        <v>4312009423.3430824</v>
      </c>
      <c r="AF32" s="132">
        <v>4466774904.0174685</v>
      </c>
      <c r="AG32" s="132">
        <v>4386950460.8981829</v>
      </c>
      <c r="AH32" s="132">
        <v>3402733639.6325893</v>
      </c>
      <c r="AI32" s="132">
        <v>3388648125.9636388</v>
      </c>
      <c r="AJ32" s="132">
        <v>3374562612.2946892</v>
      </c>
      <c r="AK32" s="132">
        <v>3360477098.6257396</v>
      </c>
      <c r="AL32" s="132">
        <v>3346391584.9567895</v>
      </c>
      <c r="AM32" s="132">
        <v>3332306071.2878399</v>
      </c>
      <c r="AN32" s="132">
        <v>3318220557.6188893</v>
      </c>
      <c r="AO32" s="132">
        <v>3304135043.9499397</v>
      </c>
      <c r="AP32" s="132">
        <v>3290049530.2809901</v>
      </c>
      <c r="AQ32" s="132">
        <v>3275964016.61204</v>
      </c>
      <c r="AR32" s="132">
        <v>3261878502.9430904</v>
      </c>
      <c r="AS32" s="132">
        <v>3247792989.2741404</v>
      </c>
      <c r="AT32" s="132">
        <v>3233707475.6051908</v>
      </c>
      <c r="AU32" s="132">
        <v>3219621961.9362411</v>
      </c>
      <c r="AV32" s="132">
        <v>3205536448.2672906</v>
      </c>
      <c r="AW32" s="132">
        <v>3191450934.598341</v>
      </c>
      <c r="AX32" s="132">
        <v>3177365420.9293909</v>
      </c>
      <c r="AY32" s="132">
        <v>3163279907.2604413</v>
      </c>
      <c r="AZ32" s="132">
        <v>3149194393.5914917</v>
      </c>
      <c r="BA32" s="132">
        <v>3135108879.9225416</v>
      </c>
      <c r="BB32" s="132">
        <v>3121023366.253592</v>
      </c>
      <c r="BC32" s="132">
        <v>3106937852.5846415</v>
      </c>
      <c r="BD32" s="132">
        <v>3092852338.9156919</v>
      </c>
      <c r="BE32" s="132">
        <v>3078766825.2467418</v>
      </c>
      <c r="BF32" s="132">
        <v>3064681311.5777912</v>
      </c>
      <c r="BG32" s="132">
        <v>3050595797.9088426</v>
      </c>
      <c r="BH32" s="132">
        <v>3036510284.239892</v>
      </c>
      <c r="BI32" s="132">
        <v>3022424770.5709419</v>
      </c>
      <c r="BJ32" s="132">
        <v>3008339256.9019923</v>
      </c>
      <c r="BK32" s="132">
        <v>2994253743.2330422</v>
      </c>
    </row>
    <row r="33" spans="1:63" x14ac:dyDescent="0.45">
      <c r="A33" s="13" t="s">
        <v>67</v>
      </c>
      <c r="B33" s="14">
        <v>1.97</v>
      </c>
      <c r="C33" s="15"/>
      <c r="D33" s="132">
        <v>688345439.74898624</v>
      </c>
      <c r="E33" s="132">
        <v>810063677.82814038</v>
      </c>
      <c r="F33" s="132">
        <v>1029670333.1139131</v>
      </c>
      <c r="G33" s="132">
        <v>1127105432.9081175</v>
      </c>
      <c r="H33" s="132">
        <v>1153726523.0805955</v>
      </c>
      <c r="I33" s="132">
        <v>1191960982.1733232</v>
      </c>
      <c r="J33" s="132">
        <v>714966529.92146432</v>
      </c>
      <c r="K33" s="132">
        <v>635178644.78303468</v>
      </c>
      <c r="L33" s="132">
        <v>777108205.5425055</v>
      </c>
      <c r="M33" s="132">
        <v>599960605.98887682</v>
      </c>
      <c r="N33" s="132">
        <v>602612351.41147947</v>
      </c>
      <c r="O33" s="132">
        <v>561223415.67450774</v>
      </c>
      <c r="P33" s="132">
        <v>633059390.79983866</v>
      </c>
      <c r="Q33" s="132">
        <v>633059390.79983866</v>
      </c>
      <c r="R33" s="132">
        <v>664943980.70714569</v>
      </c>
      <c r="S33" s="132">
        <v>704564038.59084749</v>
      </c>
      <c r="T33" s="132">
        <v>629633336.65389299</v>
      </c>
      <c r="U33" s="132">
        <v>762530673.08630037</v>
      </c>
      <c r="V33" s="132">
        <v>728048886.98991847</v>
      </c>
      <c r="W33" s="132">
        <v>633833207.40801084</v>
      </c>
      <c r="X33" s="132">
        <v>666170539.38941598</v>
      </c>
      <c r="Y33" s="132">
        <v>592247849.60313487</v>
      </c>
      <c r="Z33" s="132">
        <v>693291894.15004432</v>
      </c>
      <c r="AA33" s="132">
        <v>683101829.73074663</v>
      </c>
      <c r="AB33" s="132">
        <v>750678575.78473604</v>
      </c>
      <c r="AC33" s="132">
        <v>679043202.99007571</v>
      </c>
      <c r="AD33" s="132">
        <v>760790599.68624055</v>
      </c>
      <c r="AE33" s="132">
        <v>864882625.46971345</v>
      </c>
      <c r="AF33" s="132">
        <v>909642235.84052002</v>
      </c>
      <c r="AG33" s="132">
        <v>869058889.60270107</v>
      </c>
      <c r="AH33" s="132">
        <v>595184117.73809731</v>
      </c>
      <c r="AI33" s="132">
        <v>592999266.61106408</v>
      </c>
      <c r="AJ33" s="132">
        <v>590814415.48403084</v>
      </c>
      <c r="AK33" s="132">
        <v>588629564.35699761</v>
      </c>
      <c r="AL33" s="132">
        <v>586444713.22996426</v>
      </c>
      <c r="AM33" s="132">
        <v>584259862.1029309</v>
      </c>
      <c r="AN33" s="132">
        <v>582075010.97589767</v>
      </c>
      <c r="AO33" s="132">
        <v>579890159.84886432</v>
      </c>
      <c r="AP33" s="132">
        <v>577705308.72183108</v>
      </c>
      <c r="AQ33" s="132">
        <v>575520457.59479785</v>
      </c>
      <c r="AR33" s="132">
        <v>573335606.46776462</v>
      </c>
      <c r="AS33" s="132">
        <v>571150755.34073126</v>
      </c>
      <c r="AT33" s="132">
        <v>568965904.21369803</v>
      </c>
      <c r="AU33" s="132">
        <v>566781053.08666468</v>
      </c>
      <c r="AV33" s="132">
        <v>564596201.95963132</v>
      </c>
      <c r="AW33" s="132">
        <v>562411350.83259797</v>
      </c>
      <c r="AX33" s="132">
        <v>560226499.70556474</v>
      </c>
      <c r="AY33" s="132">
        <v>558041648.5785315</v>
      </c>
      <c r="AZ33" s="132">
        <v>555856797.45149827</v>
      </c>
      <c r="BA33" s="132">
        <v>553671946.32446492</v>
      </c>
      <c r="BB33" s="132">
        <v>551487095.19743156</v>
      </c>
      <c r="BC33" s="132">
        <v>549302244.07039833</v>
      </c>
      <c r="BD33" s="132">
        <v>547117392.94336498</v>
      </c>
      <c r="BE33" s="132">
        <v>544932541.81633174</v>
      </c>
      <c r="BF33" s="132">
        <v>542747690.68929851</v>
      </c>
      <c r="BG33" s="132">
        <v>540562839.56226516</v>
      </c>
      <c r="BH33" s="132">
        <v>538377988.43523192</v>
      </c>
      <c r="BI33" s="132">
        <v>536193137.30819857</v>
      </c>
      <c r="BJ33" s="132">
        <v>534008286.1811654</v>
      </c>
      <c r="BK33" s="132">
        <v>531823435.05413228</v>
      </c>
    </row>
    <row r="34" spans="1:63" x14ac:dyDescent="0.45">
      <c r="A34" s="13" t="s">
        <v>68</v>
      </c>
      <c r="B34" s="14">
        <v>1.42</v>
      </c>
      <c r="C34" s="15"/>
      <c r="D34" s="132">
        <v>226735079.78512198</v>
      </c>
      <c r="E34" s="132">
        <v>253758624.78593087</v>
      </c>
      <c r="F34" s="132">
        <v>302515084.17316681</v>
      </c>
      <c r="G34" s="132">
        <v>324147354.2873193</v>
      </c>
      <c r="H34" s="132">
        <v>330057694.75559592</v>
      </c>
      <c r="I34" s="132">
        <v>338546403.12156808</v>
      </c>
      <c r="J34" s="132">
        <v>232645420.2533986</v>
      </c>
      <c r="K34" s="132">
        <v>214931135.70094261</v>
      </c>
      <c r="L34" s="132">
        <v>246441942.40218967</v>
      </c>
      <c r="M34" s="132">
        <v>207112124.58795527</v>
      </c>
      <c r="N34" s="132">
        <v>272838668.96894383</v>
      </c>
      <c r="O34" s="132">
        <v>256550690.88986745</v>
      </c>
      <c r="P34" s="132">
        <v>284820632.29561567</v>
      </c>
      <c r="Q34" s="132">
        <v>284820632.29561567</v>
      </c>
      <c r="R34" s="132">
        <v>297368321.48412138</v>
      </c>
      <c r="S34" s="132">
        <v>312960184.93290812</v>
      </c>
      <c r="T34" s="132">
        <v>283472361.46348977</v>
      </c>
      <c r="U34" s="132">
        <v>335772060.98548245</v>
      </c>
      <c r="V34" s="132">
        <v>322202285.24554795</v>
      </c>
      <c r="W34" s="132">
        <v>285125155.90142256</v>
      </c>
      <c r="X34" s="132">
        <v>297851014.75887662</v>
      </c>
      <c r="Y34" s="132">
        <v>268759878.94332683</v>
      </c>
      <c r="Z34" s="132">
        <v>308524206.13116324</v>
      </c>
      <c r="AA34" s="132">
        <v>308134928.52555525</v>
      </c>
      <c r="AB34" s="132">
        <v>334728715.94201869</v>
      </c>
      <c r="AC34" s="132">
        <v>289963954.75414437</v>
      </c>
      <c r="AD34" s="132">
        <v>313847501.56797844</v>
      </c>
      <c r="AE34" s="132">
        <v>346524432.94893634</v>
      </c>
      <c r="AF34" s="132">
        <v>355852006.23666602</v>
      </c>
      <c r="AG34" s="132">
        <v>364741701.1039359</v>
      </c>
      <c r="AH34" s="132">
        <v>279175535.92451787</v>
      </c>
      <c r="AI34" s="132">
        <v>277984452.73418963</v>
      </c>
      <c r="AJ34" s="132">
        <v>276793369.54386133</v>
      </c>
      <c r="AK34" s="132">
        <v>275602286.35353309</v>
      </c>
      <c r="AL34" s="132">
        <v>274411203.16320479</v>
      </c>
      <c r="AM34" s="132">
        <v>273220119.97287649</v>
      </c>
      <c r="AN34" s="132">
        <v>272029036.78254825</v>
      </c>
      <c r="AO34" s="132">
        <v>270837953.59221995</v>
      </c>
      <c r="AP34" s="132">
        <v>269646870.40189171</v>
      </c>
      <c r="AQ34" s="132">
        <v>268455787.21156341</v>
      </c>
      <c r="AR34" s="132">
        <v>267264704.0212352</v>
      </c>
      <c r="AS34" s="132">
        <v>266073620.8309069</v>
      </c>
      <c r="AT34" s="132">
        <v>264882537.64057866</v>
      </c>
      <c r="AU34" s="132">
        <v>263691454.45025036</v>
      </c>
      <c r="AV34" s="132">
        <v>262500371.25992206</v>
      </c>
      <c r="AW34" s="132">
        <v>261309288.06959379</v>
      </c>
      <c r="AX34" s="132">
        <v>260118204.87926555</v>
      </c>
      <c r="AY34" s="132">
        <v>258927121.68893728</v>
      </c>
      <c r="AZ34" s="132">
        <v>257736038.49860904</v>
      </c>
      <c r="BA34" s="132">
        <v>256544955.30828071</v>
      </c>
      <c r="BB34" s="132">
        <v>255353872.11795247</v>
      </c>
      <c r="BC34" s="132">
        <v>254162788.92762417</v>
      </c>
      <c r="BD34" s="132">
        <v>252971705.73729587</v>
      </c>
      <c r="BE34" s="132">
        <v>251780622.54696763</v>
      </c>
      <c r="BF34" s="132">
        <v>250589539.35663936</v>
      </c>
      <c r="BG34" s="132">
        <v>249398456.16631109</v>
      </c>
      <c r="BH34" s="132">
        <v>248207372.97598282</v>
      </c>
      <c r="BI34" s="132">
        <v>247016289.78565454</v>
      </c>
      <c r="BJ34" s="132">
        <v>245825206.59532627</v>
      </c>
      <c r="BK34" s="132">
        <v>244634123.40499797</v>
      </c>
    </row>
    <row r="35" spans="1:63" x14ac:dyDescent="0.45">
      <c r="A35" s="13" t="s">
        <v>58</v>
      </c>
      <c r="B35" s="14">
        <v>5.4</v>
      </c>
      <c r="C35" s="15"/>
      <c r="D35" s="132">
        <v>55606916.602916315</v>
      </c>
      <c r="E35" s="132">
        <v>64559333.002896577</v>
      </c>
      <c r="F35" s="132">
        <v>80711474.648642808</v>
      </c>
      <c r="G35" s="132">
        <v>87877858.249793023</v>
      </c>
      <c r="H35" s="132">
        <v>89835848.178060487</v>
      </c>
      <c r="I35" s="132">
        <v>92648005.205863625</v>
      </c>
      <c r="J35" s="132">
        <v>57564906.531183787</v>
      </c>
      <c r="K35" s="132">
        <v>51696481.365774259</v>
      </c>
      <c r="L35" s="132">
        <v>62135447.18911121</v>
      </c>
      <c r="M35" s="132">
        <v>49106183.041944407</v>
      </c>
      <c r="N35" s="132">
        <v>102592043.98003514</v>
      </c>
      <c r="O35" s="132">
        <v>97721738.491783559</v>
      </c>
      <c r="P35" s="132">
        <v>106174798.1725204</v>
      </c>
      <c r="Q35" s="132">
        <v>106174798.1725204</v>
      </c>
      <c r="R35" s="132">
        <v>109926711.34571885</v>
      </c>
      <c r="S35" s="132">
        <v>114588870.01010488</v>
      </c>
      <c r="T35" s="132">
        <v>105771648.63477714</v>
      </c>
      <c r="U35" s="132">
        <v>121409901.11640829</v>
      </c>
      <c r="V35" s="132">
        <v>117352371.51146336</v>
      </c>
      <c r="W35" s="132">
        <v>106265854.47069709</v>
      </c>
      <c r="X35" s="132">
        <v>110071042.56312166</v>
      </c>
      <c r="Y35" s="132">
        <v>101372435.66826399</v>
      </c>
      <c r="Z35" s="132">
        <v>113262457.86741793</v>
      </c>
      <c r="AA35" s="132">
        <v>112662347.66736042</v>
      </c>
      <c r="AB35" s="132">
        <v>120614216.71943016</v>
      </c>
      <c r="AC35" s="132">
        <v>119275189.38819213</v>
      </c>
      <c r="AD35" s="132">
        <v>132439756.23761117</v>
      </c>
      <c r="AE35" s="132">
        <v>148233653.06952724</v>
      </c>
      <c r="AF35" s="132">
        <v>157045805.06383914</v>
      </c>
      <c r="AG35" s="132">
        <v>141634653.93795815</v>
      </c>
      <c r="AH35" s="132">
        <v>93128643.129334629</v>
      </c>
      <c r="AI35" s="132">
        <v>92894836.622447103</v>
      </c>
      <c r="AJ35" s="132">
        <v>92661030.115559593</v>
      </c>
      <c r="AK35" s="132">
        <v>92427223.608672082</v>
      </c>
      <c r="AL35" s="132">
        <v>92193417.101784572</v>
      </c>
      <c r="AM35" s="132">
        <v>91959610.594897032</v>
      </c>
      <c r="AN35" s="132">
        <v>91725804.088009521</v>
      </c>
      <c r="AO35" s="132">
        <v>91491997.581122011</v>
      </c>
      <c r="AP35" s="132">
        <v>91258191.074234486</v>
      </c>
      <c r="AQ35" s="132">
        <v>91024384.567346975</v>
      </c>
      <c r="AR35" s="132">
        <v>90790578.060459465</v>
      </c>
      <c r="AS35" s="132">
        <v>90556771.553571954</v>
      </c>
      <c r="AT35" s="132">
        <v>90322965.046684444</v>
      </c>
      <c r="AU35" s="132">
        <v>90089158.539796934</v>
      </c>
      <c r="AV35" s="132">
        <v>89855352.032909408</v>
      </c>
      <c r="AW35" s="132">
        <v>89621545.526021898</v>
      </c>
      <c r="AX35" s="132">
        <v>89387739.019134387</v>
      </c>
      <c r="AY35" s="132">
        <v>89153932.512246862</v>
      </c>
      <c r="AZ35" s="132">
        <v>88920126.005359337</v>
      </c>
      <c r="BA35" s="132">
        <v>88686319.498471826</v>
      </c>
      <c r="BB35" s="132">
        <v>88452512.991584316</v>
      </c>
      <c r="BC35" s="132">
        <v>88218706.484696805</v>
      </c>
      <c r="BD35" s="132">
        <v>87984899.977809295</v>
      </c>
      <c r="BE35" s="132">
        <v>87751093.47092177</v>
      </c>
      <c r="BF35" s="132">
        <v>87517286.964034274</v>
      </c>
      <c r="BG35" s="132">
        <v>87283480.457146749</v>
      </c>
      <c r="BH35" s="132">
        <v>87049673.950259238</v>
      </c>
      <c r="BI35" s="132">
        <v>86815867.443371713</v>
      </c>
      <c r="BJ35" s="132">
        <v>86582060.936484203</v>
      </c>
      <c r="BK35" s="132">
        <v>86348254.429596663</v>
      </c>
    </row>
    <row r="36" spans="1:63" x14ac:dyDescent="0.45">
      <c r="A36" s="13" t="s">
        <v>71</v>
      </c>
      <c r="B36" s="14">
        <v>4.8</v>
      </c>
      <c r="C36" s="15"/>
      <c r="D36" s="132">
        <v>801939357.87255335</v>
      </c>
      <c r="E36" s="132">
        <v>859917187.5787679</v>
      </c>
      <c r="F36" s="132">
        <v>964522031.21961939</v>
      </c>
      <c r="G36" s="132">
        <v>1010933117.2854786</v>
      </c>
      <c r="H36" s="132">
        <v>1023613493.3488426</v>
      </c>
      <c r="I36" s="132">
        <v>1041825644.5693178</v>
      </c>
      <c r="J36" s="132">
        <v>814619733.93591702</v>
      </c>
      <c r="K36" s="132">
        <v>776614513.92799532</v>
      </c>
      <c r="L36" s="132">
        <v>844219566.66166365</v>
      </c>
      <c r="M36" s="132">
        <v>759839168.77005208</v>
      </c>
      <c r="N36" s="132">
        <v>1011889973.3587505</v>
      </c>
      <c r="O36" s="132">
        <v>928627857.7298764</v>
      </c>
      <c r="P36" s="132">
        <v>1073140277.7932742</v>
      </c>
      <c r="Q36" s="132">
        <v>1073140277.7932742</v>
      </c>
      <c r="R36" s="132">
        <v>1137282502.384712</v>
      </c>
      <c r="S36" s="132">
        <v>1216986166.7093952</v>
      </c>
      <c r="T36" s="132">
        <v>1066248085.1970849</v>
      </c>
      <c r="U36" s="132">
        <v>1333597636.3700113</v>
      </c>
      <c r="V36" s="132">
        <v>1264230632.6061907</v>
      </c>
      <c r="W36" s="132">
        <v>1074696964.5444059</v>
      </c>
      <c r="X36" s="132">
        <v>1139749970.2963734</v>
      </c>
      <c r="Y36" s="132">
        <v>991039706.67186928</v>
      </c>
      <c r="Z36" s="132">
        <v>1194309995.4789968</v>
      </c>
      <c r="AA36" s="132">
        <v>1171653309.8434212</v>
      </c>
      <c r="AB36" s="132">
        <v>1307597439.4419079</v>
      </c>
      <c r="AC36" s="132">
        <v>1103976684.6955335</v>
      </c>
      <c r="AD36" s="132">
        <v>1238671966.8216982</v>
      </c>
      <c r="AE36" s="132">
        <v>1418317935.8313103</v>
      </c>
      <c r="AF36" s="132">
        <v>1478604893.9201145</v>
      </c>
      <c r="AG36" s="132">
        <v>1486231212.1031499</v>
      </c>
      <c r="AH36" s="132">
        <v>1058624435.9011419</v>
      </c>
      <c r="AI36" s="132">
        <v>1054293555.407861</v>
      </c>
      <c r="AJ36" s="132">
        <v>1049962674.9145799</v>
      </c>
      <c r="AK36" s="132">
        <v>1045631794.421299</v>
      </c>
      <c r="AL36" s="132">
        <v>1041300913.9280177</v>
      </c>
      <c r="AM36" s="132">
        <v>1036970033.4347365</v>
      </c>
      <c r="AN36" s="132">
        <v>1032639152.9414556</v>
      </c>
      <c r="AO36" s="132">
        <v>1028308272.4481745</v>
      </c>
      <c r="AP36" s="132">
        <v>1023977391.9548936</v>
      </c>
      <c r="AQ36" s="132">
        <v>1019646511.4616125</v>
      </c>
      <c r="AR36" s="132">
        <v>1015315630.9683312</v>
      </c>
      <c r="AS36" s="132">
        <v>1010984750.4750503</v>
      </c>
      <c r="AT36" s="132">
        <v>1006653869.9817692</v>
      </c>
      <c r="AU36" s="132">
        <v>1002322989.4884882</v>
      </c>
      <c r="AV36" s="132">
        <v>997992108.99520707</v>
      </c>
      <c r="AW36" s="132">
        <v>993661228.50192595</v>
      </c>
      <c r="AX36" s="132">
        <v>989330348.00864506</v>
      </c>
      <c r="AY36" s="132">
        <v>984999467.51536381</v>
      </c>
      <c r="AZ36" s="132">
        <v>980668587.02208292</v>
      </c>
      <c r="BA36" s="132">
        <v>976337706.5288018</v>
      </c>
      <c r="BB36" s="132">
        <v>972006826.03552079</v>
      </c>
      <c r="BC36" s="132">
        <v>967675945.54223967</v>
      </c>
      <c r="BD36" s="132">
        <v>963345065.04895866</v>
      </c>
      <c r="BE36" s="132">
        <v>959014184.55567765</v>
      </c>
      <c r="BF36" s="132">
        <v>954683304.06239665</v>
      </c>
      <c r="BG36" s="132">
        <v>950352423.56911552</v>
      </c>
      <c r="BH36" s="132">
        <v>946021543.07583427</v>
      </c>
      <c r="BI36" s="132">
        <v>941690662.58255339</v>
      </c>
      <c r="BJ36" s="132">
        <v>937359782.08927226</v>
      </c>
      <c r="BK36" s="132">
        <v>933028901.59599137</v>
      </c>
    </row>
    <row r="37" spans="1:63" x14ac:dyDescent="0.45">
      <c r="A37" s="13" t="s">
        <v>78</v>
      </c>
      <c r="B37" s="14">
        <v>2.95</v>
      </c>
      <c r="C37" s="15"/>
      <c r="D37" s="132">
        <v>27133550.725644048</v>
      </c>
      <c r="E37" s="132">
        <v>28704040.370030489</v>
      </c>
      <c r="F37" s="132">
        <v>31539811.3310555</v>
      </c>
      <c r="G37" s="132">
        <v>32796724.498260219</v>
      </c>
      <c r="H37" s="132">
        <v>33138544.403806686</v>
      </c>
      <c r="I37" s="132">
        <v>33630593.960396335</v>
      </c>
      <c r="J37" s="132">
        <v>27463762.378946103</v>
      </c>
      <c r="K37" s="132">
        <v>26430260.274916418</v>
      </c>
      <c r="L37" s="132">
        <v>28261999.240454577</v>
      </c>
      <c r="M37" s="132">
        <v>26440306.975389436</v>
      </c>
      <c r="N37" s="132">
        <v>39200423.625116728</v>
      </c>
      <c r="O37" s="132">
        <v>35660692.877473339</v>
      </c>
      <c r="P37" s="132">
        <v>40157058.036550887</v>
      </c>
      <c r="Q37" s="132">
        <v>39833693.987152673</v>
      </c>
      <c r="R37" s="132">
        <v>38368305.382774688</v>
      </c>
      <c r="S37" s="132">
        <v>48209129.222216845</v>
      </c>
      <c r="T37" s="132">
        <v>44104758.536839202</v>
      </c>
      <c r="U37" s="132">
        <v>48387280.944452964</v>
      </c>
      <c r="V37" s="132">
        <v>42572095.711914584</v>
      </c>
      <c r="W37" s="132">
        <v>39410380.051008433</v>
      </c>
      <c r="X37" s="132">
        <v>39400919.779426917</v>
      </c>
      <c r="Y37" s="132">
        <v>37994820.303278051</v>
      </c>
      <c r="Z37" s="132">
        <v>40595186.246333577</v>
      </c>
      <c r="AA37" s="132">
        <v>33021192.887156039</v>
      </c>
      <c r="AB37" s="132">
        <v>36358948.146798931</v>
      </c>
      <c r="AC37" s="132">
        <v>32831030.930303011</v>
      </c>
      <c r="AD37" s="132">
        <v>34104551.3292123</v>
      </c>
      <c r="AE37" s="132">
        <v>34812643.747149087</v>
      </c>
      <c r="AF37" s="132">
        <v>37279853.091257036</v>
      </c>
      <c r="AG37" s="132">
        <v>39548128.937813424</v>
      </c>
      <c r="AH37" s="132">
        <v>27855695.783698931</v>
      </c>
      <c r="AI37" s="132">
        <v>28063872.21507084</v>
      </c>
      <c r="AJ37" s="132">
        <v>28272048.646442749</v>
      </c>
      <c r="AK37" s="132">
        <v>28480225.077814665</v>
      </c>
      <c r="AL37" s="132">
        <v>28688401.509186577</v>
      </c>
      <c r="AM37" s="132">
        <v>28896577.940558486</v>
      </c>
      <c r="AN37" s="132">
        <v>29104754.371930402</v>
      </c>
      <c r="AO37" s="132">
        <v>29312930.803302307</v>
      </c>
      <c r="AP37" s="132">
        <v>29521107.234674226</v>
      </c>
      <c r="AQ37" s="132">
        <v>29729283.666046135</v>
      </c>
      <c r="AR37" s="132">
        <v>29937460.097418047</v>
      </c>
      <c r="AS37" s="132">
        <v>30145636.528789964</v>
      </c>
      <c r="AT37" s="132">
        <v>30353812.960161865</v>
      </c>
      <c r="AU37" s="132">
        <v>30561989.391533781</v>
      </c>
      <c r="AV37" s="132">
        <v>30770165.822905693</v>
      </c>
      <c r="AW37" s="132">
        <v>30978342.254277602</v>
      </c>
      <c r="AX37" s="132">
        <v>31186518.685649518</v>
      </c>
      <c r="AY37" s="132">
        <v>31394695.117021434</v>
      </c>
      <c r="AZ37" s="132">
        <v>31602871.548393343</v>
      </c>
      <c r="BA37" s="132">
        <v>31811047.979765251</v>
      </c>
      <c r="BB37" s="132">
        <v>32019224.411137164</v>
      </c>
      <c r="BC37" s="132">
        <v>32227400.842509072</v>
      </c>
      <c r="BD37" s="132">
        <v>32435577.273880988</v>
      </c>
      <c r="BE37" s="132">
        <v>32643753.705252897</v>
      </c>
      <c r="BF37" s="132">
        <v>32851930.136624809</v>
      </c>
      <c r="BG37" s="132">
        <v>33060106.567996722</v>
      </c>
      <c r="BH37" s="132">
        <v>33268282.999368634</v>
      </c>
      <c r="BI37" s="132">
        <v>33476459.430740543</v>
      </c>
      <c r="BJ37" s="132">
        <v>33684635.862112455</v>
      </c>
      <c r="BK37" s="132">
        <v>33892812.293484375</v>
      </c>
    </row>
    <row r="38" spans="1:63" x14ac:dyDescent="0.45">
      <c r="A38" s="13" t="s">
        <v>69</v>
      </c>
      <c r="B38" s="14">
        <v>4.33</v>
      </c>
      <c r="C38" s="15"/>
      <c r="D38" s="132">
        <v>16482508.911573427</v>
      </c>
      <c r="E38" s="132">
        <v>17236449.255982604</v>
      </c>
      <c r="F38" s="132">
        <v>18598814.419811115</v>
      </c>
      <c r="G38" s="132">
        <v>19202101.72803852</v>
      </c>
      <c r="H38" s="132">
        <v>19365458.640779331</v>
      </c>
      <c r="I38" s="132">
        <v>19601107.618433774</v>
      </c>
      <c r="J38" s="132">
        <v>16635131.015996324</v>
      </c>
      <c r="K38" s="132">
        <v>16137190.489419643</v>
      </c>
      <c r="L38" s="132">
        <v>17016756.762721509</v>
      </c>
      <c r="M38" s="132">
        <v>16169030.053361168</v>
      </c>
      <c r="N38" s="132">
        <v>27798371.258801091</v>
      </c>
      <c r="O38" s="132">
        <v>25873612.385255352</v>
      </c>
      <c r="P38" s="132">
        <v>28315883.318870001</v>
      </c>
      <c r="Q38" s="132">
        <v>28138930.913491029</v>
      </c>
      <c r="R38" s="132">
        <v>27341249.237403192</v>
      </c>
      <c r="S38" s="132">
        <v>32687304.070909835</v>
      </c>
      <c r="T38" s="132">
        <v>30455113.512430325</v>
      </c>
      <c r="U38" s="132">
        <v>32780455.58714379</v>
      </c>
      <c r="V38" s="132">
        <v>29617970.628463507</v>
      </c>
      <c r="W38" s="132">
        <v>27897579.672340062</v>
      </c>
      <c r="X38" s="132">
        <v>27890023.815274049</v>
      </c>
      <c r="Y38" s="132">
        <v>27123612.494003225</v>
      </c>
      <c r="Z38" s="132">
        <v>28534508.089792401</v>
      </c>
      <c r="AA38" s="132">
        <v>24437300.279608902</v>
      </c>
      <c r="AB38" s="132">
        <v>26249158.364834812</v>
      </c>
      <c r="AC38" s="132">
        <v>26731345.889115252</v>
      </c>
      <c r="AD38" s="132">
        <v>28622543.124038126</v>
      </c>
      <c r="AE38" s="132">
        <v>30205553.340336271</v>
      </c>
      <c r="AF38" s="132">
        <v>32745152.944134604</v>
      </c>
      <c r="AG38" s="132">
        <v>30372488.391908206</v>
      </c>
      <c r="AH38" s="132">
        <v>20079423.305373862</v>
      </c>
      <c r="AI38" s="132">
        <v>20202822.265161432</v>
      </c>
      <c r="AJ38" s="132">
        <v>20326221.22494901</v>
      </c>
      <c r="AK38" s="132">
        <v>20449620.18473658</v>
      </c>
      <c r="AL38" s="132">
        <v>20573019.144524153</v>
      </c>
      <c r="AM38" s="132">
        <v>20696418.104311727</v>
      </c>
      <c r="AN38" s="132">
        <v>20819817.064099297</v>
      </c>
      <c r="AO38" s="132">
        <v>20943216.023886874</v>
      </c>
      <c r="AP38" s="132">
        <v>21066614.983674448</v>
      </c>
      <c r="AQ38" s="132">
        <v>21190013.943462025</v>
      </c>
      <c r="AR38" s="132">
        <v>21313412.903249588</v>
      </c>
      <c r="AS38" s="132">
        <v>21436811.863037169</v>
      </c>
      <c r="AT38" s="132">
        <v>21560210.822824743</v>
      </c>
      <c r="AU38" s="132">
        <v>21683609.782612316</v>
      </c>
      <c r="AV38" s="132">
        <v>21807008.742399886</v>
      </c>
      <c r="AW38" s="132">
        <v>21930407.70218746</v>
      </c>
      <c r="AX38" s="132">
        <v>22053806.66197503</v>
      </c>
      <c r="AY38" s="132">
        <v>22177205.621762607</v>
      </c>
      <c r="AZ38" s="132">
        <v>22300604.581550177</v>
      </c>
      <c r="BA38" s="132">
        <v>22424003.541337755</v>
      </c>
      <c r="BB38" s="132">
        <v>22547402.501125332</v>
      </c>
      <c r="BC38" s="132">
        <v>22670801.460912898</v>
      </c>
      <c r="BD38" s="132">
        <v>22794200.420700472</v>
      </c>
      <c r="BE38" s="132">
        <v>22917599.380488049</v>
      </c>
      <c r="BF38" s="132">
        <v>23040998.340275627</v>
      </c>
      <c r="BG38" s="132">
        <v>23164397.300063193</v>
      </c>
      <c r="BH38" s="132">
        <v>23287796.25985077</v>
      </c>
      <c r="BI38" s="132">
        <v>23411195.219638344</v>
      </c>
      <c r="BJ38" s="132">
        <v>23534594.179425914</v>
      </c>
      <c r="BK38" s="132">
        <v>23657993.139213484</v>
      </c>
    </row>
    <row r="39" spans="1:63" x14ac:dyDescent="0.45">
      <c r="A39" s="13" t="s">
        <v>70</v>
      </c>
      <c r="B39" s="14">
        <v>2.5</v>
      </c>
      <c r="C39" s="15"/>
      <c r="D39" s="132">
        <v>20961476.947003607</v>
      </c>
      <c r="E39" s="132">
        <v>22530025.597964637</v>
      </c>
      <c r="F39" s="132">
        <v>25362253.124237694</v>
      </c>
      <c r="G39" s="132">
        <v>26617617.287761193</v>
      </c>
      <c r="H39" s="132">
        <v>26959043.183443468</v>
      </c>
      <c r="I39" s="132">
        <v>27450506.45142648</v>
      </c>
      <c r="J39" s="132">
        <v>21291507.520889021</v>
      </c>
      <c r="K39" s="132">
        <v>20259351.607765071</v>
      </c>
      <c r="L39" s="132">
        <v>22088818.667622957</v>
      </c>
      <c r="M39" s="132">
        <v>20103942.318501472</v>
      </c>
      <c r="N39" s="132">
        <v>30107120.666232146</v>
      </c>
      <c r="O39" s="132">
        <v>27815505.278270304</v>
      </c>
      <c r="P39" s="132">
        <v>30724105.062345732</v>
      </c>
      <c r="Q39" s="132">
        <v>30513776.765508574</v>
      </c>
      <c r="R39" s="132">
        <v>29564328.705859054</v>
      </c>
      <c r="S39" s="132">
        <v>35930893.83731965</v>
      </c>
      <c r="T39" s="132">
        <v>33273377.217012774</v>
      </c>
      <c r="U39" s="132">
        <v>36042965.294255391</v>
      </c>
      <c r="V39" s="132">
        <v>32277849.012367956</v>
      </c>
      <c r="W39" s="132">
        <v>30229923.782158166</v>
      </c>
      <c r="X39" s="132">
        <v>30221683.330015279</v>
      </c>
      <c r="Y39" s="132">
        <v>29309769.156597517</v>
      </c>
      <c r="Z39" s="132">
        <v>30990543.117688663</v>
      </c>
      <c r="AA39" s="132">
        <v>26273443.69033853</v>
      </c>
      <c r="AB39" s="132">
        <v>28431602.832890637</v>
      </c>
      <c r="AC39" s="132">
        <v>26190702.755386278</v>
      </c>
      <c r="AD39" s="132">
        <v>27035349.859813698</v>
      </c>
      <c r="AE39" s="132">
        <v>27513298.819678631</v>
      </c>
      <c r="AF39" s="132">
        <v>29130144.771518707</v>
      </c>
      <c r="AG39" s="132">
        <v>30529393.833761878</v>
      </c>
      <c r="AH39" s="132">
        <v>22130055.058083475</v>
      </c>
      <c r="AI39" s="132">
        <v>22252530.321392119</v>
      </c>
      <c r="AJ39" s="132">
        <v>22375005.584700771</v>
      </c>
      <c r="AK39" s="132">
        <v>22497480.848009415</v>
      </c>
      <c r="AL39" s="132">
        <v>22619956.111318063</v>
      </c>
      <c r="AM39" s="132">
        <v>22742431.374626711</v>
      </c>
      <c r="AN39" s="132">
        <v>22864906.637935359</v>
      </c>
      <c r="AO39" s="132">
        <v>22987381.901244003</v>
      </c>
      <c r="AP39" s="132">
        <v>23109857.164552655</v>
      </c>
      <c r="AQ39" s="132">
        <v>23232332.427861299</v>
      </c>
      <c r="AR39" s="132">
        <v>23354807.691169944</v>
      </c>
      <c r="AS39" s="132">
        <v>23477282.954478592</v>
      </c>
      <c r="AT39" s="132">
        <v>23599758.21778724</v>
      </c>
      <c r="AU39" s="132">
        <v>23722233.481095884</v>
      </c>
      <c r="AV39" s="132">
        <v>23844708.744404536</v>
      </c>
      <c r="AW39" s="132">
        <v>23967184.00771318</v>
      </c>
      <c r="AX39" s="132">
        <v>24089659.271021828</v>
      </c>
      <c r="AY39" s="132">
        <v>24212134.534330476</v>
      </c>
      <c r="AZ39" s="132">
        <v>24334609.797639124</v>
      </c>
      <c r="BA39" s="132">
        <v>24457085.060947768</v>
      </c>
      <c r="BB39" s="132">
        <v>24579560.32425642</v>
      </c>
      <c r="BC39" s="132">
        <v>24702035.587565061</v>
      </c>
      <c r="BD39" s="132">
        <v>24824510.850873709</v>
      </c>
      <c r="BE39" s="132">
        <v>24946986.114182357</v>
      </c>
      <c r="BF39" s="132">
        <v>25069461.377491005</v>
      </c>
      <c r="BG39" s="132">
        <v>25191936.640799649</v>
      </c>
      <c r="BH39" s="132">
        <v>25314411.904108297</v>
      </c>
      <c r="BI39" s="132">
        <v>25436887.167416945</v>
      </c>
      <c r="BJ39" s="132">
        <v>25559362.430725597</v>
      </c>
      <c r="BK39" s="132">
        <v>25681837.694034237</v>
      </c>
    </row>
    <row r="40" spans="1:63" x14ac:dyDescent="0.45">
      <c r="A40" s="13"/>
      <c r="B40" s="13"/>
      <c r="C40" s="15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  <c r="V40" s="132"/>
      <c r="W40" s="132"/>
      <c r="X40" s="132"/>
      <c r="Y40" s="132"/>
      <c r="Z40" s="132"/>
      <c r="AA40" s="132"/>
      <c r="AB40" s="132"/>
      <c r="AC40" s="132"/>
      <c r="AD40" s="132"/>
      <c r="AE40" s="132"/>
      <c r="AF40" s="132"/>
      <c r="AG40" s="132"/>
      <c r="AH40" s="133"/>
      <c r="AI40" s="158"/>
      <c r="AJ40" s="158"/>
      <c r="AK40" s="158"/>
      <c r="AL40" s="158"/>
      <c r="AM40" s="158"/>
      <c r="AN40" s="158"/>
      <c r="AO40" s="158"/>
      <c r="AP40" s="158"/>
      <c r="AQ40" s="158"/>
      <c r="AR40" s="158"/>
      <c r="AS40" s="158"/>
      <c r="AT40" s="158"/>
      <c r="AU40" s="158"/>
      <c r="AV40" s="158"/>
      <c r="AW40" s="158"/>
      <c r="AX40" s="158"/>
      <c r="AY40" s="158"/>
      <c r="AZ40" s="158"/>
      <c r="BA40" s="158"/>
      <c r="BB40" s="158"/>
      <c r="BC40" s="158"/>
      <c r="BD40" s="158"/>
      <c r="BE40" s="158"/>
      <c r="BF40" s="158"/>
      <c r="BG40" s="158"/>
      <c r="BH40" s="158"/>
      <c r="BI40" s="158"/>
      <c r="BJ40" s="158"/>
      <c r="BK40" s="158"/>
    </row>
    <row r="41" spans="1:63" x14ac:dyDescent="0.45">
      <c r="A41" s="11" t="s">
        <v>96</v>
      </c>
      <c r="B41" s="12"/>
      <c r="C41" s="39"/>
      <c r="D41" s="130">
        <v>4680966035.2546787</v>
      </c>
      <c r="E41" s="130">
        <v>9855310397.5004997</v>
      </c>
      <c r="F41" s="130">
        <v>15919825085.487061</v>
      </c>
      <c r="G41" s="130">
        <v>22379286952.807846</v>
      </c>
      <c r="H41" s="130">
        <v>28946651142.69368</v>
      </c>
      <c r="I41" s="130">
        <v>35668992943.59507</v>
      </c>
      <c r="J41" s="130">
        <v>40457827563.03244</v>
      </c>
      <c r="K41" s="130">
        <v>44923234583.858925</v>
      </c>
      <c r="L41" s="130">
        <v>49963946804.616806</v>
      </c>
      <c r="M41" s="130">
        <v>54287612274.774788</v>
      </c>
      <c r="N41" s="130">
        <v>59674950860.392021</v>
      </c>
      <c r="O41" s="130">
        <v>64738887787.421013</v>
      </c>
      <c r="P41" s="130">
        <v>70360516579.128708</v>
      </c>
      <c r="Q41" s="130">
        <v>75981434726.084808</v>
      </c>
      <c r="R41" s="130">
        <v>81842302660.102676</v>
      </c>
      <c r="S41" s="130">
        <v>88026879550.765717</v>
      </c>
      <c r="T41" s="130">
        <v>93631016336.460495</v>
      </c>
      <c r="U41" s="130">
        <v>100258049105.22202</v>
      </c>
      <c r="V41" s="130">
        <v>106609369714.97197</v>
      </c>
      <c r="W41" s="130">
        <v>112235240722.17461</v>
      </c>
      <c r="X41" s="130">
        <v>118107701537.25252</v>
      </c>
      <c r="Y41" s="130">
        <v>123413319330.42609</v>
      </c>
      <c r="Z41" s="130">
        <v>129495224073.15027</v>
      </c>
      <c r="AA41" s="130">
        <v>135536202893.00201</v>
      </c>
      <c r="AB41" s="130">
        <v>142099851840.94366</v>
      </c>
      <c r="AC41" s="130">
        <v>147985100097.73813</v>
      </c>
      <c r="AD41" s="130">
        <v>154434390443.15915</v>
      </c>
      <c r="AE41" s="130">
        <v>161616890009.72885</v>
      </c>
      <c r="AF41" s="130">
        <v>169083965005.61435</v>
      </c>
      <c r="AG41" s="130">
        <v>176433031934.4238</v>
      </c>
      <c r="AH41" s="131">
        <v>181931943480.89664</v>
      </c>
      <c r="AI41" s="157">
        <v>187409282943.03748</v>
      </c>
      <c r="AJ41" s="157">
        <v>192865050320.84628</v>
      </c>
      <c r="AK41" s="157">
        <v>198299245614.32309</v>
      </c>
      <c r="AL41" s="157">
        <v>203711868823.46783</v>
      </c>
      <c r="AM41" s="157">
        <v>209102919948.28061</v>
      </c>
      <c r="AN41" s="157">
        <v>214472398988.76141</v>
      </c>
      <c r="AO41" s="157">
        <v>219820305944.91016</v>
      </c>
      <c r="AP41" s="157">
        <v>225146640816.7269</v>
      </c>
      <c r="AQ41" s="157">
        <v>230451403604.21164</v>
      </c>
      <c r="AR41" s="157">
        <v>235734594307.36429</v>
      </c>
      <c r="AS41" s="157">
        <v>240996212926.18506</v>
      </c>
      <c r="AT41" s="157">
        <v>246236259460.67374</v>
      </c>
      <c r="AU41" s="157">
        <v>251454733910.83041</v>
      </c>
      <c r="AV41" s="157">
        <v>256651636276.65512</v>
      </c>
      <c r="AW41" s="157">
        <v>261826966558.14774</v>
      </c>
      <c r="AX41" s="157">
        <v>266980724755.30838</v>
      </c>
      <c r="AY41" s="157">
        <v>272112910868.13705</v>
      </c>
      <c r="AZ41" s="157">
        <v>277223524896.63367</v>
      </c>
      <c r="BA41" s="157">
        <v>282312566840.79828</v>
      </c>
      <c r="BB41" s="157">
        <v>287380036700.6308</v>
      </c>
      <c r="BC41" s="157">
        <v>292425934476.13147</v>
      </c>
      <c r="BD41" s="157">
        <v>297450260167.30005</v>
      </c>
      <c r="BE41" s="157">
        <v>302453013774.1366</v>
      </c>
      <c r="BF41" s="157">
        <v>307434195296.64117</v>
      </c>
      <c r="BG41" s="157">
        <v>312393804734.81372</v>
      </c>
      <c r="BH41" s="157">
        <v>317331842088.65417</v>
      </c>
      <c r="BI41" s="157">
        <v>322248307358.16278</v>
      </c>
      <c r="BJ41" s="157">
        <v>327143200543.33923</v>
      </c>
      <c r="BK41" s="157">
        <v>332016521644.18365</v>
      </c>
    </row>
    <row r="42" spans="1:63" x14ac:dyDescent="0.45">
      <c r="A42" s="13" t="s">
        <v>66</v>
      </c>
      <c r="B42" s="14"/>
      <c r="C42" s="37"/>
      <c r="D42" s="132">
        <v>2843761704.6608806</v>
      </c>
      <c r="E42" s="132">
        <v>5961336728.4869881</v>
      </c>
      <c r="F42" s="132">
        <v>9572931614.4431019</v>
      </c>
      <c r="G42" s="132">
        <v>13403713275.519117</v>
      </c>
      <c r="H42" s="132">
        <v>17294380859.813828</v>
      </c>
      <c r="I42" s="132">
        <v>21271059417.614899</v>
      </c>
      <c r="J42" s="132">
        <v>24174707045.494473</v>
      </c>
      <c r="K42" s="132">
        <v>26898866488.171104</v>
      </c>
      <c r="L42" s="132">
        <v>29942305972.462708</v>
      </c>
      <c r="M42" s="132">
        <v>32587240080.884609</v>
      </c>
      <c r="N42" s="132">
        <v>35887539713.232483</v>
      </c>
      <c r="O42" s="132">
        <v>39018003126.934448</v>
      </c>
      <c r="P42" s="132">
        <v>42443239773.163132</v>
      </c>
      <c r="Q42" s="132">
        <v>45868476419.391815</v>
      </c>
      <c r="R42" s="132">
        <v>49424548954.161972</v>
      </c>
      <c r="S42" s="132">
        <v>53143199257.451302</v>
      </c>
      <c r="T42" s="132">
        <v>56554377361.930534</v>
      </c>
      <c r="U42" s="132">
        <v>60510889157.308029</v>
      </c>
      <c r="V42" s="132">
        <v>64325907675.352097</v>
      </c>
      <c r="W42" s="132">
        <v>67754319616.724701</v>
      </c>
      <c r="X42" s="132">
        <v>71315425237.870117</v>
      </c>
      <c r="Y42" s="132">
        <v>74573194958.203232</v>
      </c>
      <c r="Z42" s="132">
        <v>78245590909.845947</v>
      </c>
      <c r="AA42" s="132">
        <v>81927285377.073517</v>
      </c>
      <c r="AB42" s="132">
        <v>85886275667.782532</v>
      </c>
      <c r="AC42" s="132">
        <v>89493511813.174225</v>
      </c>
      <c r="AD42" s="132">
        <v>93407289889.968674</v>
      </c>
      <c r="AE42" s="132">
        <v>97719299313.311752</v>
      </c>
      <c r="AF42" s="132">
        <v>102186074217.32922</v>
      </c>
      <c r="AG42" s="132">
        <v>106573024678.2274</v>
      </c>
      <c r="AH42" s="133">
        <v>109975758317.85999</v>
      </c>
      <c r="AI42" s="158">
        <v>113364406443.82362</v>
      </c>
      <c r="AJ42" s="158">
        <v>116738969056.11832</v>
      </c>
      <c r="AK42" s="158">
        <v>120099446154.74405</v>
      </c>
      <c r="AL42" s="158">
        <v>123445837739.70084</v>
      </c>
      <c r="AM42" s="158">
        <v>126778143810.98868</v>
      </c>
      <c r="AN42" s="158">
        <v>130096364368.60757</v>
      </c>
      <c r="AO42" s="158">
        <v>133400499412.55751</v>
      </c>
      <c r="AP42" s="158">
        <v>136690548942.8385</v>
      </c>
      <c r="AQ42" s="158">
        <v>139966512959.45053</v>
      </c>
      <c r="AR42" s="158">
        <v>143228391462.39362</v>
      </c>
      <c r="AS42" s="158">
        <v>146476184451.66776</v>
      </c>
      <c r="AT42" s="158">
        <v>149709891927.27295</v>
      </c>
      <c r="AU42" s="158">
        <v>152929513889.2092</v>
      </c>
      <c r="AV42" s="158">
        <v>156135050337.4765</v>
      </c>
      <c r="AW42" s="158">
        <v>159326501272.07483</v>
      </c>
      <c r="AX42" s="158">
        <v>162503866693.00421</v>
      </c>
      <c r="AY42" s="158">
        <v>165667146600.26465</v>
      </c>
      <c r="AZ42" s="158">
        <v>168816340993.85614</v>
      </c>
      <c r="BA42" s="158">
        <v>171951449873.77869</v>
      </c>
      <c r="BB42" s="158">
        <v>175072473240.03229</v>
      </c>
      <c r="BC42" s="158">
        <v>178179411092.61694</v>
      </c>
      <c r="BD42" s="158">
        <v>181272263431.53262</v>
      </c>
      <c r="BE42" s="158">
        <v>184351030256.77936</v>
      </c>
      <c r="BF42" s="158">
        <v>187415711568.35715</v>
      </c>
      <c r="BG42" s="158">
        <v>190466307366.26599</v>
      </c>
      <c r="BH42" s="158">
        <v>193502817650.50589</v>
      </c>
      <c r="BI42" s="158">
        <v>196525242421.07684</v>
      </c>
      <c r="BJ42" s="158">
        <v>199533581677.97882</v>
      </c>
      <c r="BK42" s="158">
        <v>202527835421.21185</v>
      </c>
    </row>
    <row r="43" spans="1:63" x14ac:dyDescent="0.45">
      <c r="A43" s="13" t="s">
        <v>67</v>
      </c>
      <c r="B43" s="14"/>
      <c r="C43" s="37"/>
      <c r="D43" s="132">
        <v>688345439.74898624</v>
      </c>
      <c r="E43" s="132">
        <v>1498409117.5771265</v>
      </c>
      <c r="F43" s="132">
        <v>2528079450.6910396</v>
      </c>
      <c r="G43" s="132">
        <v>3655184883.5991573</v>
      </c>
      <c r="H43" s="132">
        <v>4808911406.6797523</v>
      </c>
      <c r="I43" s="132">
        <v>6000872388.853075</v>
      </c>
      <c r="J43" s="132">
        <v>6715838918.774539</v>
      </c>
      <c r="K43" s="132">
        <v>7351017563.5575733</v>
      </c>
      <c r="L43" s="132">
        <v>8128125769.1000786</v>
      </c>
      <c r="M43" s="132">
        <v>8728086375.0889549</v>
      </c>
      <c r="N43" s="132">
        <v>9330698726.5004349</v>
      </c>
      <c r="O43" s="132">
        <v>9891922142.174942</v>
      </c>
      <c r="P43" s="132">
        <v>10524981532.974781</v>
      </c>
      <c r="Q43" s="132">
        <v>11158040923.77462</v>
      </c>
      <c r="R43" s="132">
        <v>11822984904.481766</v>
      </c>
      <c r="S43" s="132">
        <v>12527548943.072613</v>
      </c>
      <c r="T43" s="132">
        <v>13157182279.726505</v>
      </c>
      <c r="U43" s="132">
        <v>13919712952.812805</v>
      </c>
      <c r="V43" s="132">
        <v>14647761839.802723</v>
      </c>
      <c r="W43" s="132">
        <v>15281595047.210733</v>
      </c>
      <c r="X43" s="132">
        <v>15947765586.600149</v>
      </c>
      <c r="Y43" s="132">
        <v>16540013436.203283</v>
      </c>
      <c r="Z43" s="132">
        <v>17233305330.353329</v>
      </c>
      <c r="AA43" s="132">
        <v>17916407160.084076</v>
      </c>
      <c r="AB43" s="132">
        <v>18667085735.868813</v>
      </c>
      <c r="AC43" s="132">
        <v>19346128938.858887</v>
      </c>
      <c r="AD43" s="132">
        <v>20106919538.545128</v>
      </c>
      <c r="AE43" s="132">
        <v>20971802164.014843</v>
      </c>
      <c r="AF43" s="132">
        <v>21881444399.855362</v>
      </c>
      <c r="AG43" s="132">
        <v>22750503289.458061</v>
      </c>
      <c r="AH43" s="133">
        <v>23345687407.196159</v>
      </c>
      <c r="AI43" s="158">
        <v>23938686673.807224</v>
      </c>
      <c r="AJ43" s="158">
        <v>24529501089.291256</v>
      </c>
      <c r="AK43" s="158">
        <v>25118130653.648254</v>
      </c>
      <c r="AL43" s="158">
        <v>25704575366.87822</v>
      </c>
      <c r="AM43" s="158">
        <v>26288835228.981152</v>
      </c>
      <c r="AN43" s="158">
        <v>26870910239.95705</v>
      </c>
      <c r="AO43" s="158">
        <v>27450800399.805916</v>
      </c>
      <c r="AP43" s="158">
        <v>28028505708.527748</v>
      </c>
      <c r="AQ43" s="158">
        <v>28604026166.122547</v>
      </c>
      <c r="AR43" s="158">
        <v>29177361772.590313</v>
      </c>
      <c r="AS43" s="158">
        <v>29748512527.931046</v>
      </c>
      <c r="AT43" s="158">
        <v>30317478432.144745</v>
      </c>
      <c r="AU43" s="158">
        <v>30884259485.231411</v>
      </c>
      <c r="AV43" s="158">
        <v>31448855687.191044</v>
      </c>
      <c r="AW43" s="158">
        <v>32011267038.023643</v>
      </c>
      <c r="AX43" s="158">
        <v>32571493537.72921</v>
      </c>
      <c r="AY43" s="158">
        <v>33129535186.307743</v>
      </c>
      <c r="AZ43" s="158">
        <v>33685391983.759243</v>
      </c>
      <c r="BA43" s="158">
        <v>34239063930.08371</v>
      </c>
      <c r="BB43" s="158">
        <v>34790551025.281143</v>
      </c>
      <c r="BC43" s="158">
        <v>35339853269.35154</v>
      </c>
      <c r="BD43" s="158">
        <v>35886970662.294907</v>
      </c>
      <c r="BE43" s="158">
        <v>36431903204.111237</v>
      </c>
      <c r="BF43" s="158">
        <v>36974650894.800537</v>
      </c>
      <c r="BG43" s="158">
        <v>37515213734.362801</v>
      </c>
      <c r="BH43" s="158">
        <v>38053591722.798035</v>
      </c>
      <c r="BI43" s="158">
        <v>38589784860.106232</v>
      </c>
      <c r="BJ43" s="158">
        <v>39123793146.287399</v>
      </c>
      <c r="BK43" s="158">
        <v>39655616581.34153</v>
      </c>
    </row>
    <row r="44" spans="1:63" x14ac:dyDescent="0.45">
      <c r="A44" s="13" t="s">
        <v>68</v>
      </c>
      <c r="B44" s="14"/>
      <c r="C44" s="37"/>
      <c r="D44" s="132">
        <v>226735079.78512198</v>
      </c>
      <c r="E44" s="132">
        <v>480493704.57105285</v>
      </c>
      <c r="F44" s="132">
        <v>783008788.74421966</v>
      </c>
      <c r="G44" s="132">
        <v>1107156143.031539</v>
      </c>
      <c r="H44" s="132">
        <v>1437213837.7871349</v>
      </c>
      <c r="I44" s="132">
        <v>1775760240.9087029</v>
      </c>
      <c r="J44" s="132">
        <v>2008405661.1621015</v>
      </c>
      <c r="K44" s="132">
        <v>2223336796.8630443</v>
      </c>
      <c r="L44" s="132">
        <v>2469778739.265234</v>
      </c>
      <c r="M44" s="132">
        <v>2676890863.8531895</v>
      </c>
      <c r="N44" s="132">
        <v>2949729532.8221331</v>
      </c>
      <c r="O44" s="132">
        <v>3206280223.7120004</v>
      </c>
      <c r="P44" s="132">
        <v>3491100856.007616</v>
      </c>
      <c r="Q44" s="132">
        <v>3775921488.3032317</v>
      </c>
      <c r="R44" s="132">
        <v>4073289809.787353</v>
      </c>
      <c r="S44" s="132">
        <v>4386249994.7202616</v>
      </c>
      <c r="T44" s="132">
        <v>4669722356.1837511</v>
      </c>
      <c r="U44" s="132">
        <v>5005494417.1692333</v>
      </c>
      <c r="V44" s="132">
        <v>5327696702.4147816</v>
      </c>
      <c r="W44" s="132">
        <v>5612821858.3162041</v>
      </c>
      <c r="X44" s="132">
        <v>5910672873.0750809</v>
      </c>
      <c r="Y44" s="132">
        <v>6179432752.0184078</v>
      </c>
      <c r="Z44" s="132">
        <v>6487956958.1495714</v>
      </c>
      <c r="AA44" s="132">
        <v>6796091886.675127</v>
      </c>
      <c r="AB44" s="132">
        <v>7130820602.6171455</v>
      </c>
      <c r="AC44" s="132">
        <v>7420784557.3712902</v>
      </c>
      <c r="AD44" s="132">
        <v>7734632058.9392691</v>
      </c>
      <c r="AE44" s="132">
        <v>8081156491.8882055</v>
      </c>
      <c r="AF44" s="132">
        <v>8437008498.1248713</v>
      </c>
      <c r="AG44" s="132">
        <v>8801750199.2288074</v>
      </c>
      <c r="AH44" s="133">
        <v>9080925735.153326</v>
      </c>
      <c r="AI44" s="158">
        <v>9358910187.887516</v>
      </c>
      <c r="AJ44" s="158">
        <v>9635703557.4313774</v>
      </c>
      <c r="AK44" s="158">
        <v>9911305843.7849102</v>
      </c>
      <c r="AL44" s="158">
        <v>10185717046.948114</v>
      </c>
      <c r="AM44" s="158">
        <v>10458937166.92099</v>
      </c>
      <c r="AN44" s="158">
        <v>10730966203.703539</v>
      </c>
      <c r="AO44" s="158">
        <v>11001804157.295759</v>
      </c>
      <c r="AP44" s="158">
        <v>11271451027.697651</v>
      </c>
      <c r="AQ44" s="158">
        <v>11539906814.909214</v>
      </c>
      <c r="AR44" s="158">
        <v>11807171518.930449</v>
      </c>
      <c r="AS44" s="158">
        <v>12073245139.761356</v>
      </c>
      <c r="AT44" s="158">
        <v>12338127677.401936</v>
      </c>
      <c r="AU44" s="158">
        <v>12601819131.852186</v>
      </c>
      <c r="AV44" s="158">
        <v>12864319503.112108</v>
      </c>
      <c r="AW44" s="158">
        <v>13125628791.181702</v>
      </c>
      <c r="AX44" s="158">
        <v>13385746996.060966</v>
      </c>
      <c r="AY44" s="158">
        <v>13644674117.749905</v>
      </c>
      <c r="AZ44" s="158">
        <v>13902410156.248514</v>
      </c>
      <c r="BA44" s="158">
        <v>14158955111.556795</v>
      </c>
      <c r="BB44" s="158">
        <v>14414308983.674747</v>
      </c>
      <c r="BC44" s="158">
        <v>14668471772.602371</v>
      </c>
      <c r="BD44" s="158">
        <v>14921443478.339666</v>
      </c>
      <c r="BE44" s="158">
        <v>15173224100.886635</v>
      </c>
      <c r="BF44" s="158">
        <v>15423813640.243275</v>
      </c>
      <c r="BG44" s="158">
        <v>15673212096.409586</v>
      </c>
      <c r="BH44" s="158">
        <v>15921419469.385569</v>
      </c>
      <c r="BI44" s="158">
        <v>16168435759.171223</v>
      </c>
      <c r="BJ44" s="158">
        <v>16414260965.766548</v>
      </c>
      <c r="BK44" s="158">
        <v>16658895089.171547</v>
      </c>
    </row>
    <row r="45" spans="1:63" x14ac:dyDescent="0.45">
      <c r="A45" s="13" t="s">
        <v>58</v>
      </c>
      <c r="B45" s="14"/>
      <c r="C45" s="37"/>
      <c r="D45" s="132">
        <v>55606916.602916315</v>
      </c>
      <c r="E45" s="132">
        <v>120166249.60581289</v>
      </c>
      <c r="F45" s="132">
        <v>200877724.25445569</v>
      </c>
      <c r="G45" s="132">
        <v>288755582.50424874</v>
      </c>
      <c r="H45" s="132">
        <v>378591430.68230921</v>
      </c>
      <c r="I45" s="132">
        <v>471239435.88817286</v>
      </c>
      <c r="J45" s="132">
        <v>528804342.41935664</v>
      </c>
      <c r="K45" s="132">
        <v>580500823.78513086</v>
      </c>
      <c r="L45" s="132">
        <v>642636270.97424209</v>
      </c>
      <c r="M45" s="132">
        <v>691742454.01618648</v>
      </c>
      <c r="N45" s="132">
        <v>794334497.99622166</v>
      </c>
      <c r="O45" s="132">
        <v>892056236.48800516</v>
      </c>
      <c r="P45" s="132">
        <v>998231034.66052556</v>
      </c>
      <c r="Q45" s="132">
        <v>1104405832.833046</v>
      </c>
      <c r="R45" s="132">
        <v>1214332544.1787648</v>
      </c>
      <c r="S45" s="132">
        <v>1328921414.1888697</v>
      </c>
      <c r="T45" s="132">
        <v>1434693062.8236468</v>
      </c>
      <c r="U45" s="132">
        <v>1556102963.9400551</v>
      </c>
      <c r="V45" s="132">
        <v>1673455335.4515185</v>
      </c>
      <c r="W45" s="132">
        <v>1779721189.9222157</v>
      </c>
      <c r="X45" s="132">
        <v>1889792232.4853373</v>
      </c>
      <c r="Y45" s="132">
        <v>1991164668.1536012</v>
      </c>
      <c r="Z45" s="132">
        <v>2104427126.021019</v>
      </c>
      <c r="AA45" s="132">
        <v>2217089473.6883793</v>
      </c>
      <c r="AB45" s="132">
        <v>2337703690.4078093</v>
      </c>
      <c r="AC45" s="132">
        <v>2456978879.7960014</v>
      </c>
      <c r="AD45" s="132">
        <v>2589418636.0336127</v>
      </c>
      <c r="AE45" s="132">
        <v>2737652289.1031399</v>
      </c>
      <c r="AF45" s="132">
        <v>2894698094.1669788</v>
      </c>
      <c r="AG45" s="132">
        <v>3036332748.1049371</v>
      </c>
      <c r="AH45" s="133">
        <v>3129461391.2342715</v>
      </c>
      <c r="AI45" s="158">
        <v>3222356227.8567185</v>
      </c>
      <c r="AJ45" s="158">
        <v>3315017257.9722781</v>
      </c>
      <c r="AK45" s="158">
        <v>3407444481.5809503</v>
      </c>
      <c r="AL45" s="158">
        <v>3499637898.682735</v>
      </c>
      <c r="AM45" s="158">
        <v>3591597509.2776318</v>
      </c>
      <c r="AN45" s="158">
        <v>3683323313.3656411</v>
      </c>
      <c r="AO45" s="158">
        <v>3774815310.946763</v>
      </c>
      <c r="AP45" s="158">
        <v>3866073502.0209975</v>
      </c>
      <c r="AQ45" s="158">
        <v>3957097886.5883446</v>
      </c>
      <c r="AR45" s="158">
        <v>4047888464.6488042</v>
      </c>
      <c r="AS45" s="158">
        <v>4138445236.2023764</v>
      </c>
      <c r="AT45" s="158">
        <v>4228768201.2490606</v>
      </c>
      <c r="AU45" s="158">
        <v>4318857359.7888575</v>
      </c>
      <c r="AV45" s="158">
        <v>4408712711.8217669</v>
      </c>
      <c r="AW45" s="158">
        <v>4498334257.3477888</v>
      </c>
      <c r="AX45" s="158">
        <v>4587721996.3669233</v>
      </c>
      <c r="AY45" s="158">
        <v>4676875928.8791704</v>
      </c>
      <c r="AZ45" s="158">
        <v>4765796054.8845301</v>
      </c>
      <c r="BA45" s="158">
        <v>4854482374.3830023</v>
      </c>
      <c r="BB45" s="158">
        <v>4942934887.3745871</v>
      </c>
      <c r="BC45" s="158">
        <v>5031153593.8592834</v>
      </c>
      <c r="BD45" s="158">
        <v>5119138493.8370924</v>
      </c>
      <c r="BE45" s="158">
        <v>5206889587.3080139</v>
      </c>
      <c r="BF45" s="158">
        <v>5294406874.272048</v>
      </c>
      <c r="BG45" s="158">
        <v>5381690354.7291946</v>
      </c>
      <c r="BH45" s="158">
        <v>5468740028.6794538</v>
      </c>
      <c r="BI45" s="158">
        <v>5555555896.1228256</v>
      </c>
      <c r="BJ45" s="158">
        <v>5642137957.05931</v>
      </c>
      <c r="BK45" s="158">
        <v>5728486211.4889069</v>
      </c>
    </row>
    <row r="46" spans="1:63" x14ac:dyDescent="0.45">
      <c r="A46" s="13" t="s">
        <v>71</v>
      </c>
      <c r="B46" s="14"/>
      <c r="C46" s="37"/>
      <c r="D46" s="132">
        <v>801939357.87255335</v>
      </c>
      <c r="E46" s="132">
        <v>1661856545.4513211</v>
      </c>
      <c r="F46" s="132">
        <v>2626378576.6709404</v>
      </c>
      <c r="G46" s="132">
        <v>3637311693.956419</v>
      </c>
      <c r="H46" s="132">
        <v>4660925187.3052616</v>
      </c>
      <c r="I46" s="132">
        <v>5702750831.8745794</v>
      </c>
      <c r="J46" s="132">
        <v>6517370565.8104963</v>
      </c>
      <c r="K46" s="132">
        <v>7293985079.738492</v>
      </c>
      <c r="L46" s="132">
        <v>8138204646.400156</v>
      </c>
      <c r="M46" s="132">
        <v>8898043815.170208</v>
      </c>
      <c r="N46" s="132">
        <v>9909933788.5289593</v>
      </c>
      <c r="O46" s="132">
        <v>10838561646.258835</v>
      </c>
      <c r="P46" s="132">
        <v>11911701924.052109</v>
      </c>
      <c r="Q46" s="132">
        <v>12984842201.845383</v>
      </c>
      <c r="R46" s="132">
        <v>14122124704.230095</v>
      </c>
      <c r="S46" s="132">
        <v>15339110870.939489</v>
      </c>
      <c r="T46" s="132">
        <v>16405358956.136574</v>
      </c>
      <c r="U46" s="132">
        <v>17738956592.506584</v>
      </c>
      <c r="V46" s="132">
        <v>19003187225.112774</v>
      </c>
      <c r="W46" s="132">
        <v>20077884189.657181</v>
      </c>
      <c r="X46" s="132">
        <v>21217634159.953552</v>
      </c>
      <c r="Y46" s="132">
        <v>22208673866.62542</v>
      </c>
      <c r="Z46" s="132">
        <v>23402983862.104416</v>
      </c>
      <c r="AA46" s="132">
        <v>24574637171.947838</v>
      </c>
      <c r="AB46" s="132">
        <v>25882234611.389748</v>
      </c>
      <c r="AC46" s="132">
        <v>26986211296.085281</v>
      </c>
      <c r="AD46" s="132">
        <v>28224883262.906979</v>
      </c>
      <c r="AE46" s="132">
        <v>29643201198.738289</v>
      </c>
      <c r="AF46" s="132">
        <v>31121806092.658401</v>
      </c>
      <c r="AG46" s="132">
        <v>32608037304.761551</v>
      </c>
      <c r="AH46" s="133">
        <v>33666661740.662693</v>
      </c>
      <c r="AI46" s="158">
        <v>34720955296.070557</v>
      </c>
      <c r="AJ46" s="158">
        <v>35770917970.985138</v>
      </c>
      <c r="AK46" s="158">
        <v>36816549765.406433</v>
      </c>
      <c r="AL46" s="158">
        <v>37857850679.33445</v>
      </c>
      <c r="AM46" s="158">
        <v>38894820712.769188</v>
      </c>
      <c r="AN46" s="158">
        <v>39927459865.71064</v>
      </c>
      <c r="AO46" s="158">
        <v>40955768138.158813</v>
      </c>
      <c r="AP46" s="158">
        <v>41979745530.113708</v>
      </c>
      <c r="AQ46" s="158">
        <v>42999392041.575317</v>
      </c>
      <c r="AR46" s="158">
        <v>44014707672.543648</v>
      </c>
      <c r="AS46" s="158">
        <v>45025692423.0187</v>
      </c>
      <c r="AT46" s="158">
        <v>46032346293.000465</v>
      </c>
      <c r="AU46" s="158">
        <v>47034669282.488953</v>
      </c>
      <c r="AV46" s="158">
        <v>48032661391.484161</v>
      </c>
      <c r="AW46" s="158">
        <v>49026322619.986084</v>
      </c>
      <c r="AX46" s="158">
        <v>50015652967.994728</v>
      </c>
      <c r="AY46" s="158">
        <v>51000652435.510094</v>
      </c>
      <c r="AZ46" s="158">
        <v>51981321022.532173</v>
      </c>
      <c r="BA46" s="158">
        <v>52957658729.060974</v>
      </c>
      <c r="BB46" s="158">
        <v>53929665555.096497</v>
      </c>
      <c r="BC46" s="158">
        <v>54897341500.638733</v>
      </c>
      <c r="BD46" s="158">
        <v>55860686565.687691</v>
      </c>
      <c r="BE46" s="158">
        <v>56819700750.24337</v>
      </c>
      <c r="BF46" s="158">
        <v>57774384054.305763</v>
      </c>
      <c r="BG46" s="158">
        <v>58724736477.874878</v>
      </c>
      <c r="BH46" s="158">
        <v>59670758020.950714</v>
      </c>
      <c r="BI46" s="158">
        <v>60612448683.533264</v>
      </c>
      <c r="BJ46" s="158">
        <v>61549808465.622536</v>
      </c>
      <c r="BK46" s="158">
        <v>62482837367.218529</v>
      </c>
    </row>
    <row r="47" spans="1:63" x14ac:dyDescent="0.45">
      <c r="A47" s="13" t="s">
        <v>78</v>
      </c>
      <c r="B47" s="14"/>
      <c r="C47" s="37"/>
      <c r="D47" s="132">
        <v>27133550.725644048</v>
      </c>
      <c r="E47" s="132">
        <v>55837591.095674537</v>
      </c>
      <c r="F47" s="132">
        <v>87377402.426730037</v>
      </c>
      <c r="G47" s="132">
        <v>120174126.92499025</v>
      </c>
      <c r="H47" s="132">
        <v>153312671.32879692</v>
      </c>
      <c r="I47" s="132">
        <v>186943265.28919327</v>
      </c>
      <c r="J47" s="132">
        <v>214407027.66813937</v>
      </c>
      <c r="K47" s="132">
        <v>240837287.94305578</v>
      </c>
      <c r="L47" s="132">
        <v>269099287.18351036</v>
      </c>
      <c r="M47" s="132">
        <v>295539594.15889978</v>
      </c>
      <c r="N47" s="132">
        <v>334740017.78401649</v>
      </c>
      <c r="O47" s="132">
        <v>370400710.66148984</v>
      </c>
      <c r="P47" s="132">
        <v>410557768.69804072</v>
      </c>
      <c r="Q47" s="132">
        <v>450391462.68519342</v>
      </c>
      <c r="R47" s="132">
        <v>488759768.06796813</v>
      </c>
      <c r="S47" s="132">
        <v>536968897.29018497</v>
      </c>
      <c r="T47" s="132">
        <v>581073655.82702422</v>
      </c>
      <c r="U47" s="132">
        <v>629460936.77147722</v>
      </c>
      <c r="V47" s="132">
        <v>672033032.48339176</v>
      </c>
      <c r="W47" s="132">
        <v>711443412.53440022</v>
      </c>
      <c r="X47" s="132">
        <v>750844332.31382716</v>
      </c>
      <c r="Y47" s="132">
        <v>788839152.61710525</v>
      </c>
      <c r="Z47" s="132">
        <v>829434338.86343884</v>
      </c>
      <c r="AA47" s="132">
        <v>862455531.75059485</v>
      </c>
      <c r="AB47" s="132">
        <v>898814479.89739382</v>
      </c>
      <c r="AC47" s="132">
        <v>931645510.8276968</v>
      </c>
      <c r="AD47" s="132">
        <v>965750062.15690911</v>
      </c>
      <c r="AE47" s="132">
        <v>1000562705.9040582</v>
      </c>
      <c r="AF47" s="132">
        <v>1037842558.9953153</v>
      </c>
      <c r="AG47" s="132">
        <v>1077390687.9331288</v>
      </c>
      <c r="AH47" s="133">
        <v>1105246383.7168279</v>
      </c>
      <c r="AI47" s="158">
        <v>1133310255.9318986</v>
      </c>
      <c r="AJ47" s="158">
        <v>1161582304.5783412</v>
      </c>
      <c r="AK47" s="158">
        <v>1190062529.6561558</v>
      </c>
      <c r="AL47" s="158">
        <v>1218750931.1653423</v>
      </c>
      <c r="AM47" s="158">
        <v>1247647509.1059008</v>
      </c>
      <c r="AN47" s="158">
        <v>1276752263.4778311</v>
      </c>
      <c r="AO47" s="158">
        <v>1306065194.2811334</v>
      </c>
      <c r="AP47" s="158">
        <v>1335586301.5158076</v>
      </c>
      <c r="AQ47" s="158">
        <v>1365315585.1818538</v>
      </c>
      <c r="AR47" s="158">
        <v>1395253045.2792718</v>
      </c>
      <c r="AS47" s="158">
        <v>1425398681.8080618</v>
      </c>
      <c r="AT47" s="158">
        <v>1455752494.7682238</v>
      </c>
      <c r="AU47" s="158">
        <v>1486314484.1597576</v>
      </c>
      <c r="AV47" s="158">
        <v>1517084649.9826634</v>
      </c>
      <c r="AW47" s="158">
        <v>1548062992.2369411</v>
      </c>
      <c r="AX47" s="158">
        <v>1579249510.9225907</v>
      </c>
      <c r="AY47" s="158">
        <v>1610644206.0396121</v>
      </c>
      <c r="AZ47" s="158">
        <v>1642247077.5880053</v>
      </c>
      <c r="BA47" s="158">
        <v>1674058125.5677705</v>
      </c>
      <c r="BB47" s="158">
        <v>1706077349.9789076</v>
      </c>
      <c r="BC47" s="158">
        <v>1738304750.8214166</v>
      </c>
      <c r="BD47" s="158">
        <v>1770740328.0952976</v>
      </c>
      <c r="BE47" s="158">
        <v>1803384081.8005505</v>
      </c>
      <c r="BF47" s="158">
        <v>1836236011.9371753</v>
      </c>
      <c r="BG47" s="158">
        <v>1869296118.505172</v>
      </c>
      <c r="BH47" s="158">
        <v>1902564401.5045407</v>
      </c>
      <c r="BI47" s="158">
        <v>1936040860.9352813</v>
      </c>
      <c r="BJ47" s="158">
        <v>1969725496.7973938</v>
      </c>
      <c r="BK47" s="158">
        <v>2003618309.0908782</v>
      </c>
    </row>
    <row r="48" spans="1:63" x14ac:dyDescent="0.45">
      <c r="A48" s="13" t="s">
        <v>69</v>
      </c>
      <c r="B48" s="14"/>
      <c r="C48" s="37"/>
      <c r="D48" s="132">
        <v>16482508.911573427</v>
      </c>
      <c r="E48" s="132">
        <v>33718958.167556033</v>
      </c>
      <c r="F48" s="132">
        <v>52317772.587367147</v>
      </c>
      <c r="G48" s="132">
        <v>71519874.315405667</v>
      </c>
      <c r="H48" s="132">
        <v>90885332.956184998</v>
      </c>
      <c r="I48" s="132">
        <v>110486440.57461877</v>
      </c>
      <c r="J48" s="132">
        <v>127121571.59061509</v>
      </c>
      <c r="K48" s="132">
        <v>143258762.08003473</v>
      </c>
      <c r="L48" s="132">
        <v>160275518.84275624</v>
      </c>
      <c r="M48" s="132">
        <v>176444548.89611742</v>
      </c>
      <c r="N48" s="132">
        <v>204242920.15491852</v>
      </c>
      <c r="O48" s="132">
        <v>230116532.54017389</v>
      </c>
      <c r="P48" s="132">
        <v>258432415.8590439</v>
      </c>
      <c r="Q48" s="132">
        <v>286571346.77253491</v>
      </c>
      <c r="R48" s="132">
        <v>313912596.00993812</v>
      </c>
      <c r="S48" s="132">
        <v>346599900.08084798</v>
      </c>
      <c r="T48" s="132">
        <v>377055013.59327829</v>
      </c>
      <c r="U48" s="132">
        <v>409835469.18042207</v>
      </c>
      <c r="V48" s="132">
        <v>439453439.80888557</v>
      </c>
      <c r="W48" s="132">
        <v>467351019.48122561</v>
      </c>
      <c r="X48" s="132">
        <v>495241043.29649967</v>
      </c>
      <c r="Y48" s="132">
        <v>522364655.79050291</v>
      </c>
      <c r="Z48" s="132">
        <v>550899163.88029528</v>
      </c>
      <c r="AA48" s="132">
        <v>575336464.15990412</v>
      </c>
      <c r="AB48" s="132">
        <v>601585622.52473891</v>
      </c>
      <c r="AC48" s="132">
        <v>628316968.41385412</v>
      </c>
      <c r="AD48" s="132">
        <v>656939511.53789222</v>
      </c>
      <c r="AE48" s="132">
        <v>687145064.87822855</v>
      </c>
      <c r="AF48" s="132">
        <v>719890217.82236314</v>
      </c>
      <c r="AG48" s="132">
        <v>750262706.21427131</v>
      </c>
      <c r="AH48" s="133">
        <v>770342129.51964521</v>
      </c>
      <c r="AI48" s="158">
        <v>790544951.78480661</v>
      </c>
      <c r="AJ48" s="158">
        <v>810871173.00975561</v>
      </c>
      <c r="AK48" s="158">
        <v>831320793.19449222</v>
      </c>
      <c r="AL48" s="158">
        <v>851893812.33901632</v>
      </c>
      <c r="AM48" s="158">
        <v>872590230.44332802</v>
      </c>
      <c r="AN48" s="158">
        <v>893410047.50742733</v>
      </c>
      <c r="AO48" s="158">
        <v>914353263.53131425</v>
      </c>
      <c r="AP48" s="158">
        <v>935419878.51498866</v>
      </c>
      <c r="AQ48" s="158">
        <v>956609892.45845068</v>
      </c>
      <c r="AR48" s="158">
        <v>977923305.3617003</v>
      </c>
      <c r="AS48" s="158">
        <v>999360117.22473741</v>
      </c>
      <c r="AT48" s="158">
        <v>1020920328.0475621</v>
      </c>
      <c r="AU48" s="158">
        <v>1042603937.8301744</v>
      </c>
      <c r="AV48" s="158">
        <v>1064410946.5725744</v>
      </c>
      <c r="AW48" s="158">
        <v>1086341354.2747619</v>
      </c>
      <c r="AX48" s="158">
        <v>1108395160.9367371</v>
      </c>
      <c r="AY48" s="158">
        <v>1130572366.5584996</v>
      </c>
      <c r="AZ48" s="158">
        <v>1152872971.1400497</v>
      </c>
      <c r="BA48" s="158">
        <v>1175296974.6813874</v>
      </c>
      <c r="BB48" s="158">
        <v>1197844377.1825128</v>
      </c>
      <c r="BC48" s="158">
        <v>1220515178.6434257</v>
      </c>
      <c r="BD48" s="158">
        <v>1243309379.0641263</v>
      </c>
      <c r="BE48" s="158">
        <v>1266226978.4446144</v>
      </c>
      <c r="BF48" s="158">
        <v>1289267976.7848899</v>
      </c>
      <c r="BG48" s="158">
        <v>1312432374.0849531</v>
      </c>
      <c r="BH48" s="158">
        <v>1335720170.3448038</v>
      </c>
      <c r="BI48" s="158">
        <v>1359131365.5644422</v>
      </c>
      <c r="BJ48" s="158">
        <v>1382665959.7438681</v>
      </c>
      <c r="BK48" s="158">
        <v>1406323952.8830817</v>
      </c>
    </row>
    <row r="49" spans="1:63" x14ac:dyDescent="0.45">
      <c r="A49" s="13" t="s">
        <v>70</v>
      </c>
      <c r="B49" s="14"/>
      <c r="C49" s="37"/>
      <c r="D49" s="132">
        <v>20961476.947003607</v>
      </c>
      <c r="E49" s="132">
        <v>43491502.544968247</v>
      </c>
      <c r="F49" s="132">
        <v>68853755.669205934</v>
      </c>
      <c r="G49" s="132">
        <v>95471372.95696713</v>
      </c>
      <c r="H49" s="132">
        <v>122430416.1404106</v>
      </c>
      <c r="I49" s="132">
        <v>149880922.59183708</v>
      </c>
      <c r="J49" s="132">
        <v>171172430.11272609</v>
      </c>
      <c r="K49" s="132">
        <v>191431781.72049117</v>
      </c>
      <c r="L49" s="132">
        <v>213520600.38811412</v>
      </c>
      <c r="M49" s="132">
        <v>233624542.7066156</v>
      </c>
      <c r="N49" s="132">
        <v>263731663.37284774</v>
      </c>
      <c r="O49" s="132">
        <v>291547168.65111804</v>
      </c>
      <c r="P49" s="132">
        <v>322271273.71346378</v>
      </c>
      <c r="Q49" s="132">
        <v>352785050.47897238</v>
      </c>
      <c r="R49" s="132">
        <v>382349379.18483144</v>
      </c>
      <c r="S49" s="132">
        <v>418280273.02215111</v>
      </c>
      <c r="T49" s="132">
        <v>451553650.23916388</v>
      </c>
      <c r="U49" s="132">
        <v>487596615.53341925</v>
      </c>
      <c r="V49" s="132">
        <v>519874464.54578722</v>
      </c>
      <c r="W49" s="132">
        <v>550104388.32794535</v>
      </c>
      <c r="X49" s="132">
        <v>580326071.65796065</v>
      </c>
      <c r="Y49" s="132">
        <v>609635840.81455815</v>
      </c>
      <c r="Z49" s="132">
        <v>640626383.9322468</v>
      </c>
      <c r="AA49" s="132">
        <v>666899827.6225853</v>
      </c>
      <c r="AB49" s="132">
        <v>695331430.45547593</v>
      </c>
      <c r="AC49" s="132">
        <v>721522133.21086216</v>
      </c>
      <c r="AD49" s="132">
        <v>748557483.07067585</v>
      </c>
      <c r="AE49" s="132">
        <v>776070781.89035451</v>
      </c>
      <c r="AF49" s="132">
        <v>805200926.66187322</v>
      </c>
      <c r="AG49" s="132">
        <v>835730320.49563515</v>
      </c>
      <c r="AH49" s="133">
        <v>857860375.55371857</v>
      </c>
      <c r="AI49" s="158">
        <v>880112905.87511063</v>
      </c>
      <c r="AJ49" s="158">
        <v>902487911.45981145</v>
      </c>
      <c r="AK49" s="158">
        <v>924985392.30782092</v>
      </c>
      <c r="AL49" s="158">
        <v>947605348.41913903</v>
      </c>
      <c r="AM49" s="158">
        <v>970347779.79376578</v>
      </c>
      <c r="AN49" s="158">
        <v>993212686.43170118</v>
      </c>
      <c r="AO49" s="158">
        <v>1016200068.3329452</v>
      </c>
      <c r="AP49" s="158">
        <v>1039309925.4974979</v>
      </c>
      <c r="AQ49" s="158">
        <v>1062542257.9253592</v>
      </c>
      <c r="AR49" s="158">
        <v>1085897065.6165292</v>
      </c>
      <c r="AS49" s="158">
        <v>1109374348.5710077</v>
      </c>
      <c r="AT49" s="158">
        <v>1132974106.788795</v>
      </c>
      <c r="AU49" s="158">
        <v>1156696340.2698908</v>
      </c>
      <c r="AV49" s="158">
        <v>1180541049.0142953</v>
      </c>
      <c r="AW49" s="158">
        <v>1204508233.0220084</v>
      </c>
      <c r="AX49" s="158">
        <v>1228597892.2930303</v>
      </c>
      <c r="AY49" s="158">
        <v>1252810026.8273606</v>
      </c>
      <c r="AZ49" s="158">
        <v>1277144636.6249998</v>
      </c>
      <c r="BA49" s="158">
        <v>1301601721.6859474</v>
      </c>
      <c r="BB49" s="158">
        <v>1326181282.0102038</v>
      </c>
      <c r="BC49" s="158">
        <v>1350883317.5977688</v>
      </c>
      <c r="BD49" s="158">
        <v>1375707828.4486425</v>
      </c>
      <c r="BE49" s="158">
        <v>1400654814.562825</v>
      </c>
      <c r="BF49" s="158">
        <v>1425724275.940316</v>
      </c>
      <c r="BG49" s="158">
        <v>1450916212.5811157</v>
      </c>
      <c r="BH49" s="158">
        <v>1476230624.485224</v>
      </c>
      <c r="BI49" s="158">
        <v>1501667511.6526411</v>
      </c>
      <c r="BJ49" s="158">
        <v>1527226874.0833666</v>
      </c>
      <c r="BK49" s="158">
        <v>1552908711.777401</v>
      </c>
    </row>
    <row r="50" spans="1:63" x14ac:dyDescent="0.45">
      <c r="A50" s="13"/>
      <c r="B50" s="14"/>
      <c r="C50" s="37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3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  <c r="BI50" s="158"/>
      <c r="BJ50" s="158"/>
      <c r="BK50" s="158"/>
    </row>
    <row r="52" spans="1:63" ht="18" x14ac:dyDescent="0.55000000000000004">
      <c r="A52" s="139" t="s">
        <v>159</v>
      </c>
      <c r="B52" s="140"/>
      <c r="C52" s="141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</row>
    <row r="53" spans="1:63" x14ac:dyDescent="0.45">
      <c r="A53" s="143"/>
      <c r="B53" s="144"/>
      <c r="C53" s="145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  <c r="BI53" s="146"/>
      <c r="BJ53" s="146"/>
      <c r="BK53" s="146"/>
    </row>
    <row r="54" spans="1:63" x14ac:dyDescent="0.45">
      <c r="A54" s="149" t="s">
        <v>136</v>
      </c>
      <c r="B54" s="150" t="s">
        <v>113</v>
      </c>
      <c r="C54" s="151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>
        <v>0</v>
      </c>
      <c r="AG54" s="152">
        <v>0</v>
      </c>
      <c r="AH54" s="147">
        <v>2558446345.5884128</v>
      </c>
      <c r="AI54" s="157">
        <v>2547855733.8072472</v>
      </c>
      <c r="AJ54" s="157">
        <v>2537265122.026082</v>
      </c>
      <c r="AK54" s="157">
        <v>2526674510.2449169</v>
      </c>
      <c r="AL54" s="157">
        <v>2516083898.4637513</v>
      </c>
      <c r="AM54" s="157">
        <v>2505493286.6825862</v>
      </c>
      <c r="AN54" s="157">
        <v>2494902674.9014206</v>
      </c>
      <c r="AO54" s="157">
        <v>2484312063.1202555</v>
      </c>
      <c r="AP54" s="157">
        <v>2473721451.3390903</v>
      </c>
      <c r="AQ54" s="157">
        <v>2463130839.5579247</v>
      </c>
      <c r="AR54" s="157">
        <v>2452540227.7767596</v>
      </c>
      <c r="AS54" s="157">
        <v>2441949615.995594</v>
      </c>
      <c r="AT54" s="157">
        <v>2431359004.2144289</v>
      </c>
      <c r="AU54" s="157">
        <v>2420768392.4332638</v>
      </c>
      <c r="AV54" s="157">
        <v>2410177780.6520982</v>
      </c>
      <c r="AW54" s="157">
        <v>2399587168.8709331</v>
      </c>
      <c r="AX54" s="157">
        <v>2388996557.0897675</v>
      </c>
      <c r="AY54" s="157">
        <v>2378405945.3086023</v>
      </c>
      <c r="AZ54" s="157">
        <v>2367815333.5274372</v>
      </c>
      <c r="BA54" s="157">
        <v>2357224721.7462716</v>
      </c>
      <c r="BB54" s="157">
        <v>2346634109.9651065</v>
      </c>
      <c r="BC54" s="157">
        <v>2336043498.1839409</v>
      </c>
      <c r="BD54" s="157">
        <v>2325452886.4027758</v>
      </c>
      <c r="BE54" s="157">
        <v>2314862274.6216102</v>
      </c>
      <c r="BF54" s="157">
        <v>2304271662.8404446</v>
      </c>
      <c r="BG54" s="157">
        <v>2293681051.0592799</v>
      </c>
      <c r="BH54" s="157">
        <v>2283090439.2781143</v>
      </c>
      <c r="BI54" s="157">
        <v>2272499827.4969487</v>
      </c>
      <c r="BJ54" s="157">
        <v>2261909215.7157836</v>
      </c>
      <c r="BK54" s="157">
        <v>2251318603.934618</v>
      </c>
    </row>
    <row r="55" spans="1:63" x14ac:dyDescent="0.45">
      <c r="A55" s="153" t="s">
        <v>66</v>
      </c>
      <c r="B55" s="160">
        <v>0.29260000000000003</v>
      </c>
      <c r="C55" s="155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>
        <v>0</v>
      </c>
      <c r="AG55" s="156">
        <v>0</v>
      </c>
      <c r="AH55" s="148">
        <v>1669336312.8597605</v>
      </c>
      <c r="AI55" s="158">
        <v>1643073748.3482399</v>
      </c>
      <c r="AJ55" s="158">
        <v>1616811183.8367186</v>
      </c>
      <c r="AK55" s="158">
        <v>1590548619.3251977</v>
      </c>
      <c r="AL55" s="158">
        <v>1564286054.8136768</v>
      </c>
      <c r="AM55" s="158">
        <v>1538023490.3021557</v>
      </c>
      <c r="AN55" s="158">
        <v>1511760925.7906351</v>
      </c>
      <c r="AO55" s="158">
        <v>1485498361.279114</v>
      </c>
      <c r="AP55" s="158">
        <v>1459235796.7675931</v>
      </c>
      <c r="AQ55" s="158">
        <v>1432973232.256072</v>
      </c>
      <c r="AR55" s="158">
        <v>1406710667.7445512</v>
      </c>
      <c r="AS55" s="158">
        <v>1380448103.2330301</v>
      </c>
      <c r="AT55" s="158">
        <v>1354185538.7215095</v>
      </c>
      <c r="AU55" s="158">
        <v>1327922974.2099886</v>
      </c>
      <c r="AV55" s="158">
        <v>1301660409.6984677</v>
      </c>
      <c r="AW55" s="158">
        <v>1275397845.1869469</v>
      </c>
      <c r="AX55" s="158">
        <v>1249135280.6754258</v>
      </c>
      <c r="AY55" s="158">
        <v>1222872716.1639047</v>
      </c>
      <c r="AZ55" s="158">
        <v>1196610151.652384</v>
      </c>
      <c r="BA55" s="158">
        <v>1170347587.1408632</v>
      </c>
      <c r="BB55" s="158">
        <v>1144085022.6293421</v>
      </c>
      <c r="BC55" s="158">
        <v>1117822458.1178212</v>
      </c>
      <c r="BD55" s="158">
        <v>1091559893.6063004</v>
      </c>
      <c r="BE55" s="158">
        <v>1065297329.0947794</v>
      </c>
      <c r="BF55" s="158">
        <v>1039034764.5832586</v>
      </c>
      <c r="BG55" s="158">
        <v>1012772200.0717374</v>
      </c>
      <c r="BH55" s="158">
        <v>986509635.56021643</v>
      </c>
      <c r="BI55" s="158">
        <v>960247071.04869545</v>
      </c>
      <c r="BJ55" s="158">
        <v>933984506.5371747</v>
      </c>
      <c r="BK55" s="158">
        <v>907721942.02565312</v>
      </c>
    </row>
    <row r="56" spans="1:63" x14ac:dyDescent="0.45">
      <c r="A56" s="153" t="s">
        <v>67</v>
      </c>
      <c r="B56" s="160">
        <v>0.1925</v>
      </c>
      <c r="C56" s="155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>
        <v>0</v>
      </c>
      <c r="AG56" s="156">
        <v>0</v>
      </c>
      <c r="AH56" s="148">
        <v>653322926.39422965</v>
      </c>
      <c r="AI56" s="158">
        <v>672241322.59768486</v>
      </c>
      <c r="AJ56" s="158">
        <v>691159718.80114174</v>
      </c>
      <c r="AK56" s="158">
        <v>710078115.00459766</v>
      </c>
      <c r="AL56" s="158">
        <v>728996511.20805359</v>
      </c>
      <c r="AM56" s="158">
        <v>747914907.41150975</v>
      </c>
      <c r="AN56" s="158">
        <v>766833303.61496544</v>
      </c>
      <c r="AO56" s="158">
        <v>785751699.8184216</v>
      </c>
      <c r="AP56" s="158">
        <v>804670096.021878</v>
      </c>
      <c r="AQ56" s="158">
        <v>823588492.22533369</v>
      </c>
      <c r="AR56" s="158">
        <v>842506888.42879009</v>
      </c>
      <c r="AS56" s="158">
        <v>861425284.63224578</v>
      </c>
      <c r="AT56" s="158">
        <v>880343680.83570194</v>
      </c>
      <c r="AU56" s="158">
        <v>899262077.03915787</v>
      </c>
      <c r="AV56" s="158">
        <v>918180473.24261379</v>
      </c>
      <c r="AW56" s="158">
        <v>937098869.44606972</v>
      </c>
      <c r="AX56" s="158">
        <v>956017265.64952588</v>
      </c>
      <c r="AY56" s="158">
        <v>974935661.85298204</v>
      </c>
      <c r="AZ56" s="158">
        <v>993854058.05643821</v>
      </c>
      <c r="BA56" s="158">
        <v>1012772454.2598937</v>
      </c>
      <c r="BB56" s="158">
        <v>1031690850.4633503</v>
      </c>
      <c r="BC56" s="158">
        <v>1050609246.6668057</v>
      </c>
      <c r="BD56" s="158">
        <v>1069527642.8702621</v>
      </c>
      <c r="BE56" s="158">
        <v>1088446039.0737176</v>
      </c>
      <c r="BF56" s="158">
        <v>1107364435.2771733</v>
      </c>
      <c r="BG56" s="158">
        <v>1126282831.4806304</v>
      </c>
      <c r="BH56" s="158">
        <v>1145201227.6840861</v>
      </c>
      <c r="BI56" s="158">
        <v>1164119623.8875418</v>
      </c>
      <c r="BJ56" s="158">
        <v>1183038020.0909979</v>
      </c>
      <c r="BK56" s="158">
        <v>1201956416.2944543</v>
      </c>
    </row>
    <row r="57" spans="1:63" x14ac:dyDescent="0.45">
      <c r="A57" s="153" t="s">
        <v>135</v>
      </c>
      <c r="B57" s="160">
        <v>0.29260000000000003</v>
      </c>
      <c r="C57" s="155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>
        <v>0</v>
      </c>
      <c r="AG57" s="156">
        <v>0</v>
      </c>
      <c r="AH57" s="148">
        <v>235787106.33442262</v>
      </c>
      <c r="AI57" s="158">
        <v>232540662.86132222</v>
      </c>
      <c r="AJ57" s="158">
        <v>229294219.3882218</v>
      </c>
      <c r="AK57" s="158">
        <v>226047775.91512135</v>
      </c>
      <c r="AL57" s="158">
        <v>222801332.44202092</v>
      </c>
      <c r="AM57" s="158">
        <v>219554888.96892053</v>
      </c>
      <c r="AN57" s="158">
        <v>216308445.49582013</v>
      </c>
      <c r="AO57" s="158">
        <v>213062002.02271968</v>
      </c>
      <c r="AP57" s="158">
        <v>209815558.54961926</v>
      </c>
      <c r="AQ57" s="158">
        <v>206569115.07651886</v>
      </c>
      <c r="AR57" s="158">
        <v>203322671.6034185</v>
      </c>
      <c r="AS57" s="158">
        <v>200076228.13031808</v>
      </c>
      <c r="AT57" s="158">
        <v>196829784.65721762</v>
      </c>
      <c r="AU57" s="158">
        <v>193583341.18411723</v>
      </c>
      <c r="AV57" s="158">
        <v>190336897.7110168</v>
      </c>
      <c r="AW57" s="158">
        <v>187090454.23791638</v>
      </c>
      <c r="AX57" s="158">
        <v>183844010.76481599</v>
      </c>
      <c r="AY57" s="158">
        <v>180597567.29171556</v>
      </c>
      <c r="AZ57" s="158">
        <v>177351123.81861517</v>
      </c>
      <c r="BA57" s="158">
        <v>174104680.34551474</v>
      </c>
      <c r="BB57" s="158">
        <v>170858236.87241432</v>
      </c>
      <c r="BC57" s="158">
        <v>167611793.39931393</v>
      </c>
      <c r="BD57" s="158">
        <v>164365349.9262135</v>
      </c>
      <c r="BE57" s="158">
        <v>161118906.45311308</v>
      </c>
      <c r="BF57" s="158">
        <v>157872462.98001266</v>
      </c>
      <c r="BG57" s="158">
        <v>154626019.50691223</v>
      </c>
      <c r="BH57" s="158">
        <v>151379576.03381184</v>
      </c>
      <c r="BI57" s="158">
        <v>148133132.56071144</v>
      </c>
      <c r="BJ57" s="158">
        <v>144886689.08761099</v>
      </c>
      <c r="BK57" s="158">
        <v>141640245.6145106</v>
      </c>
    </row>
    <row r="58" spans="1:63" x14ac:dyDescent="0.45">
      <c r="A58" s="153" t="s">
        <v>134</v>
      </c>
      <c r="B58" s="154"/>
      <c r="C58" s="155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>
        <v>0</v>
      </c>
      <c r="AG58" s="156">
        <v>0</v>
      </c>
      <c r="AH58" s="148">
        <v>0</v>
      </c>
      <c r="AI58" s="158">
        <v>0</v>
      </c>
      <c r="AJ58" s="158">
        <v>0</v>
      </c>
      <c r="AK58" s="158">
        <v>0</v>
      </c>
      <c r="AL58" s="158">
        <v>0</v>
      </c>
      <c r="AM58" s="158">
        <v>0</v>
      </c>
      <c r="AN58" s="158">
        <v>0</v>
      </c>
      <c r="AO58" s="158">
        <v>0</v>
      </c>
      <c r="AP58" s="158">
        <v>0</v>
      </c>
      <c r="AQ58" s="158">
        <v>0</v>
      </c>
      <c r="AR58" s="158">
        <v>0</v>
      </c>
      <c r="AS58" s="158">
        <v>0</v>
      </c>
      <c r="AT58" s="158">
        <v>0</v>
      </c>
      <c r="AU58" s="158">
        <v>0</v>
      </c>
      <c r="AV58" s="158">
        <v>0</v>
      </c>
      <c r="AW58" s="158">
        <v>0</v>
      </c>
      <c r="AX58" s="158">
        <v>0</v>
      </c>
      <c r="AY58" s="158">
        <v>0</v>
      </c>
      <c r="AZ58" s="158">
        <v>0</v>
      </c>
      <c r="BA58" s="158">
        <v>0</v>
      </c>
      <c r="BB58" s="158">
        <v>0</v>
      </c>
      <c r="BC58" s="158">
        <v>0</v>
      </c>
      <c r="BD58" s="158">
        <v>0</v>
      </c>
      <c r="BE58" s="158">
        <v>0</v>
      </c>
      <c r="BF58" s="158">
        <v>0</v>
      </c>
      <c r="BG58" s="158">
        <v>0</v>
      </c>
      <c r="BH58" s="158">
        <v>0</v>
      </c>
      <c r="BI58" s="158">
        <v>0</v>
      </c>
      <c r="BJ58" s="158">
        <v>0</v>
      </c>
      <c r="BK58" s="158">
        <v>0</v>
      </c>
    </row>
    <row r="59" spans="1:63" x14ac:dyDescent="0.45">
      <c r="A59" s="149" t="s">
        <v>114</v>
      </c>
      <c r="B59" s="150" t="s">
        <v>152</v>
      </c>
      <c r="C59" s="151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152"/>
      <c r="AF59" s="152">
        <v>59226960.01645118</v>
      </c>
      <c r="AG59" s="152">
        <v>62868266.763501093</v>
      </c>
      <c r="AH59" s="147">
        <v>961081862.68680501</v>
      </c>
      <c r="AI59" s="157">
        <v>954552179.88556933</v>
      </c>
      <c r="AJ59" s="157">
        <v>948022497.08433378</v>
      </c>
      <c r="AK59" s="157">
        <v>941492814.28309786</v>
      </c>
      <c r="AL59" s="157">
        <v>934963131.48186231</v>
      </c>
      <c r="AM59" s="157">
        <v>928433448.68062675</v>
      </c>
      <c r="AN59" s="157">
        <v>921903765.87939095</v>
      </c>
      <c r="AO59" s="157">
        <v>915374083.07815516</v>
      </c>
      <c r="AP59" s="157">
        <v>908844400.2769196</v>
      </c>
      <c r="AQ59" s="157">
        <v>902314717.47568393</v>
      </c>
      <c r="AR59" s="157">
        <v>895785034.67444825</v>
      </c>
      <c r="AS59" s="157">
        <v>889255351.87321246</v>
      </c>
      <c r="AT59" s="157">
        <v>880237025.97190976</v>
      </c>
      <c r="AU59" s="157">
        <v>865508645.18783665</v>
      </c>
      <c r="AV59" s="157">
        <v>850780264.40376318</v>
      </c>
      <c r="AW59" s="157">
        <v>836051883.61969018</v>
      </c>
      <c r="AX59" s="157">
        <v>821323502.83561671</v>
      </c>
      <c r="AY59" s="157">
        <v>806595122.05154347</v>
      </c>
      <c r="AZ59" s="157">
        <v>791866741.26747</v>
      </c>
      <c r="BA59" s="157">
        <v>777138360.48339677</v>
      </c>
      <c r="BB59" s="157">
        <v>762409979.69932353</v>
      </c>
      <c r="BC59" s="157">
        <v>747681598.91525042</v>
      </c>
      <c r="BD59" s="157">
        <v>732953218.13117707</v>
      </c>
      <c r="BE59" s="157">
        <v>718224837.34710371</v>
      </c>
      <c r="BF59" s="157">
        <v>703496456.56303048</v>
      </c>
      <c r="BG59" s="157">
        <v>688768075.77895725</v>
      </c>
      <c r="BH59" s="157">
        <v>674039694.99488389</v>
      </c>
      <c r="BI59" s="157">
        <v>659311314.21081054</v>
      </c>
      <c r="BJ59" s="157">
        <v>644582933.42673731</v>
      </c>
      <c r="BK59" s="157">
        <v>629854552.64266431</v>
      </c>
    </row>
    <row r="60" spans="1:63" x14ac:dyDescent="0.45">
      <c r="A60" s="153" t="s">
        <v>117</v>
      </c>
      <c r="B60" s="160">
        <v>0.29260000000000003</v>
      </c>
      <c r="C60" s="155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>
        <v>0</v>
      </c>
      <c r="AG60" s="156">
        <v>0</v>
      </c>
      <c r="AH60" s="148">
        <v>488447805.142766</v>
      </c>
      <c r="AI60" s="158">
        <v>480763378.76669502</v>
      </c>
      <c r="AJ60" s="158">
        <v>473078952.39062387</v>
      </c>
      <c r="AK60" s="158">
        <v>465394526.01455289</v>
      </c>
      <c r="AL60" s="158">
        <v>457710099.63848186</v>
      </c>
      <c r="AM60" s="158">
        <v>450025673.26241082</v>
      </c>
      <c r="AN60" s="158">
        <v>442341246.8863399</v>
      </c>
      <c r="AO60" s="158">
        <v>434656820.51026881</v>
      </c>
      <c r="AP60" s="158">
        <v>426972394.13419777</v>
      </c>
      <c r="AQ60" s="158">
        <v>419287967.75812674</v>
      </c>
      <c r="AR60" s="158">
        <v>411603541.3820557</v>
      </c>
      <c r="AS60" s="158">
        <v>403919115.00598466</v>
      </c>
      <c r="AT60" s="158">
        <v>396234688.62991369</v>
      </c>
      <c r="AU60" s="158">
        <v>388550262.25384271</v>
      </c>
      <c r="AV60" s="158">
        <v>380865835.87777168</v>
      </c>
      <c r="AW60" s="158">
        <v>373181409.5017007</v>
      </c>
      <c r="AX60" s="158">
        <v>365496983.1256296</v>
      </c>
      <c r="AY60" s="158">
        <v>357812556.74955857</v>
      </c>
      <c r="AZ60" s="158">
        <v>350128130.37348759</v>
      </c>
      <c r="BA60" s="158">
        <v>342443703.99741662</v>
      </c>
      <c r="BB60" s="158">
        <v>334759277.62134552</v>
      </c>
      <c r="BC60" s="158">
        <v>327074851.24527454</v>
      </c>
      <c r="BD60" s="158">
        <v>319390424.86920351</v>
      </c>
      <c r="BE60" s="158">
        <v>311705998.49313247</v>
      </c>
      <c r="BF60" s="158">
        <v>304021572.1170615</v>
      </c>
      <c r="BG60" s="158">
        <v>296337145.7409904</v>
      </c>
      <c r="BH60" s="158">
        <v>288652719.36491936</v>
      </c>
      <c r="BI60" s="158">
        <v>280968292.98884833</v>
      </c>
      <c r="BJ60" s="158">
        <v>273283866.61277735</v>
      </c>
      <c r="BK60" s="158">
        <v>265599440.23670614</v>
      </c>
    </row>
    <row r="61" spans="1:63" x14ac:dyDescent="0.45">
      <c r="A61" s="153" t="s">
        <v>118</v>
      </c>
      <c r="B61" s="160">
        <v>0.1925</v>
      </c>
      <c r="C61" s="155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>
        <v>0</v>
      </c>
      <c r="AG61" s="156">
        <v>0</v>
      </c>
      <c r="AH61" s="148">
        <v>125764663.33088921</v>
      </c>
      <c r="AI61" s="158">
        <v>129406454.60005434</v>
      </c>
      <c r="AJ61" s="158">
        <v>133048245.86921979</v>
      </c>
      <c r="AK61" s="158">
        <v>136690037.13838506</v>
      </c>
      <c r="AL61" s="158">
        <v>140331828.40755031</v>
      </c>
      <c r="AM61" s="158">
        <v>143973619.67671564</v>
      </c>
      <c r="AN61" s="158">
        <v>147615410.94588086</v>
      </c>
      <c r="AO61" s="158">
        <v>151257202.21504617</v>
      </c>
      <c r="AP61" s="158">
        <v>154898993.4842115</v>
      </c>
      <c r="AQ61" s="158">
        <v>158540784.75337675</v>
      </c>
      <c r="AR61" s="158">
        <v>162182576.02254209</v>
      </c>
      <c r="AS61" s="158">
        <v>165824367.29170731</v>
      </c>
      <c r="AT61" s="158">
        <v>169466158.56087261</v>
      </c>
      <c r="AU61" s="158">
        <v>173107949.83003789</v>
      </c>
      <c r="AV61" s="158">
        <v>176749741.09920317</v>
      </c>
      <c r="AW61" s="158">
        <v>180391532.36836842</v>
      </c>
      <c r="AX61" s="158">
        <v>184033323.63753372</v>
      </c>
      <c r="AY61" s="158">
        <v>187675114.90669906</v>
      </c>
      <c r="AZ61" s="158">
        <v>191316906.17586437</v>
      </c>
      <c r="BA61" s="158">
        <v>194958697.44502953</v>
      </c>
      <c r="BB61" s="158">
        <v>198600488.71419492</v>
      </c>
      <c r="BC61" s="158">
        <v>202242279.98336011</v>
      </c>
      <c r="BD61" s="158">
        <v>205884071.25252548</v>
      </c>
      <c r="BE61" s="158">
        <v>209525862.52169064</v>
      </c>
      <c r="BF61" s="158">
        <v>213167653.79085585</v>
      </c>
      <c r="BG61" s="158">
        <v>216809445.06002137</v>
      </c>
      <c r="BH61" s="158">
        <v>220451236.32918659</v>
      </c>
      <c r="BI61" s="158">
        <v>224093027.59835181</v>
      </c>
      <c r="BJ61" s="158">
        <v>227734818.86751711</v>
      </c>
      <c r="BK61" s="158">
        <v>231376610.13668245</v>
      </c>
    </row>
    <row r="62" spans="1:63" x14ac:dyDescent="0.45">
      <c r="A62" s="153" t="s">
        <v>137</v>
      </c>
      <c r="B62" s="160">
        <v>0.29260000000000003</v>
      </c>
      <c r="C62" s="155"/>
      <c r="D62" s="156"/>
      <c r="E62" s="156"/>
      <c r="F62" s="156"/>
      <c r="G62" s="156"/>
      <c r="H62" s="156"/>
      <c r="I62" s="156"/>
      <c r="J62" s="156"/>
      <c r="K62" s="156"/>
      <c r="L62" s="156"/>
      <c r="M62" s="156"/>
      <c r="N62" s="156"/>
      <c r="O62" s="156"/>
      <c r="P62" s="156"/>
      <c r="Q62" s="156"/>
      <c r="R62" s="156"/>
      <c r="S62" s="156"/>
      <c r="T62" s="156"/>
      <c r="U62" s="156"/>
      <c r="V62" s="156"/>
      <c r="W62" s="156"/>
      <c r="X62" s="156"/>
      <c r="Y62" s="156"/>
      <c r="Z62" s="156"/>
      <c r="AA62" s="156"/>
      <c r="AB62" s="156"/>
      <c r="AC62" s="156"/>
      <c r="AD62" s="156"/>
      <c r="AE62" s="156"/>
      <c r="AF62" s="156">
        <v>0</v>
      </c>
      <c r="AG62" s="156">
        <v>0</v>
      </c>
      <c r="AH62" s="148">
        <v>68991307.313452065</v>
      </c>
      <c r="AI62" s="158">
        <v>68041397.953222886</v>
      </c>
      <c r="AJ62" s="158">
        <v>67091488.592993706</v>
      </c>
      <c r="AK62" s="158">
        <v>66141579.232764512</v>
      </c>
      <c r="AL62" s="158">
        <v>65191669.872535326</v>
      </c>
      <c r="AM62" s="158">
        <v>64241760.512306154</v>
      </c>
      <c r="AN62" s="158">
        <v>63291851.152076975</v>
      </c>
      <c r="AO62" s="158">
        <v>62341941.791847788</v>
      </c>
      <c r="AP62" s="158">
        <v>61392032.431618601</v>
      </c>
      <c r="AQ62" s="158">
        <v>60442123.071389422</v>
      </c>
      <c r="AR62" s="158">
        <v>59492213.711160257</v>
      </c>
      <c r="AS62" s="158">
        <v>58542304.350931071</v>
      </c>
      <c r="AT62" s="158">
        <v>57592394.990701884</v>
      </c>
      <c r="AU62" s="158">
        <v>56642485.630472705</v>
      </c>
      <c r="AV62" s="158">
        <v>55692576.270243526</v>
      </c>
      <c r="AW62" s="158">
        <v>54742666.910014339</v>
      </c>
      <c r="AX62" s="158">
        <v>53792757.54978516</v>
      </c>
      <c r="AY62" s="158">
        <v>52842848.18955598</v>
      </c>
      <c r="AZ62" s="158">
        <v>51892938.829326801</v>
      </c>
      <c r="BA62" s="158">
        <v>50943029.469097622</v>
      </c>
      <c r="BB62" s="158">
        <v>49993120.108868435</v>
      </c>
      <c r="BC62" s="158">
        <v>49043210.748639256</v>
      </c>
      <c r="BD62" s="158">
        <v>48093301.388410076</v>
      </c>
      <c r="BE62" s="158">
        <v>47143392.02818089</v>
      </c>
      <c r="BF62" s="158">
        <v>46193482.667951711</v>
      </c>
      <c r="BG62" s="158">
        <v>45243573.307722524</v>
      </c>
      <c r="BH62" s="158">
        <v>44293663.947493345</v>
      </c>
      <c r="BI62" s="158">
        <v>43343754.587264173</v>
      </c>
      <c r="BJ62" s="158">
        <v>42393845.227034979</v>
      </c>
      <c r="BK62" s="158">
        <v>41443935.866805807</v>
      </c>
    </row>
    <row r="63" spans="1:63" x14ac:dyDescent="0.45">
      <c r="A63" s="153" t="s">
        <v>120</v>
      </c>
      <c r="B63" s="160">
        <v>1.8802357263180858E-2</v>
      </c>
      <c r="C63" s="155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>
        <v>31573645.699077751</v>
      </c>
      <c r="AG63" s="156">
        <v>31009402.203640431</v>
      </c>
      <c r="AH63" s="148">
        <v>48104822.228432819</v>
      </c>
      <c r="AI63" s="158">
        <v>47905693.762087688</v>
      </c>
      <c r="AJ63" s="158">
        <v>47706565.295742571</v>
      </c>
      <c r="AK63" s="158">
        <v>47507436.829397447</v>
      </c>
      <c r="AL63" s="158">
        <v>47308308.363052323</v>
      </c>
      <c r="AM63" s="158">
        <v>47109179.896707207</v>
      </c>
      <c r="AN63" s="158">
        <v>46910051.430362076</v>
      </c>
      <c r="AO63" s="158">
        <v>46710922.964016959</v>
      </c>
      <c r="AP63" s="158">
        <v>46511794.497671835</v>
      </c>
      <c r="AQ63" s="158">
        <v>46312666.031326711</v>
      </c>
      <c r="AR63" s="158">
        <v>46113537.564981595</v>
      </c>
      <c r="AS63" s="158">
        <v>45914409.098636463</v>
      </c>
      <c r="AT63" s="158">
        <v>45715280.632291347</v>
      </c>
      <c r="AU63" s="158">
        <v>45516152.165946223</v>
      </c>
      <c r="AV63" s="158">
        <v>45317023.699601099</v>
      </c>
      <c r="AW63" s="158">
        <v>45117895.233255982</v>
      </c>
      <c r="AX63" s="158">
        <v>44918766.766910851</v>
      </c>
      <c r="AY63" s="158">
        <v>44719638.300565735</v>
      </c>
      <c r="AZ63" s="158">
        <v>44520509.834220611</v>
      </c>
      <c r="BA63" s="158">
        <v>44321381.367875487</v>
      </c>
      <c r="BB63" s="158">
        <v>44122252.90153037</v>
      </c>
      <c r="BC63" s="158">
        <v>43923124.435185239</v>
      </c>
      <c r="BD63" s="158">
        <v>43723995.968840122</v>
      </c>
      <c r="BE63" s="158">
        <v>43524867.502494991</v>
      </c>
      <c r="BF63" s="158">
        <v>43325739.036149867</v>
      </c>
      <c r="BG63" s="158">
        <v>43126610.569804758</v>
      </c>
      <c r="BH63" s="158">
        <v>42927482.103459626</v>
      </c>
      <c r="BI63" s="158">
        <v>42728353.637114502</v>
      </c>
      <c r="BJ63" s="158">
        <v>42529225.170769379</v>
      </c>
      <c r="BK63" s="158">
        <v>42330096.704424255</v>
      </c>
    </row>
    <row r="64" spans="1:63" x14ac:dyDescent="0.45">
      <c r="A64" s="153" t="s">
        <v>115</v>
      </c>
      <c r="B64" s="160">
        <v>1</v>
      </c>
      <c r="C64" s="155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56"/>
      <c r="T64" s="156"/>
      <c r="U64" s="156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>
        <v>0</v>
      </c>
      <c r="AG64" s="156">
        <v>0</v>
      </c>
      <c r="AH64" s="148">
        <v>196602490.08768865</v>
      </c>
      <c r="AI64" s="158">
        <v>195763699.10858425</v>
      </c>
      <c r="AJ64" s="158">
        <v>194924908.12947983</v>
      </c>
      <c r="AK64" s="158">
        <v>194086117.15037543</v>
      </c>
      <c r="AL64" s="158">
        <v>193247326.171271</v>
      </c>
      <c r="AM64" s="158">
        <v>192408535.19216657</v>
      </c>
      <c r="AN64" s="158">
        <v>191569744.21306217</v>
      </c>
      <c r="AO64" s="158">
        <v>190730953.23395774</v>
      </c>
      <c r="AP64" s="158">
        <v>189892162.25485334</v>
      </c>
      <c r="AQ64" s="158">
        <v>189053371.27574891</v>
      </c>
      <c r="AR64" s="158">
        <v>188214580.29664451</v>
      </c>
      <c r="AS64" s="158">
        <v>187375789.31754008</v>
      </c>
      <c r="AT64" s="158">
        <v>184048355.23836866</v>
      </c>
      <c r="AU64" s="158">
        <v>175010866.27642664</v>
      </c>
      <c r="AV64" s="158">
        <v>165973377.3144846</v>
      </c>
      <c r="AW64" s="158">
        <v>156935888.35254267</v>
      </c>
      <c r="AX64" s="158">
        <v>147898399.39060068</v>
      </c>
      <c r="AY64" s="158">
        <v>138860910.42865855</v>
      </c>
      <c r="AZ64" s="158">
        <v>129823421.46671647</v>
      </c>
      <c r="BA64" s="158">
        <v>120785932.50477463</v>
      </c>
      <c r="BB64" s="158">
        <v>111748443.54283248</v>
      </c>
      <c r="BC64" s="158">
        <v>102710954.58089061</v>
      </c>
      <c r="BD64" s="158">
        <v>93673465.618948489</v>
      </c>
      <c r="BE64" s="158">
        <v>84635976.657006592</v>
      </c>
      <c r="BF64" s="158">
        <v>75598487.695064694</v>
      </c>
      <c r="BG64" s="158">
        <v>66560998.733122408</v>
      </c>
      <c r="BH64" s="158">
        <v>57523509.771180451</v>
      </c>
      <c r="BI64" s="158">
        <v>48486020.809238486</v>
      </c>
      <c r="BJ64" s="158">
        <v>39448531.847296491</v>
      </c>
      <c r="BK64" s="158">
        <v>30411042.885354705</v>
      </c>
    </row>
    <row r="65" spans="1:63" x14ac:dyDescent="0.45">
      <c r="A65" s="153" t="s">
        <v>116</v>
      </c>
      <c r="B65" s="160">
        <v>0</v>
      </c>
      <c r="C65" s="155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>
        <v>0</v>
      </c>
      <c r="AG65" s="156">
        <v>0</v>
      </c>
      <c r="AH65" s="148">
        <v>0</v>
      </c>
      <c r="AI65" s="158">
        <v>0</v>
      </c>
      <c r="AJ65" s="158">
        <v>0</v>
      </c>
      <c r="AK65" s="158">
        <v>0</v>
      </c>
      <c r="AL65" s="158">
        <v>0</v>
      </c>
      <c r="AM65" s="158">
        <v>0</v>
      </c>
      <c r="AN65" s="158">
        <v>0</v>
      </c>
      <c r="AO65" s="158">
        <v>0</v>
      </c>
      <c r="AP65" s="158">
        <v>0</v>
      </c>
      <c r="AQ65" s="158">
        <v>0</v>
      </c>
      <c r="AR65" s="158">
        <v>0</v>
      </c>
      <c r="AS65" s="158">
        <v>0</v>
      </c>
      <c r="AT65" s="158">
        <v>0</v>
      </c>
      <c r="AU65" s="158">
        <v>0</v>
      </c>
      <c r="AV65" s="158">
        <v>0</v>
      </c>
      <c r="AW65" s="158">
        <v>0</v>
      </c>
      <c r="AX65" s="158">
        <v>0</v>
      </c>
      <c r="AY65" s="158">
        <v>0</v>
      </c>
      <c r="AZ65" s="158">
        <v>0</v>
      </c>
      <c r="BA65" s="158">
        <v>0</v>
      </c>
      <c r="BB65" s="158">
        <v>0</v>
      </c>
      <c r="BC65" s="158">
        <v>0</v>
      </c>
      <c r="BD65" s="158">
        <v>0</v>
      </c>
      <c r="BE65" s="158">
        <v>0</v>
      </c>
      <c r="BF65" s="158">
        <v>0</v>
      </c>
      <c r="BG65" s="158">
        <v>0</v>
      </c>
      <c r="BH65" s="158">
        <v>0</v>
      </c>
      <c r="BI65" s="158">
        <v>0</v>
      </c>
      <c r="BJ65" s="158">
        <v>0</v>
      </c>
      <c r="BK65" s="158">
        <v>0</v>
      </c>
    </row>
    <row r="66" spans="1:63" x14ac:dyDescent="0.45">
      <c r="A66" s="153" t="s">
        <v>58</v>
      </c>
      <c r="B66" s="160">
        <v>0.74</v>
      </c>
      <c r="C66" s="155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>
        <v>7333530.7084923983</v>
      </c>
      <c r="AG66" s="156">
        <v>7682116.1575252004</v>
      </c>
      <c r="AH66" s="148">
        <v>8570234.8873019721</v>
      </c>
      <c r="AI66" s="158">
        <v>8466975.1612303555</v>
      </c>
      <c r="AJ66" s="158">
        <v>8363715.4351587389</v>
      </c>
      <c r="AK66" s="158">
        <v>8260455.7090871241</v>
      </c>
      <c r="AL66" s="158">
        <v>8157195.9830155075</v>
      </c>
      <c r="AM66" s="158">
        <v>8053936.2569438918</v>
      </c>
      <c r="AN66" s="158">
        <v>7950676.5308722742</v>
      </c>
      <c r="AO66" s="158">
        <v>7847416.8048006603</v>
      </c>
      <c r="AP66" s="158">
        <v>7744157.0787290437</v>
      </c>
      <c r="AQ66" s="158">
        <v>7640897.3526574261</v>
      </c>
      <c r="AR66" s="158">
        <v>7537637.6265858123</v>
      </c>
      <c r="AS66" s="158">
        <v>7434377.9005141957</v>
      </c>
      <c r="AT66" s="158">
        <v>7331118.17444258</v>
      </c>
      <c r="AU66" s="158">
        <v>7227858.4483709624</v>
      </c>
      <c r="AV66" s="158">
        <v>7124598.7222993458</v>
      </c>
      <c r="AW66" s="158">
        <v>7021338.9962277319</v>
      </c>
      <c r="AX66" s="158">
        <v>6918079.2701561134</v>
      </c>
      <c r="AY66" s="158">
        <v>6814819.5440844987</v>
      </c>
      <c r="AZ66" s="158">
        <v>6711559.818012883</v>
      </c>
      <c r="BA66" s="158">
        <v>6608300.0919412663</v>
      </c>
      <c r="BB66" s="158">
        <v>6505040.3658696497</v>
      </c>
      <c r="BC66" s="158">
        <v>6401780.6397980349</v>
      </c>
      <c r="BD66" s="158">
        <v>6298520.9137264192</v>
      </c>
      <c r="BE66" s="158">
        <v>6195261.1876548016</v>
      </c>
      <c r="BF66" s="158">
        <v>6092001.461583185</v>
      </c>
      <c r="BG66" s="158">
        <v>5988741.7355115702</v>
      </c>
      <c r="BH66" s="158">
        <v>5885482.0094399536</v>
      </c>
      <c r="BI66" s="158">
        <v>5782222.283368337</v>
      </c>
      <c r="BJ66" s="158">
        <v>5678962.5572967213</v>
      </c>
      <c r="BK66" s="158">
        <v>5575702.8312251093</v>
      </c>
    </row>
    <row r="67" spans="1:63" x14ac:dyDescent="0.45">
      <c r="A67" s="153" t="s">
        <v>71</v>
      </c>
      <c r="B67" s="160">
        <v>1</v>
      </c>
      <c r="C67" s="155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>
        <v>20319783.60888103</v>
      </c>
      <c r="AG67" s="156">
        <v>24176748.402335469</v>
      </c>
      <c r="AH67" s="148">
        <v>24600539.696274363</v>
      </c>
      <c r="AI67" s="158">
        <v>24204580.533694755</v>
      </c>
      <c r="AJ67" s="158">
        <v>23808621.371115144</v>
      </c>
      <c r="AK67" s="158">
        <v>23412662.20853553</v>
      </c>
      <c r="AL67" s="158">
        <v>23016703.045955926</v>
      </c>
      <c r="AM67" s="158">
        <v>22620743.883376315</v>
      </c>
      <c r="AN67" s="158">
        <v>22224784.720796704</v>
      </c>
      <c r="AO67" s="158">
        <v>21828825.558217093</v>
      </c>
      <c r="AP67" s="158">
        <v>21432866.395637486</v>
      </c>
      <c r="AQ67" s="158">
        <v>21036907.233057875</v>
      </c>
      <c r="AR67" s="158">
        <v>20640948.070478264</v>
      </c>
      <c r="AS67" s="158">
        <v>20244988.907898661</v>
      </c>
      <c r="AT67" s="158">
        <v>19849029.745319046</v>
      </c>
      <c r="AU67" s="158">
        <v>19453070.582739439</v>
      </c>
      <c r="AV67" s="158">
        <v>19057111.420159835</v>
      </c>
      <c r="AW67" s="158">
        <v>18661152.257580224</v>
      </c>
      <c r="AX67" s="158">
        <v>18265193.095000613</v>
      </c>
      <c r="AY67" s="158">
        <v>17869233.932421003</v>
      </c>
      <c r="AZ67" s="158">
        <v>17473274.769841395</v>
      </c>
      <c r="BA67" s="158">
        <v>17077315.607261784</v>
      </c>
      <c r="BB67" s="158">
        <v>16681356.444682179</v>
      </c>
      <c r="BC67" s="158">
        <v>16285397.282102568</v>
      </c>
      <c r="BD67" s="158">
        <v>15889438.119522959</v>
      </c>
      <c r="BE67" s="158">
        <v>15493478.956943348</v>
      </c>
      <c r="BF67" s="158">
        <v>15097519.794363739</v>
      </c>
      <c r="BG67" s="158">
        <v>14701560.631784132</v>
      </c>
      <c r="BH67" s="158">
        <v>14305601.469204523</v>
      </c>
      <c r="BI67" s="158">
        <v>13909642.306624914</v>
      </c>
      <c r="BJ67" s="158">
        <v>13513683.144045301</v>
      </c>
      <c r="BK67" s="158">
        <v>13117723.981465682</v>
      </c>
    </row>
    <row r="68" spans="1:63" s="174" customFormat="1" x14ac:dyDescent="0.45">
      <c r="A68" s="168" t="s">
        <v>138</v>
      </c>
      <c r="B68" s="169"/>
      <c r="C68" s="170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1"/>
      <c r="S68" s="171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/>
      <c r="AH68" s="172">
        <v>95895732.693984121</v>
      </c>
      <c r="AI68" s="173">
        <v>87697034.711146683</v>
      </c>
      <c r="AJ68" s="173">
        <v>79498336.728308976</v>
      </c>
      <c r="AK68" s="173">
        <v>71299638.745471418</v>
      </c>
      <c r="AL68" s="173">
        <v>63100940.76263383</v>
      </c>
      <c r="AM68" s="173">
        <v>54902242.779796213</v>
      </c>
      <c r="AN68" s="173">
        <v>46703544.796958596</v>
      </c>
      <c r="AO68" s="173">
        <v>38504846.814120978</v>
      </c>
      <c r="AP68" s="173">
        <v>30306148.831283361</v>
      </c>
      <c r="AQ68" s="173">
        <v>22107450.848445803</v>
      </c>
      <c r="AR68" s="173">
        <v>13908752.865608156</v>
      </c>
      <c r="AS68" s="173">
        <v>5710054.8827706277</v>
      </c>
      <c r="AT68" s="173">
        <v>0</v>
      </c>
      <c r="AU68" s="173">
        <v>0</v>
      </c>
      <c r="AV68" s="173">
        <v>0</v>
      </c>
      <c r="AW68" s="173">
        <v>0</v>
      </c>
      <c r="AX68" s="173">
        <v>0</v>
      </c>
      <c r="AY68" s="173">
        <v>0</v>
      </c>
      <c r="AZ68" s="173">
        <v>0</v>
      </c>
      <c r="BA68" s="173">
        <v>0</v>
      </c>
      <c r="BB68" s="173">
        <v>0</v>
      </c>
      <c r="BC68" s="173">
        <v>0</v>
      </c>
      <c r="BD68" s="173">
        <v>0</v>
      </c>
      <c r="BE68" s="173">
        <v>0</v>
      </c>
      <c r="BF68" s="173">
        <v>0</v>
      </c>
      <c r="BG68" s="173">
        <v>0</v>
      </c>
      <c r="BH68" s="173">
        <v>0</v>
      </c>
      <c r="BI68" s="173">
        <v>0</v>
      </c>
      <c r="BJ68" s="173">
        <v>0</v>
      </c>
      <c r="BK68" s="173">
        <v>0</v>
      </c>
    </row>
    <row r="69" spans="1:63" x14ac:dyDescent="0.45">
      <c r="A69" s="149" t="s">
        <v>121</v>
      </c>
      <c r="B69" s="150" t="s">
        <v>122</v>
      </c>
      <c r="C69" s="151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>
        <v>-70061922.529904246</v>
      </c>
      <c r="AG69" s="152">
        <v>-70459830.711056098</v>
      </c>
      <c r="AH69" s="147">
        <v>-1511200952.8930535</v>
      </c>
      <c r="AI69" s="157">
        <v>-1499641433.0650911</v>
      </c>
      <c r="AJ69" s="157">
        <v>-1488081913.2371287</v>
      </c>
      <c r="AK69" s="157">
        <v>-1476522393.4091668</v>
      </c>
      <c r="AL69" s="157">
        <v>-1464962873.5812039</v>
      </c>
      <c r="AM69" s="157">
        <v>-1453403353.753242</v>
      </c>
      <c r="AN69" s="157">
        <v>-1441843833.9252796</v>
      </c>
      <c r="AO69" s="157">
        <v>-1430284314.0973177</v>
      </c>
      <c r="AP69" s="157">
        <v>-1418724794.2693551</v>
      </c>
      <c r="AQ69" s="157">
        <v>-1407165274.4413929</v>
      </c>
      <c r="AR69" s="157">
        <v>-1395605754.6134305</v>
      </c>
      <c r="AS69" s="157">
        <v>-1384046234.7854683</v>
      </c>
      <c r="AT69" s="157">
        <v>-1368952841.7554109</v>
      </c>
      <c r="AU69" s="157">
        <v>-1345751170.7918193</v>
      </c>
      <c r="AV69" s="157">
        <v>-1322549499.8282278</v>
      </c>
      <c r="AW69" s="157">
        <v>-1299347828.8646362</v>
      </c>
      <c r="AX69" s="157">
        <v>-1276146157.9010441</v>
      </c>
      <c r="AY69" s="157">
        <v>-1252944486.9374526</v>
      </c>
      <c r="AZ69" s="157">
        <v>-1229742815.973861</v>
      </c>
      <c r="BA69" s="157">
        <v>-1206541145.0102694</v>
      </c>
      <c r="BB69" s="157">
        <v>-1183339474.0466776</v>
      </c>
      <c r="BC69" s="157">
        <v>-1160137803.083086</v>
      </c>
      <c r="BD69" s="157">
        <v>-1136936132.1194942</v>
      </c>
      <c r="BE69" s="157">
        <v>-1113734461.1559026</v>
      </c>
      <c r="BF69" s="157">
        <v>-1090532790.1923108</v>
      </c>
      <c r="BG69" s="157">
        <v>-1067331119.2287192</v>
      </c>
      <c r="BH69" s="157">
        <v>-1044129448.2651274</v>
      </c>
      <c r="BI69" s="157">
        <v>-1020927777.3015357</v>
      </c>
      <c r="BJ69" s="157">
        <v>-997726106.33794427</v>
      </c>
      <c r="BK69" s="157">
        <v>-974524435.37435246</v>
      </c>
    </row>
    <row r="70" spans="1:63" x14ac:dyDescent="0.45">
      <c r="A70" s="153" t="s">
        <v>117</v>
      </c>
      <c r="B70" s="160">
        <v>-1.42</v>
      </c>
      <c r="C70" s="155"/>
      <c r="D70" s="156"/>
      <c r="E70" s="156"/>
      <c r="F70" s="156"/>
      <c r="G70" s="156"/>
      <c r="H70" s="156"/>
      <c r="I70" s="156"/>
      <c r="J70" s="156"/>
      <c r="K70" s="156"/>
      <c r="L70" s="156"/>
      <c r="M70" s="156"/>
      <c r="N70" s="156"/>
      <c r="O70" s="156"/>
      <c r="P70" s="156"/>
      <c r="Q70" s="156"/>
      <c r="R70" s="156"/>
      <c r="S70" s="156"/>
      <c r="T70" s="156"/>
      <c r="U70" s="156"/>
      <c r="V70" s="156"/>
      <c r="W70" s="156"/>
      <c r="X70" s="156"/>
      <c r="Y70" s="156"/>
      <c r="Z70" s="156"/>
      <c r="AA70" s="156"/>
      <c r="AB70" s="156"/>
      <c r="AC70" s="156"/>
      <c r="AD70" s="156"/>
      <c r="AE70" s="156"/>
      <c r="AF70" s="156">
        <v>0</v>
      </c>
      <c r="AG70" s="156">
        <v>0</v>
      </c>
      <c r="AH70" s="148">
        <v>-693595883.3027277</v>
      </c>
      <c r="AI70" s="158">
        <v>-682683997.84870684</v>
      </c>
      <c r="AJ70" s="158">
        <v>-671772112.39468586</v>
      </c>
      <c r="AK70" s="158">
        <v>-660860226.94066513</v>
      </c>
      <c r="AL70" s="158">
        <v>-649948341.48664415</v>
      </c>
      <c r="AM70" s="158">
        <v>-639036456.03262329</v>
      </c>
      <c r="AN70" s="158">
        <v>-628124570.57860267</v>
      </c>
      <c r="AO70" s="158">
        <v>-617212685.12458169</v>
      </c>
      <c r="AP70" s="158">
        <v>-606300799.67056084</v>
      </c>
      <c r="AQ70" s="158">
        <v>-595388914.21653998</v>
      </c>
      <c r="AR70" s="158">
        <v>-584477028.76251912</v>
      </c>
      <c r="AS70" s="158">
        <v>-573565143.30849814</v>
      </c>
      <c r="AT70" s="158">
        <v>-562653257.85447741</v>
      </c>
      <c r="AU70" s="158">
        <v>-551741372.40045667</v>
      </c>
      <c r="AV70" s="158">
        <v>-540829486.94643581</v>
      </c>
      <c r="AW70" s="158">
        <v>-529917601.49241495</v>
      </c>
      <c r="AX70" s="158">
        <v>-519005716.03839403</v>
      </c>
      <c r="AY70" s="158">
        <v>-508093830.58437312</v>
      </c>
      <c r="AZ70" s="158">
        <v>-497181945.13035238</v>
      </c>
      <c r="BA70" s="158">
        <v>-486270059.67633158</v>
      </c>
      <c r="BB70" s="158">
        <v>-475358174.2223106</v>
      </c>
      <c r="BC70" s="158">
        <v>-464446288.7682898</v>
      </c>
      <c r="BD70" s="158">
        <v>-453534403.31426895</v>
      </c>
      <c r="BE70" s="158">
        <v>-442622517.86024809</v>
      </c>
      <c r="BF70" s="158">
        <v>-431710632.40622729</v>
      </c>
      <c r="BG70" s="158">
        <v>-420798746.95220637</v>
      </c>
      <c r="BH70" s="158">
        <v>-409886861.49818546</v>
      </c>
      <c r="BI70" s="158">
        <v>-398974976.0441646</v>
      </c>
      <c r="BJ70" s="158">
        <v>-388063090.5901438</v>
      </c>
      <c r="BK70" s="158">
        <v>-377151205.1361227</v>
      </c>
    </row>
    <row r="71" spans="1:63" x14ac:dyDescent="0.45">
      <c r="A71" s="153" t="s">
        <v>118</v>
      </c>
      <c r="B71" s="160">
        <v>-1.42</v>
      </c>
      <c r="C71" s="155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>
        <v>0</v>
      </c>
      <c r="AG71" s="156">
        <v>0</v>
      </c>
      <c r="AH71" s="148">
        <v>-178585821.92986268</v>
      </c>
      <c r="AI71" s="158">
        <v>-183757165.53207716</v>
      </c>
      <c r="AJ71" s="158">
        <v>-188928509.1342921</v>
      </c>
      <c r="AK71" s="158">
        <v>-194099852.73650676</v>
      </c>
      <c r="AL71" s="158">
        <v>-199271196.33872142</v>
      </c>
      <c r="AM71" s="158">
        <v>-204442539.94093621</v>
      </c>
      <c r="AN71" s="158">
        <v>-209613883.54315081</v>
      </c>
      <c r="AO71" s="158">
        <v>-214785227.14536554</v>
      </c>
      <c r="AP71" s="158">
        <v>-219956570.74758032</v>
      </c>
      <c r="AQ71" s="158">
        <v>-225127914.34979498</v>
      </c>
      <c r="AR71" s="158">
        <v>-230299257.95200977</v>
      </c>
      <c r="AS71" s="158">
        <v>-235470601.55422437</v>
      </c>
      <c r="AT71" s="158">
        <v>-240641945.1564391</v>
      </c>
      <c r="AU71" s="158">
        <v>-245813288.75865379</v>
      </c>
      <c r="AV71" s="158">
        <v>-250984632.36086848</v>
      </c>
      <c r="AW71" s="158">
        <v>-256155975.96308315</v>
      </c>
      <c r="AX71" s="158">
        <v>-261327319.56529787</v>
      </c>
      <c r="AY71" s="158">
        <v>-266498663.16751266</v>
      </c>
      <c r="AZ71" s="158">
        <v>-271670006.76972741</v>
      </c>
      <c r="BA71" s="158">
        <v>-276841350.37194192</v>
      </c>
      <c r="BB71" s="158">
        <v>-282012693.9741568</v>
      </c>
      <c r="BC71" s="158">
        <v>-287184037.57637137</v>
      </c>
      <c r="BD71" s="158">
        <v>-292355381.17858618</v>
      </c>
      <c r="BE71" s="158">
        <v>-297526724.7808007</v>
      </c>
      <c r="BF71" s="158">
        <v>-302698068.38301528</v>
      </c>
      <c r="BG71" s="158">
        <v>-307869411.98523033</v>
      </c>
      <c r="BH71" s="158">
        <v>-313040755.58744496</v>
      </c>
      <c r="BI71" s="158">
        <v>-318212099.18965954</v>
      </c>
      <c r="BJ71" s="158">
        <v>-323383442.79187429</v>
      </c>
      <c r="BK71" s="158">
        <v>-328554786.39408904</v>
      </c>
    </row>
    <row r="72" spans="1:63" x14ac:dyDescent="0.45">
      <c r="A72" s="153" t="s">
        <v>119</v>
      </c>
      <c r="B72" s="160">
        <v>-1.42</v>
      </c>
      <c r="C72" s="155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156"/>
      <c r="Q72" s="156"/>
      <c r="R72" s="156"/>
      <c r="S72" s="156"/>
      <c r="T72" s="156"/>
      <c r="U72" s="156"/>
      <c r="V72" s="156"/>
      <c r="W72" s="156"/>
      <c r="X72" s="156"/>
      <c r="Y72" s="156"/>
      <c r="Z72" s="156"/>
      <c r="AA72" s="156"/>
      <c r="AB72" s="156"/>
      <c r="AC72" s="156"/>
      <c r="AD72" s="156"/>
      <c r="AE72" s="156"/>
      <c r="AF72" s="156">
        <v>0</v>
      </c>
      <c r="AG72" s="156">
        <v>0</v>
      </c>
      <c r="AH72" s="148">
        <v>-97967656.385101929</v>
      </c>
      <c r="AI72" s="158">
        <v>-96618785.093576491</v>
      </c>
      <c r="AJ72" s="158">
        <v>-95269913.802051052</v>
      </c>
      <c r="AK72" s="158">
        <v>-93921042.510525599</v>
      </c>
      <c r="AL72" s="158">
        <v>-92572171.219000161</v>
      </c>
      <c r="AM72" s="158">
        <v>-91223299.927474737</v>
      </c>
      <c r="AN72" s="158">
        <v>-89874428.635949299</v>
      </c>
      <c r="AO72" s="158">
        <v>-88525557.34442386</v>
      </c>
      <c r="AP72" s="158">
        <v>-87176686.052898407</v>
      </c>
      <c r="AQ72" s="158">
        <v>-85827814.761372969</v>
      </c>
      <c r="AR72" s="158">
        <v>-84478943.46984756</v>
      </c>
      <c r="AS72" s="158">
        <v>-83130072.178322122</v>
      </c>
      <c r="AT72" s="158">
        <v>-81781200.886796668</v>
      </c>
      <c r="AU72" s="158">
        <v>-80432329.59527123</v>
      </c>
      <c r="AV72" s="158">
        <v>-79083458.303745806</v>
      </c>
      <c r="AW72" s="158">
        <v>-77734587.012220353</v>
      </c>
      <c r="AX72" s="158">
        <v>-76385715.720694929</v>
      </c>
      <c r="AY72" s="158">
        <v>-75036844.429169491</v>
      </c>
      <c r="AZ72" s="158">
        <v>-73687973.137644053</v>
      </c>
      <c r="BA72" s="158">
        <v>-72339101.846118614</v>
      </c>
      <c r="BB72" s="158">
        <v>-70990230.554593176</v>
      </c>
      <c r="BC72" s="158">
        <v>-69641359.263067737</v>
      </c>
      <c r="BD72" s="158">
        <v>-68292487.971542299</v>
      </c>
      <c r="BE72" s="158">
        <v>-66943616.68001686</v>
      </c>
      <c r="BF72" s="158">
        <v>-65594745.388491422</v>
      </c>
      <c r="BG72" s="158">
        <v>-64245874.096965984</v>
      </c>
      <c r="BH72" s="158">
        <v>-62897002.805440545</v>
      </c>
      <c r="BI72" s="158">
        <v>-61548131.513915122</v>
      </c>
      <c r="BJ72" s="158">
        <v>-60199260.222389668</v>
      </c>
      <c r="BK72" s="158">
        <v>-58850388.930864245</v>
      </c>
    </row>
    <row r="73" spans="1:63" x14ac:dyDescent="0.45">
      <c r="A73" s="153" t="s">
        <v>120</v>
      </c>
      <c r="B73" s="160">
        <v>-1.42</v>
      </c>
      <c r="C73" s="155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  <c r="Z73" s="156"/>
      <c r="AA73" s="156"/>
      <c r="AB73" s="156"/>
      <c r="AC73" s="156"/>
      <c r="AD73" s="156"/>
      <c r="AE73" s="156"/>
      <c r="AF73" s="156">
        <v>-44834576.892690405</v>
      </c>
      <c r="AG73" s="156">
        <v>-44033351.129169412</v>
      </c>
      <c r="AH73" s="148">
        <v>-68308847.564374596</v>
      </c>
      <c r="AI73" s="158">
        <v>-68026085.142164513</v>
      </c>
      <c r="AJ73" s="158">
        <v>-67743322.719954446</v>
      </c>
      <c r="AK73" s="158">
        <v>-67460560.297744378</v>
      </c>
      <c r="AL73" s="158">
        <v>-67177797.875534296</v>
      </c>
      <c r="AM73" s="158">
        <v>-66895035.453324229</v>
      </c>
      <c r="AN73" s="158">
        <v>-66612273.031114146</v>
      </c>
      <c r="AO73" s="158">
        <v>-66329510.608904079</v>
      </c>
      <c r="AP73" s="158">
        <v>-66046748.186694004</v>
      </c>
      <c r="AQ73" s="158">
        <v>-65763985.764483929</v>
      </c>
      <c r="AR73" s="158">
        <v>-65481223.342273861</v>
      </c>
      <c r="AS73" s="158">
        <v>-65198460.920063771</v>
      </c>
      <c r="AT73" s="158">
        <v>-64915698.497853711</v>
      </c>
      <c r="AU73" s="158">
        <v>-64632936.075643636</v>
      </c>
      <c r="AV73" s="158">
        <v>-64350173.653433554</v>
      </c>
      <c r="AW73" s="158">
        <v>-64067411.231223494</v>
      </c>
      <c r="AX73" s="158">
        <v>-63784648.809013404</v>
      </c>
      <c r="AY73" s="158">
        <v>-63501886.386803336</v>
      </c>
      <c r="AZ73" s="158">
        <v>-63219123.964593261</v>
      </c>
      <c r="BA73" s="158">
        <v>-62936361.542383187</v>
      </c>
      <c r="BB73" s="158">
        <v>-62653599.120173119</v>
      </c>
      <c r="BC73" s="158">
        <v>-62370836.697963037</v>
      </c>
      <c r="BD73" s="158">
        <v>-62088074.275752969</v>
      </c>
      <c r="BE73" s="158">
        <v>-61805311.853542887</v>
      </c>
      <c r="BF73" s="158">
        <v>-61522549.431332804</v>
      </c>
      <c r="BG73" s="158">
        <v>-61239787.009122752</v>
      </c>
      <c r="BH73" s="158">
        <v>-60957024.586912669</v>
      </c>
      <c r="BI73" s="158">
        <v>-60674262.164702587</v>
      </c>
      <c r="BJ73" s="158">
        <v>-60391499.742492512</v>
      </c>
      <c r="BK73" s="158">
        <v>-60108737.320282437</v>
      </c>
    </row>
    <row r="74" spans="1:63" x14ac:dyDescent="0.45">
      <c r="A74" s="153" t="s">
        <v>115</v>
      </c>
      <c r="B74" s="160">
        <v>-1.42</v>
      </c>
      <c r="C74" s="155"/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  <c r="Z74" s="156"/>
      <c r="AA74" s="156"/>
      <c r="AB74" s="156"/>
      <c r="AC74" s="156"/>
      <c r="AD74" s="156"/>
      <c r="AE74" s="156"/>
      <c r="AF74" s="156">
        <v>0</v>
      </c>
      <c r="AG74" s="156">
        <v>0</v>
      </c>
      <c r="AH74" s="148">
        <v>-279175535.92451787</v>
      </c>
      <c r="AI74" s="158">
        <v>-277984452.73418963</v>
      </c>
      <c r="AJ74" s="158">
        <v>-276793369.54386133</v>
      </c>
      <c r="AK74" s="158">
        <v>-275602286.35353309</v>
      </c>
      <c r="AL74" s="158">
        <v>-274411203.16320479</v>
      </c>
      <c r="AM74" s="158">
        <v>-273220119.97287649</v>
      </c>
      <c r="AN74" s="158">
        <v>-272029036.78254825</v>
      </c>
      <c r="AO74" s="158">
        <v>-270837953.59221995</v>
      </c>
      <c r="AP74" s="158">
        <v>-269646870.40189171</v>
      </c>
      <c r="AQ74" s="158">
        <v>-268455787.21156341</v>
      </c>
      <c r="AR74" s="158">
        <v>-267264704.0212352</v>
      </c>
      <c r="AS74" s="158">
        <v>-266073620.8309069</v>
      </c>
      <c r="AT74" s="158">
        <v>-261348664.43848348</v>
      </c>
      <c r="AU74" s="158">
        <v>-248515430.11252582</v>
      </c>
      <c r="AV74" s="158">
        <v>-235682195.78656811</v>
      </c>
      <c r="AW74" s="158">
        <v>-222848961.46061057</v>
      </c>
      <c r="AX74" s="158">
        <v>-210015727.13465294</v>
      </c>
      <c r="AY74" s="158">
        <v>-197182492.80869514</v>
      </c>
      <c r="AZ74" s="158">
        <v>-184349258.48273736</v>
      </c>
      <c r="BA74" s="158">
        <v>-171516024.15677997</v>
      </c>
      <c r="BB74" s="158">
        <v>-158682789.83082211</v>
      </c>
      <c r="BC74" s="158">
        <v>-145849555.50486466</v>
      </c>
      <c r="BD74" s="158">
        <v>-133016321.17890684</v>
      </c>
      <c r="BE74" s="158">
        <v>-120183086.85294935</v>
      </c>
      <c r="BF74" s="158">
        <v>-107349852.52699186</v>
      </c>
      <c r="BG74" s="158">
        <v>-94516618.201033816</v>
      </c>
      <c r="BH74" s="158">
        <v>-81683383.875076234</v>
      </c>
      <c r="BI74" s="158">
        <v>-68850149.549118653</v>
      </c>
      <c r="BJ74" s="158">
        <v>-56016915.223161012</v>
      </c>
      <c r="BK74" s="158">
        <v>-43183680.897203676</v>
      </c>
    </row>
    <row r="75" spans="1:63" x14ac:dyDescent="0.45">
      <c r="A75" s="153" t="s">
        <v>116</v>
      </c>
      <c r="B75" s="160">
        <v>-1.42</v>
      </c>
      <c r="C75" s="155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  <c r="Z75" s="156"/>
      <c r="AA75" s="156"/>
      <c r="AB75" s="156"/>
      <c r="AC75" s="156"/>
      <c r="AD75" s="156"/>
      <c r="AE75" s="156"/>
      <c r="AF75" s="156">
        <v>0</v>
      </c>
      <c r="AG75" s="156">
        <v>0</v>
      </c>
      <c r="AH75" s="148">
        <v>0</v>
      </c>
      <c r="AI75" s="158">
        <v>0</v>
      </c>
      <c r="AJ75" s="158">
        <v>0</v>
      </c>
      <c r="AK75" s="158">
        <v>0</v>
      </c>
      <c r="AL75" s="158">
        <v>0</v>
      </c>
      <c r="AM75" s="158">
        <v>0</v>
      </c>
      <c r="AN75" s="158">
        <v>0</v>
      </c>
      <c r="AO75" s="158">
        <v>0</v>
      </c>
      <c r="AP75" s="158">
        <v>0</v>
      </c>
      <c r="AQ75" s="158">
        <v>0</v>
      </c>
      <c r="AR75" s="158">
        <v>0</v>
      </c>
      <c r="AS75" s="158">
        <v>0</v>
      </c>
      <c r="AT75" s="158">
        <v>0</v>
      </c>
      <c r="AU75" s="158">
        <v>0</v>
      </c>
      <c r="AV75" s="158">
        <v>0</v>
      </c>
      <c r="AW75" s="158">
        <v>0</v>
      </c>
      <c r="AX75" s="158">
        <v>0</v>
      </c>
      <c r="AY75" s="158">
        <v>0</v>
      </c>
      <c r="AZ75" s="158">
        <v>0</v>
      </c>
      <c r="BA75" s="158">
        <v>0</v>
      </c>
      <c r="BB75" s="158">
        <v>0</v>
      </c>
      <c r="BC75" s="158">
        <v>0</v>
      </c>
      <c r="BD75" s="158">
        <v>0</v>
      </c>
      <c r="BE75" s="158">
        <v>0</v>
      </c>
      <c r="BF75" s="158">
        <v>0</v>
      </c>
      <c r="BG75" s="158">
        <v>0</v>
      </c>
      <c r="BH75" s="158">
        <v>0</v>
      </c>
      <c r="BI75" s="158">
        <v>0</v>
      </c>
      <c r="BJ75" s="158">
        <v>0</v>
      </c>
      <c r="BK75" s="158">
        <v>0</v>
      </c>
    </row>
    <row r="76" spans="1:63" x14ac:dyDescent="0.45">
      <c r="A76" s="153" t="s">
        <v>58</v>
      </c>
      <c r="B76" s="160">
        <v>-3.4399999999999995</v>
      </c>
      <c r="C76" s="155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56"/>
      <c r="Y76" s="156"/>
      <c r="Z76" s="156"/>
      <c r="AA76" s="156"/>
      <c r="AB76" s="156"/>
      <c r="AC76" s="156"/>
      <c r="AD76" s="156"/>
      <c r="AE76" s="156"/>
      <c r="AF76" s="156">
        <v>-25227345.637213845</v>
      </c>
      <c r="AG76" s="156">
        <v>-26426479.581886686</v>
      </c>
      <c r="AH76" s="148">
        <v>-29481608.012318779</v>
      </c>
      <c r="AI76" s="158">
        <v>-29126394.554632418</v>
      </c>
      <c r="AJ76" s="158">
        <v>-28771181.096946057</v>
      </c>
      <c r="AK76" s="158">
        <v>-28415967.639259703</v>
      </c>
      <c r="AL76" s="158">
        <v>-28060754.181573343</v>
      </c>
      <c r="AM76" s="158">
        <v>-27705540.723886985</v>
      </c>
      <c r="AN76" s="158">
        <v>-27350327.266200621</v>
      </c>
      <c r="AO76" s="158">
        <v>-26995113.808514267</v>
      </c>
      <c r="AP76" s="158">
        <v>-26639900.350827906</v>
      </c>
      <c r="AQ76" s="158">
        <v>-26284686.893141542</v>
      </c>
      <c r="AR76" s="158">
        <v>-25929473.435455192</v>
      </c>
      <c r="AS76" s="158">
        <v>-25574259.977768831</v>
      </c>
      <c r="AT76" s="158">
        <v>-25219046.52008247</v>
      </c>
      <c r="AU76" s="158">
        <v>-24863833.062396105</v>
      </c>
      <c r="AV76" s="158">
        <v>-24508619.604709744</v>
      </c>
      <c r="AW76" s="158">
        <v>-24153406.147023395</v>
      </c>
      <c r="AX76" s="158">
        <v>-23798192.689337026</v>
      </c>
      <c r="AY76" s="158">
        <v>-23442979.231650673</v>
      </c>
      <c r="AZ76" s="158">
        <v>-23087765.773964316</v>
      </c>
      <c r="BA76" s="158">
        <v>-22732552.316277951</v>
      </c>
      <c r="BB76" s="158">
        <v>-22377338.85859159</v>
      </c>
      <c r="BC76" s="158">
        <v>-22022125.400905237</v>
      </c>
      <c r="BD76" s="158">
        <v>-21666911.943218879</v>
      </c>
      <c r="BE76" s="158">
        <v>-21311698.485532515</v>
      </c>
      <c r="BF76" s="158">
        <v>-20956485.027846154</v>
      </c>
      <c r="BG76" s="158">
        <v>-20601271.5701598</v>
      </c>
      <c r="BH76" s="158">
        <v>-20246058.112473436</v>
      </c>
      <c r="BI76" s="158">
        <v>-19890844.654787075</v>
      </c>
      <c r="BJ76" s="158">
        <v>-19535631.197100718</v>
      </c>
      <c r="BK76" s="158">
        <v>-19180417.739414372</v>
      </c>
    </row>
    <row r="77" spans="1:63" x14ac:dyDescent="0.45">
      <c r="A77" s="153" t="s">
        <v>71</v>
      </c>
      <c r="B77" s="160">
        <v>-6.6700000000000008</v>
      </c>
      <c r="C77" s="155"/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  <c r="AC77" s="156"/>
      <c r="AD77" s="156"/>
      <c r="AE77" s="156"/>
      <c r="AF77" s="156">
        <v>0</v>
      </c>
      <c r="AG77" s="156">
        <v>0</v>
      </c>
      <c r="AH77" s="148">
        <v>-164085599.77415001</v>
      </c>
      <c r="AI77" s="158">
        <v>-161444552.15974402</v>
      </c>
      <c r="AJ77" s="158">
        <v>-158803504.54533803</v>
      </c>
      <c r="AK77" s="158">
        <v>-156162456.93093202</v>
      </c>
      <c r="AL77" s="158">
        <v>-153521409.31652606</v>
      </c>
      <c r="AM77" s="158">
        <v>-150880361.70212004</v>
      </c>
      <c r="AN77" s="158">
        <v>-148239314.08771405</v>
      </c>
      <c r="AO77" s="158">
        <v>-145598266.47330803</v>
      </c>
      <c r="AP77" s="158">
        <v>-142957218.85890204</v>
      </c>
      <c r="AQ77" s="158">
        <v>-140316171.24449605</v>
      </c>
      <c r="AR77" s="158">
        <v>-137675123.63009003</v>
      </c>
      <c r="AS77" s="158">
        <v>-135034076.0156841</v>
      </c>
      <c r="AT77" s="158">
        <v>-132393028.40127805</v>
      </c>
      <c r="AU77" s="158">
        <v>-129751980.78687207</v>
      </c>
      <c r="AV77" s="158">
        <v>-127110933.17246611</v>
      </c>
      <c r="AW77" s="158">
        <v>-124469885.55806011</v>
      </c>
      <c r="AX77" s="158">
        <v>-121828837.94365411</v>
      </c>
      <c r="AY77" s="158">
        <v>-119187790.3292481</v>
      </c>
      <c r="AZ77" s="158">
        <v>-116546742.71484213</v>
      </c>
      <c r="BA77" s="158">
        <v>-113905695.10043612</v>
      </c>
      <c r="BB77" s="158">
        <v>-111264647.48603015</v>
      </c>
      <c r="BC77" s="158">
        <v>-108623599.87162414</v>
      </c>
      <c r="BD77" s="158">
        <v>-105982552.25721815</v>
      </c>
      <c r="BE77" s="158">
        <v>-103341504.64281215</v>
      </c>
      <c r="BF77" s="158">
        <v>-100700457.02840616</v>
      </c>
      <c r="BG77" s="158">
        <v>-98059409.414000168</v>
      </c>
      <c r="BH77" s="158">
        <v>-95418361.799594179</v>
      </c>
      <c r="BI77" s="158">
        <v>-92777314.185188189</v>
      </c>
      <c r="BJ77" s="158">
        <v>-90136266.57078217</v>
      </c>
      <c r="BK77" s="158">
        <v>-87495218.956376106</v>
      </c>
    </row>
    <row r="78" spans="1:63" x14ac:dyDescent="0.45">
      <c r="A78" s="153"/>
      <c r="B78" s="154"/>
      <c r="C78" s="155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  <c r="AF78" s="156"/>
      <c r="AG78" s="156"/>
      <c r="AH78" s="14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8"/>
      <c r="BF78" s="158"/>
      <c r="BG78" s="158"/>
      <c r="BH78" s="158"/>
      <c r="BI78" s="158"/>
      <c r="BJ78" s="158"/>
      <c r="BK78" s="158"/>
    </row>
    <row r="79" spans="1:63" x14ac:dyDescent="0.45">
      <c r="A79" s="149" t="s">
        <v>114</v>
      </c>
      <c r="B79" s="150" t="s">
        <v>153</v>
      </c>
      <c r="C79" s="151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  <c r="AC79" s="152"/>
      <c r="AD79" s="152"/>
      <c r="AE79" s="152"/>
      <c r="AF79" s="175">
        <v>1.3340001401846472E-2</v>
      </c>
      <c r="AG79" s="175">
        <v>1.4402947298926461E-2</v>
      </c>
      <c r="AH79" s="163">
        <v>0.2896659322079399</v>
      </c>
      <c r="AI79" s="164">
        <v>0.28885895488841157</v>
      </c>
      <c r="AJ79" s="164">
        <v>0.28804543786111997</v>
      </c>
      <c r="AK79" s="164">
        <v>0.28722530130639279</v>
      </c>
      <c r="AL79" s="164">
        <v>0.28639846410027814</v>
      </c>
      <c r="AM79" s="164">
        <v>0.28556484378779418</v>
      </c>
      <c r="AN79" s="164">
        <v>0.28472435655551886</v>
      </c>
      <c r="AO79" s="164">
        <v>0.28387691720349911</v>
      </c>
      <c r="AP79" s="164">
        <v>0.28302243911645902</v>
      </c>
      <c r="AQ79" s="164">
        <v>0.28216083423428939</v>
      </c>
      <c r="AR79" s="164">
        <v>0.28129201302179457</v>
      </c>
      <c r="AS79" s="164">
        <v>0.28041588443767629</v>
      </c>
      <c r="AT79" s="164">
        <v>0.27874427836841198</v>
      </c>
      <c r="AU79" s="164">
        <v>0.27524262451362447</v>
      </c>
      <c r="AV79" s="164">
        <v>0.27171114308628586</v>
      </c>
      <c r="AW79" s="164">
        <v>0.26814945134317475</v>
      </c>
      <c r="AX79" s="164">
        <v>0.26455715996453</v>
      </c>
      <c r="AY79" s="164">
        <v>0.26093387291218906</v>
      </c>
      <c r="AZ79" s="164">
        <v>0.25727918728403715</v>
      </c>
      <c r="BA79" s="164">
        <v>0.25359269316465688</v>
      </c>
      <c r="BB79" s="164">
        <v>0.24987397347206078</v>
      </c>
      <c r="BC79" s="164">
        <v>0.24612260380038672</v>
      </c>
      <c r="BD79" s="164">
        <v>0.24233815225843211</v>
      </c>
      <c r="BE79" s="164">
        <v>0.23852017930389716</v>
      </c>
      <c r="BF79" s="164">
        <v>0.23466823757320426</v>
      </c>
      <c r="BG79" s="164">
        <v>0.23078187170675404</v>
      </c>
      <c r="BH79" s="164">
        <v>0.2268606181694762</v>
      </c>
      <c r="BI79" s="164">
        <v>0.22290400506652547</v>
      </c>
      <c r="BJ79" s="164">
        <v>0.21891155195396872</v>
      </c>
      <c r="BK79" s="164">
        <v>0.21488276964430544</v>
      </c>
    </row>
    <row r="82" spans="34:63" x14ac:dyDescent="0.45">
      <c r="AQ82" s="201">
        <f>AQ63/2</f>
        <v>23156333.015663356</v>
      </c>
      <c r="BA82" s="201">
        <f>BA63/2</f>
        <v>22160690.683937743</v>
      </c>
      <c r="BK82" s="201">
        <f>BK63/2</f>
        <v>21165048.352212127</v>
      </c>
    </row>
    <row r="83" spans="34:63" x14ac:dyDescent="0.45">
      <c r="AH83" s="201"/>
    </row>
    <row r="85" spans="34:63" x14ac:dyDescent="0.45">
      <c r="AH85" s="165"/>
    </row>
    <row r="86" spans="34:63" x14ac:dyDescent="0.45">
      <c r="AH86" s="165"/>
    </row>
    <row r="87" spans="34:63" x14ac:dyDescent="0.45">
      <c r="AH87" s="165"/>
    </row>
    <row r="88" spans="34:63" x14ac:dyDescent="0.45">
      <c r="AH88" s="165"/>
    </row>
    <row r="89" spans="34:63" x14ac:dyDescent="0.45">
      <c r="AH89" s="165"/>
    </row>
    <row r="90" spans="34:63" x14ac:dyDescent="0.45">
      <c r="AH90" s="165"/>
    </row>
    <row r="91" spans="34:63" x14ac:dyDescent="0.45">
      <c r="AH91" s="165"/>
    </row>
    <row r="92" spans="34:63" x14ac:dyDescent="0.45">
      <c r="AH92" s="165"/>
    </row>
    <row r="93" spans="34:63" x14ac:dyDescent="0.45">
      <c r="AH93" s="165"/>
    </row>
    <row r="94" spans="34:63" x14ac:dyDescent="0.45">
      <c r="AH94" s="165"/>
    </row>
    <row r="95" spans="34:63" x14ac:dyDescent="0.45">
      <c r="AH95" s="165"/>
    </row>
    <row r="96" spans="34:63" x14ac:dyDescent="0.45">
      <c r="AH96" s="165">
        <v>0</v>
      </c>
    </row>
    <row r="97" spans="34:34" x14ac:dyDescent="0.45">
      <c r="AH97" s="165">
        <v>0</v>
      </c>
    </row>
    <row r="98" spans="34:34" x14ac:dyDescent="0.45">
      <c r="AH98" s="165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AE106"/>
  <sheetViews>
    <sheetView zoomScale="90" zoomScaleNormal="90" workbookViewId="0">
      <selection activeCell="U20" sqref="U20"/>
    </sheetView>
  </sheetViews>
  <sheetFormatPr baseColWidth="10" defaultRowHeight="14.25" x14ac:dyDescent="0.45"/>
  <cols>
    <col min="1" max="1" width="17.265625" customWidth="1"/>
    <col min="2" max="2" width="27" customWidth="1"/>
    <col min="3" max="3" width="12.3984375" hidden="1" customWidth="1"/>
    <col min="4" max="4" width="12.3984375" style="4" hidden="1" customWidth="1"/>
    <col min="5" max="7" width="12.3984375" hidden="1" customWidth="1"/>
    <col min="8" max="8" width="12.3984375" style="4" hidden="1" customWidth="1"/>
    <col min="9" max="11" width="12.3984375" hidden="1" customWidth="1"/>
    <col min="12" max="12" width="12.3984375" style="4" hidden="1" customWidth="1"/>
    <col min="13" max="15" width="12.3984375" hidden="1" customWidth="1"/>
    <col min="16" max="18" width="12.3984375" style="4" hidden="1" customWidth="1"/>
    <col min="19" max="19" width="24.265625" hidden="1" customWidth="1"/>
    <col min="20" max="21" width="24.265625" customWidth="1"/>
    <col min="22" max="22" width="24.265625" style="4" hidden="1" customWidth="1"/>
    <col min="23" max="24" width="24.265625" style="4" customWidth="1"/>
    <col min="25" max="25" width="24.265625" style="4" hidden="1" customWidth="1"/>
    <col min="26" max="27" width="24.265625" style="4" customWidth="1"/>
    <col min="28" max="28" width="24.265625" style="4" hidden="1" customWidth="1"/>
    <col min="29" max="30" width="24.265625" style="4" customWidth="1"/>
    <col min="31" max="34" width="12.3984375" customWidth="1"/>
    <col min="35" max="38" width="11.3984375" customWidth="1"/>
  </cols>
  <sheetData>
    <row r="1" spans="1:31" s="4" customFormat="1" x14ac:dyDescent="0.45">
      <c r="A1" s="4" t="s">
        <v>24</v>
      </c>
      <c r="B1" s="4" t="s">
        <v>26</v>
      </c>
    </row>
    <row r="2" spans="1:31" s="4" customFormat="1" x14ac:dyDescent="0.45"/>
    <row r="3" spans="1:31" s="28" customFormat="1" ht="38.25" customHeight="1" x14ac:dyDescent="0.45">
      <c r="A3" s="30" t="s">
        <v>10</v>
      </c>
      <c r="B3" s="30" t="s">
        <v>4</v>
      </c>
      <c r="C3" s="214" t="s">
        <v>22</v>
      </c>
      <c r="D3" s="214"/>
      <c r="E3" s="214"/>
      <c r="F3" s="214"/>
      <c r="G3" s="214" t="s">
        <v>20</v>
      </c>
      <c r="H3" s="214"/>
      <c r="I3" s="214"/>
      <c r="J3" s="214"/>
      <c r="K3" s="214" t="s">
        <v>21</v>
      </c>
      <c r="L3" s="214"/>
      <c r="M3" s="214"/>
      <c r="N3" s="214"/>
      <c r="O3" s="29" t="s">
        <v>17</v>
      </c>
      <c r="P3" s="48" t="s">
        <v>17</v>
      </c>
      <c r="Q3" s="48" t="s">
        <v>17</v>
      </c>
      <c r="R3" s="48" t="s">
        <v>17</v>
      </c>
      <c r="S3" s="29" t="s">
        <v>103</v>
      </c>
      <c r="T3" s="29" t="s">
        <v>104</v>
      </c>
      <c r="U3" s="29" t="s">
        <v>105</v>
      </c>
      <c r="V3" s="48" t="s">
        <v>103</v>
      </c>
      <c r="W3" s="48" t="s">
        <v>104</v>
      </c>
      <c r="X3" s="48" t="s">
        <v>105</v>
      </c>
      <c r="Y3" s="48" t="s">
        <v>103</v>
      </c>
      <c r="Z3" s="48" t="s">
        <v>104</v>
      </c>
      <c r="AA3" s="48" t="s">
        <v>105</v>
      </c>
      <c r="AB3" s="48" t="s">
        <v>103</v>
      </c>
      <c r="AC3" s="48" t="s">
        <v>104</v>
      </c>
      <c r="AD3" s="48" t="s">
        <v>105</v>
      </c>
    </row>
    <row r="4" spans="1:31" x14ac:dyDescent="0.45">
      <c r="A4" s="3"/>
      <c r="B4" s="43" t="s">
        <v>23</v>
      </c>
      <c r="C4" s="40" t="s">
        <v>2</v>
      </c>
      <c r="D4" s="40" t="s">
        <v>18</v>
      </c>
      <c r="E4" s="40" t="s">
        <v>3</v>
      </c>
      <c r="F4" s="40" t="s">
        <v>19</v>
      </c>
      <c r="G4" s="40" t="s">
        <v>2</v>
      </c>
      <c r="H4" s="40" t="s">
        <v>18</v>
      </c>
      <c r="I4" s="40" t="s">
        <v>3</v>
      </c>
      <c r="J4" s="40" t="s">
        <v>19</v>
      </c>
      <c r="K4" s="40" t="s">
        <v>2</v>
      </c>
      <c r="L4" s="40" t="s">
        <v>18</v>
      </c>
      <c r="M4" s="40" t="s">
        <v>3</v>
      </c>
      <c r="N4" s="40" t="s">
        <v>19</v>
      </c>
      <c r="O4" s="40" t="s">
        <v>2</v>
      </c>
      <c r="P4" s="40" t="s">
        <v>18</v>
      </c>
      <c r="Q4" s="40" t="s">
        <v>3</v>
      </c>
      <c r="R4" s="40" t="s">
        <v>19</v>
      </c>
      <c r="S4" s="40" t="s">
        <v>2</v>
      </c>
      <c r="T4" s="40" t="s">
        <v>2</v>
      </c>
      <c r="U4" s="40" t="s">
        <v>2</v>
      </c>
      <c r="V4" s="40" t="s">
        <v>18</v>
      </c>
      <c r="W4" s="40" t="s">
        <v>18</v>
      </c>
      <c r="X4" s="40" t="s">
        <v>18</v>
      </c>
      <c r="Y4" s="40" t="s">
        <v>3</v>
      </c>
      <c r="Z4" s="40" t="s">
        <v>3</v>
      </c>
      <c r="AA4" s="40" t="s">
        <v>3</v>
      </c>
      <c r="AB4" s="40" t="s">
        <v>19</v>
      </c>
      <c r="AC4" s="40" t="s">
        <v>19</v>
      </c>
      <c r="AD4" s="40" t="s">
        <v>19</v>
      </c>
    </row>
    <row r="5" spans="1:31" x14ac:dyDescent="0.45">
      <c r="A5" s="1" t="s">
        <v>66</v>
      </c>
      <c r="B5" s="23" t="s">
        <v>11</v>
      </c>
      <c r="C5" s="41">
        <v>54.687730818656718</v>
      </c>
      <c r="D5" s="41">
        <v>41.39532673380814</v>
      </c>
      <c r="E5" s="41">
        <v>215.64242216761318</v>
      </c>
      <c r="F5" s="41">
        <v>22.970023608252692</v>
      </c>
      <c r="G5" s="41">
        <v>0</v>
      </c>
      <c r="H5" s="41">
        <v>0</v>
      </c>
      <c r="I5" s="41">
        <v>0</v>
      </c>
      <c r="J5" s="41">
        <v>0</v>
      </c>
      <c r="K5" s="41">
        <v>54.687730818656718</v>
      </c>
      <c r="L5" s="41">
        <v>41.39532673380814</v>
      </c>
      <c r="M5" s="41">
        <v>215.64242216761318</v>
      </c>
      <c r="N5" s="41">
        <v>22.970023608252692</v>
      </c>
      <c r="O5" s="113">
        <v>4.5817603425745341</v>
      </c>
      <c r="P5" s="113">
        <v>4.4219441015055363</v>
      </c>
      <c r="Q5" s="113">
        <v>4.2548059736369872</v>
      </c>
      <c r="R5" s="113">
        <v>3.5432583975481302</v>
      </c>
      <c r="S5" s="41">
        <v>250.56607629031251</v>
      </c>
      <c r="T5" s="41">
        <v>0</v>
      </c>
      <c r="U5" s="41">
        <v>250.56607629031251</v>
      </c>
      <c r="V5" s="41">
        <v>183.04782088045735</v>
      </c>
      <c r="W5" s="41">
        <v>0</v>
      </c>
      <c r="X5" s="41">
        <v>183.04782088045735</v>
      </c>
      <c r="Y5" s="41">
        <v>917.51666600830958</v>
      </c>
      <c r="Z5" s="41">
        <v>0</v>
      </c>
      <c r="AA5" s="41">
        <v>917.51666600830958</v>
      </c>
      <c r="AB5" s="41">
        <v>81.388729041820156</v>
      </c>
      <c r="AC5" s="41">
        <v>0</v>
      </c>
      <c r="AD5" s="41">
        <v>81.388729041820156</v>
      </c>
      <c r="AE5" s="4"/>
    </row>
    <row r="6" spans="1:31" s="4" customFormat="1" x14ac:dyDescent="0.45">
      <c r="A6" s="1"/>
      <c r="B6" s="23" t="s">
        <v>53</v>
      </c>
      <c r="C6" s="41">
        <v>54.687730818656718</v>
      </c>
      <c r="D6" s="41">
        <v>41.39532673380814</v>
      </c>
      <c r="E6" s="41">
        <v>215.64242216761318</v>
      </c>
      <c r="F6" s="41">
        <v>22.970023608252692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41">
        <v>0</v>
      </c>
      <c r="N6" s="41">
        <v>0</v>
      </c>
      <c r="O6" s="113">
        <v>4.5817603425745341</v>
      </c>
      <c r="P6" s="113">
        <v>4.4219441015055363</v>
      </c>
      <c r="Q6" s="113">
        <v>4.2548059736369872</v>
      </c>
      <c r="R6" s="113">
        <v>3.5432583975481302</v>
      </c>
      <c r="S6" s="41">
        <v>250.56607629031251</v>
      </c>
      <c r="T6" s="41">
        <v>0</v>
      </c>
      <c r="U6" s="41">
        <v>0</v>
      </c>
      <c r="V6" s="41">
        <v>183.04782088045735</v>
      </c>
      <c r="W6" s="41">
        <v>0</v>
      </c>
      <c r="X6" s="41">
        <v>0</v>
      </c>
      <c r="Y6" s="41">
        <v>917.51666600830958</v>
      </c>
      <c r="Z6" s="41">
        <v>0</v>
      </c>
      <c r="AA6" s="41">
        <v>0</v>
      </c>
      <c r="AB6" s="41">
        <v>81.388729041820156</v>
      </c>
      <c r="AC6" s="41">
        <v>0</v>
      </c>
      <c r="AD6" s="41">
        <v>0</v>
      </c>
    </row>
    <row r="7" spans="1:31" s="4" customFormat="1" x14ac:dyDescent="0.45">
      <c r="A7" s="1"/>
      <c r="B7" s="23" t="s">
        <v>51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113"/>
      <c r="P7" s="113"/>
      <c r="Q7" s="113"/>
      <c r="R7" s="113"/>
      <c r="S7" s="41">
        <v>920.32612116874952</v>
      </c>
      <c r="T7" s="25">
        <v>920.32612116874952</v>
      </c>
      <c r="U7" s="25">
        <v>0</v>
      </c>
      <c r="V7" s="41">
        <v>0</v>
      </c>
      <c r="W7" s="41">
        <v>0</v>
      </c>
      <c r="X7" s="41">
        <v>0</v>
      </c>
      <c r="Y7" s="41">
        <v>0</v>
      </c>
      <c r="Z7" s="41">
        <v>0</v>
      </c>
      <c r="AA7" s="41">
        <v>0</v>
      </c>
      <c r="AB7" s="41">
        <v>0</v>
      </c>
      <c r="AC7" s="41">
        <v>0</v>
      </c>
      <c r="AD7" s="41">
        <v>0</v>
      </c>
    </row>
    <row r="8" spans="1:31" s="4" customFormat="1" x14ac:dyDescent="0.45">
      <c r="A8" s="1"/>
      <c r="B8" s="23" t="s">
        <v>12</v>
      </c>
      <c r="C8" s="41">
        <v>134.40208448281825</v>
      </c>
      <c r="D8" s="41">
        <v>192.46336431131067</v>
      </c>
      <c r="E8" s="41">
        <v>165.08422388862161</v>
      </c>
      <c r="F8" s="41">
        <v>330.56189848326289</v>
      </c>
      <c r="G8" s="41">
        <v>0</v>
      </c>
      <c r="H8" s="41">
        <v>0</v>
      </c>
      <c r="I8" s="41">
        <v>0</v>
      </c>
      <c r="J8" s="41">
        <v>0</v>
      </c>
      <c r="K8" s="41">
        <v>134.40208448281825</v>
      </c>
      <c r="L8" s="41">
        <v>192.46336431131067</v>
      </c>
      <c r="M8" s="41">
        <v>165.08422388862161</v>
      </c>
      <c r="N8" s="41">
        <v>330.56189848326289</v>
      </c>
      <c r="O8" s="113">
        <v>3.862962247074369</v>
      </c>
      <c r="P8" s="113">
        <v>4.3465667406766491</v>
      </c>
      <c r="Q8" s="113">
        <v>8.0101467985925066</v>
      </c>
      <c r="R8" s="113">
        <v>4.0334039487641515</v>
      </c>
      <c r="S8" s="41">
        <v>519.19017828522681</v>
      </c>
      <c r="T8" s="41">
        <v>0</v>
      </c>
      <c r="U8" s="41">
        <v>519.19017828522681</v>
      </c>
      <c r="V8" s="41">
        <v>836.55485811427616</v>
      </c>
      <c r="W8" s="41">
        <v>0</v>
      </c>
      <c r="X8" s="41">
        <v>836.55485811427616</v>
      </c>
      <c r="Y8" s="41">
        <v>1322.348867479571</v>
      </c>
      <c r="Z8" s="41">
        <v>0</v>
      </c>
      <c r="AA8" s="41">
        <v>1322.348867479571</v>
      </c>
      <c r="AB8" s="41">
        <v>1333.2896666533672</v>
      </c>
      <c r="AC8" s="41">
        <v>0</v>
      </c>
      <c r="AD8" s="41">
        <v>1333.2896666533672</v>
      </c>
    </row>
    <row r="9" spans="1:31" s="4" customFormat="1" x14ac:dyDescent="0.45">
      <c r="A9" s="1"/>
      <c r="B9" s="23" t="s">
        <v>54</v>
      </c>
      <c r="C9" s="41">
        <v>134.40208448281825</v>
      </c>
      <c r="D9" s="41">
        <v>192.46336431131067</v>
      </c>
      <c r="E9" s="41">
        <v>165.08422388862161</v>
      </c>
      <c r="F9" s="41">
        <v>330.56189848326289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113">
        <v>3.862962247074369</v>
      </c>
      <c r="P9" s="113">
        <v>4.3465667406766491</v>
      </c>
      <c r="Q9" s="113">
        <v>8.0101467985925066</v>
      </c>
      <c r="R9" s="113">
        <v>4.0334039487641515</v>
      </c>
      <c r="S9" s="41">
        <v>519.19017828522681</v>
      </c>
      <c r="T9" s="41">
        <v>0</v>
      </c>
      <c r="U9" s="41">
        <v>0</v>
      </c>
      <c r="V9" s="41">
        <v>836.55485811427616</v>
      </c>
      <c r="W9" s="41">
        <v>0</v>
      </c>
      <c r="X9" s="41">
        <v>0</v>
      </c>
      <c r="Y9" s="41">
        <v>1322.348867479571</v>
      </c>
      <c r="Z9" s="41">
        <v>0</v>
      </c>
      <c r="AA9" s="41">
        <v>0</v>
      </c>
      <c r="AB9" s="41">
        <v>1333.2896666533672</v>
      </c>
      <c r="AC9" s="41">
        <v>0</v>
      </c>
      <c r="AD9" s="41">
        <v>0</v>
      </c>
    </row>
    <row r="10" spans="1:31" s="4" customFormat="1" x14ac:dyDescent="0.45">
      <c r="A10" s="1"/>
      <c r="B10" s="23" t="s">
        <v>52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113"/>
      <c r="P10" s="113"/>
      <c r="Q10" s="113"/>
      <c r="R10" s="113"/>
      <c r="S10" s="41">
        <v>920.32612116874952</v>
      </c>
      <c r="T10" s="25">
        <v>920.32612116874952</v>
      </c>
      <c r="U10" s="25">
        <v>0</v>
      </c>
      <c r="V10" s="41">
        <v>0</v>
      </c>
      <c r="W10" s="41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1">
        <v>0</v>
      </c>
      <c r="AD10" s="41">
        <v>0</v>
      </c>
    </row>
    <row r="11" spans="1:31" s="4" customFormat="1" x14ac:dyDescent="0.45">
      <c r="A11" s="1"/>
      <c r="B11" s="23" t="s">
        <v>13</v>
      </c>
      <c r="C11" s="41">
        <v>405.02060109198248</v>
      </c>
      <c r="D11" s="41">
        <v>372.72622745715421</v>
      </c>
      <c r="E11" s="41">
        <v>367.8146046976517</v>
      </c>
      <c r="F11" s="41">
        <v>454.67742081481299</v>
      </c>
      <c r="G11" s="41">
        <v>0</v>
      </c>
      <c r="H11" s="41">
        <v>0</v>
      </c>
      <c r="I11" s="41">
        <v>0</v>
      </c>
      <c r="J11" s="41">
        <v>0</v>
      </c>
      <c r="K11" s="41">
        <v>405.02060109198248</v>
      </c>
      <c r="L11" s="41">
        <v>372.72622745715421</v>
      </c>
      <c r="M11" s="41">
        <v>367.8146046976517</v>
      </c>
      <c r="N11" s="41">
        <v>454.67742081481299</v>
      </c>
      <c r="O11" s="113">
        <v>3.3841800837683267</v>
      </c>
      <c r="P11" s="113">
        <v>4.5308626058281103</v>
      </c>
      <c r="Q11" s="113">
        <v>4.0766870299389115</v>
      </c>
      <c r="R11" s="113">
        <v>3.4331612627500228</v>
      </c>
      <c r="S11" s="41">
        <v>1370.6626517313632</v>
      </c>
      <c r="T11" s="41">
        <v>0</v>
      </c>
      <c r="U11" s="41">
        <v>1370.6626517313632</v>
      </c>
      <c r="V11" s="41">
        <v>1688.7713261970027</v>
      </c>
      <c r="W11" s="41">
        <v>0</v>
      </c>
      <c r="X11" s="41">
        <v>1688.7713261970027</v>
      </c>
      <c r="Y11" s="41">
        <v>1499.4650283930246</v>
      </c>
      <c r="Z11" s="41">
        <v>0</v>
      </c>
      <c r="AA11" s="41">
        <v>1499.4650283930246</v>
      </c>
      <c r="AB11" s="41">
        <v>1560.9809081885069</v>
      </c>
      <c r="AC11" s="41">
        <v>0</v>
      </c>
      <c r="AD11" s="41">
        <v>1560.9809081885069</v>
      </c>
    </row>
    <row r="12" spans="1:31" s="4" customFormat="1" x14ac:dyDescent="0.45">
      <c r="A12" s="1"/>
      <c r="B12" s="23" t="s">
        <v>55</v>
      </c>
      <c r="C12" s="41">
        <v>405.02060109198248</v>
      </c>
      <c r="D12" s="41">
        <v>372.72622745715421</v>
      </c>
      <c r="E12" s="41">
        <v>367.8146046976517</v>
      </c>
      <c r="F12" s="41">
        <v>454.67742081481299</v>
      </c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113">
        <v>3.3841800837683267</v>
      </c>
      <c r="P12" s="113">
        <v>4.5308626058281103</v>
      </c>
      <c r="Q12" s="113">
        <v>4.0766870299389115</v>
      </c>
      <c r="R12" s="113">
        <v>3.4331612627500228</v>
      </c>
      <c r="S12" s="41">
        <v>1370.6626517313632</v>
      </c>
      <c r="T12" s="41">
        <v>0</v>
      </c>
      <c r="U12" s="41">
        <v>0</v>
      </c>
      <c r="V12" s="41">
        <v>1688.7713261970027</v>
      </c>
      <c r="W12" s="41">
        <v>0</v>
      </c>
      <c r="X12" s="41">
        <v>0</v>
      </c>
      <c r="Y12" s="41">
        <v>1499.4650283930246</v>
      </c>
      <c r="Z12" s="41">
        <v>0</v>
      </c>
      <c r="AA12" s="41">
        <v>0</v>
      </c>
      <c r="AB12" s="41">
        <v>1560.9809081885069</v>
      </c>
      <c r="AC12" s="41">
        <v>0</v>
      </c>
      <c r="AD12" s="41">
        <v>0</v>
      </c>
    </row>
    <row r="13" spans="1:31" s="4" customFormat="1" x14ac:dyDescent="0.45">
      <c r="A13" s="1"/>
      <c r="B13" s="23" t="s">
        <v>7</v>
      </c>
      <c r="C13" s="41">
        <v>458.62224856193899</v>
      </c>
      <c r="D13" s="41">
        <v>359.31572260385195</v>
      </c>
      <c r="E13" s="41">
        <v>207.4922486978827</v>
      </c>
      <c r="F13" s="41">
        <v>465.89789031692294</v>
      </c>
      <c r="G13" s="41">
        <v>458.62224856193899</v>
      </c>
      <c r="H13" s="41">
        <v>359.31572260385195</v>
      </c>
      <c r="I13" s="41">
        <v>207.4922486978827</v>
      </c>
      <c r="J13" s="41">
        <v>465.89789031692294</v>
      </c>
      <c r="K13" s="41">
        <v>458.62224856193899</v>
      </c>
      <c r="L13" s="41">
        <v>359.31572260385195</v>
      </c>
      <c r="M13" s="41">
        <v>207.4922486978827</v>
      </c>
      <c r="N13" s="41">
        <v>465.89789031692294</v>
      </c>
      <c r="O13" s="113">
        <v>3.7069609545710969</v>
      </c>
      <c r="P13" s="113">
        <v>5.0722749372959406</v>
      </c>
      <c r="Q13" s="113">
        <v>5.7338315081379747</v>
      </c>
      <c r="R13" s="113">
        <v>3.7687027182830839</v>
      </c>
      <c r="S13" s="41">
        <v>1700.0947683167083</v>
      </c>
      <c r="T13" s="41">
        <v>1700.0947683167083</v>
      </c>
      <c r="U13" s="41">
        <v>1700.0947683167083</v>
      </c>
      <c r="V13" s="41">
        <v>1822.5481343398988</v>
      </c>
      <c r="W13" s="41">
        <v>1822.5481343398988</v>
      </c>
      <c r="X13" s="41">
        <v>1822.5481343398988</v>
      </c>
      <c r="Y13" s="41">
        <v>1189.7255932783205</v>
      </c>
      <c r="Z13" s="41">
        <v>1189.7255932783205</v>
      </c>
      <c r="AA13" s="41">
        <v>1189.7255932783205</v>
      </c>
      <c r="AB13" s="41">
        <v>1755.8306456797416</v>
      </c>
      <c r="AC13" s="41">
        <v>1755.8306456797416</v>
      </c>
      <c r="AD13" s="41">
        <v>1755.8306456797416</v>
      </c>
    </row>
    <row r="14" spans="1:31" s="4" customFormat="1" x14ac:dyDescent="0.45">
      <c r="A14" s="1"/>
      <c r="B14" s="23" t="s">
        <v>102</v>
      </c>
      <c r="C14" s="41">
        <v>511.04649551285553</v>
      </c>
      <c r="D14" s="41">
        <v>318.19943893868026</v>
      </c>
      <c r="E14" s="41">
        <v>275.40275708291904</v>
      </c>
      <c r="F14" s="41">
        <v>308.85488909520376</v>
      </c>
      <c r="G14" s="41">
        <v>511.04649551285553</v>
      </c>
      <c r="H14" s="41">
        <v>318.19943893868026</v>
      </c>
      <c r="I14" s="41">
        <v>275.40275708291904</v>
      </c>
      <c r="J14" s="41">
        <v>308.85488909520376</v>
      </c>
      <c r="K14" s="41">
        <v>511.04649551285553</v>
      </c>
      <c r="L14" s="41">
        <v>318.19943893868026</v>
      </c>
      <c r="M14" s="41">
        <v>275.40275708291904</v>
      </c>
      <c r="N14" s="41">
        <v>308.85488909520376</v>
      </c>
      <c r="O14" s="113">
        <v>3.2577885489859391</v>
      </c>
      <c r="P14" s="113">
        <v>4.8180478213685936</v>
      </c>
      <c r="Q14" s="113">
        <v>6.917286975572928</v>
      </c>
      <c r="R14" s="113">
        <v>5.9984880526985593</v>
      </c>
      <c r="S14" s="41">
        <v>1664.8814210811747</v>
      </c>
      <c r="T14" s="41">
        <v>1664.8814210811747</v>
      </c>
      <c r="U14" s="41">
        <v>1664.8814210811747</v>
      </c>
      <c r="V14" s="41">
        <v>1533.1001135392173</v>
      </c>
      <c r="W14" s="41">
        <v>1533.1001135392173</v>
      </c>
      <c r="X14" s="41">
        <v>1533.1001135392173</v>
      </c>
      <c r="Y14" s="41">
        <v>1905.0399046065509</v>
      </c>
      <c r="Z14" s="41">
        <v>1905.0399046065509</v>
      </c>
      <c r="AA14" s="41">
        <v>1905.0399046065509</v>
      </c>
      <c r="AB14" s="41">
        <v>1852.6623622551183</v>
      </c>
      <c r="AC14" s="41">
        <v>1852.6623622551183</v>
      </c>
      <c r="AD14" s="41">
        <v>1852.6623622551183</v>
      </c>
    </row>
    <row r="15" spans="1:31" s="4" customFormat="1" x14ac:dyDescent="0.45">
      <c r="A15" s="1"/>
      <c r="B15" s="23" t="s">
        <v>101</v>
      </c>
      <c r="C15" s="41">
        <v>511.04649551285553</v>
      </c>
      <c r="D15" s="41">
        <v>318.19943893868026</v>
      </c>
      <c r="E15" s="41">
        <v>275.40275708291904</v>
      </c>
      <c r="F15" s="41">
        <v>308.85488909520376</v>
      </c>
      <c r="G15" s="41">
        <v>511.04649551285553</v>
      </c>
      <c r="H15" s="41">
        <v>318.19943893868026</v>
      </c>
      <c r="I15" s="41">
        <v>275.40275708291904</v>
      </c>
      <c r="J15" s="41">
        <v>308.85488909520376</v>
      </c>
      <c r="K15" s="41">
        <v>511.04649551285553</v>
      </c>
      <c r="L15" s="41">
        <v>318.19943893868026</v>
      </c>
      <c r="M15" s="41">
        <v>275.40275708291904</v>
      </c>
      <c r="N15" s="41">
        <v>308.85488909520376</v>
      </c>
      <c r="O15" s="113">
        <v>3.2577885489859391</v>
      </c>
      <c r="P15" s="113">
        <v>4.8180478213685936</v>
      </c>
      <c r="Q15" s="113">
        <v>6.917286975572928</v>
      </c>
      <c r="R15" s="113">
        <v>5.9984880526985593</v>
      </c>
      <c r="S15" s="41">
        <v>1664.8814210811747</v>
      </c>
      <c r="T15" s="41">
        <v>1664.8814210811747</v>
      </c>
      <c r="U15" s="41">
        <v>1664.8814210811747</v>
      </c>
      <c r="V15" s="41">
        <v>1533.1001135392173</v>
      </c>
      <c r="W15" s="41">
        <v>1533.1001135392173</v>
      </c>
      <c r="X15" s="41">
        <v>1533.1001135392173</v>
      </c>
      <c r="Y15" s="41">
        <v>1905.0399046065509</v>
      </c>
      <c r="Z15" s="41">
        <v>1905.0399046065509</v>
      </c>
      <c r="AA15" s="41">
        <v>1905.0399046065509</v>
      </c>
      <c r="AB15" s="41">
        <v>1852.6623622551183</v>
      </c>
      <c r="AC15" s="41">
        <v>1852.6623622551183</v>
      </c>
      <c r="AD15" s="41">
        <v>1852.6623622551183</v>
      </c>
    </row>
    <row r="16" spans="1:31" s="4" customFormat="1" x14ac:dyDescent="0.45">
      <c r="A16" s="1"/>
      <c r="B16" s="23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2"/>
      <c r="P16" s="42"/>
      <c r="Q16" s="42"/>
      <c r="R16" s="4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spans="1:31" s="4" customFormat="1" x14ac:dyDescent="0.45">
      <c r="A17" s="1"/>
      <c r="B17" s="23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2"/>
      <c r="P17" s="42"/>
      <c r="Q17" s="42"/>
      <c r="R17" s="4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spans="1:31" s="2" customFormat="1" x14ac:dyDescent="0.45">
      <c r="A18" s="1" t="s">
        <v>67</v>
      </c>
      <c r="B18" s="23" t="s">
        <v>11</v>
      </c>
      <c r="C18" s="41">
        <v>412.24147229983976</v>
      </c>
      <c r="D18" s="41">
        <v>395.19831590160481</v>
      </c>
      <c r="E18" s="41">
        <v>285.01432481493021</v>
      </c>
      <c r="F18" s="41">
        <v>573.35145100768091</v>
      </c>
      <c r="G18" s="41">
        <v>0</v>
      </c>
      <c r="H18" s="41">
        <v>0</v>
      </c>
      <c r="I18" s="41">
        <v>0</v>
      </c>
      <c r="J18" s="41">
        <v>0</v>
      </c>
      <c r="K18" s="41">
        <v>412.24147229983976</v>
      </c>
      <c r="L18" s="41">
        <v>395.19831590160481</v>
      </c>
      <c r="M18" s="41">
        <v>285.01432481493021</v>
      </c>
      <c r="N18" s="41">
        <v>573.35145100768091</v>
      </c>
      <c r="O18" s="42">
        <v>4.5817603425745341</v>
      </c>
      <c r="P18" s="42">
        <v>4.4219441015055363</v>
      </c>
      <c r="Q18" s="42">
        <v>4.2548059736369872</v>
      </c>
      <c r="R18" s="42">
        <v>3.5432583975481302</v>
      </c>
      <c r="S18" s="41">
        <v>1888.7916293479441</v>
      </c>
      <c r="T18" s="41">
        <v>0</v>
      </c>
      <c r="U18" s="41">
        <v>1888.7916293479441</v>
      </c>
      <c r="V18" s="41">
        <v>1747.544861926023</v>
      </c>
      <c r="W18" s="41">
        <v>0</v>
      </c>
      <c r="X18" s="41">
        <v>1747.544861926023</v>
      </c>
      <c r="Y18" s="41">
        <v>1212.6806517946777</v>
      </c>
      <c r="Z18" s="41">
        <v>0</v>
      </c>
      <c r="AA18" s="41">
        <v>1212.6806517946777</v>
      </c>
      <c r="AB18" s="41">
        <v>2031.5323435293708</v>
      </c>
      <c r="AC18" s="41">
        <v>0</v>
      </c>
      <c r="AD18" s="41">
        <v>2031.5323435293708</v>
      </c>
      <c r="AE18" s="4"/>
    </row>
    <row r="19" spans="1:31" s="4" customFormat="1" x14ac:dyDescent="0.45">
      <c r="A19" s="1"/>
      <c r="B19" s="23" t="s">
        <v>53</v>
      </c>
      <c r="C19" s="41">
        <v>412.24147229983976</v>
      </c>
      <c r="D19" s="41">
        <v>395.19831590160481</v>
      </c>
      <c r="E19" s="41">
        <v>285.01432481493021</v>
      </c>
      <c r="F19" s="41">
        <v>573.35145100768091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2">
        <v>4.5817603425745341</v>
      </c>
      <c r="P19" s="42">
        <v>4.4219441015055363</v>
      </c>
      <c r="Q19" s="42">
        <v>4.2548059736369872</v>
      </c>
      <c r="R19" s="42">
        <v>3.5432583975481302</v>
      </c>
      <c r="S19" s="41">
        <v>1888.7916293479441</v>
      </c>
      <c r="T19" s="41">
        <v>0</v>
      </c>
      <c r="U19" s="41">
        <v>0</v>
      </c>
      <c r="V19" s="41">
        <v>1747.544861926023</v>
      </c>
      <c r="W19" s="41">
        <v>0</v>
      </c>
      <c r="X19" s="41">
        <v>0</v>
      </c>
      <c r="Y19" s="41">
        <v>1212.6806517946777</v>
      </c>
      <c r="Z19" s="41">
        <v>0</v>
      </c>
      <c r="AA19" s="41">
        <v>0</v>
      </c>
      <c r="AB19" s="41">
        <v>2031.5323435293708</v>
      </c>
      <c r="AC19" s="41">
        <v>0</v>
      </c>
      <c r="AD19" s="41">
        <v>0</v>
      </c>
    </row>
    <row r="20" spans="1:31" s="4" customFormat="1" x14ac:dyDescent="0.45">
      <c r="A20" s="1"/>
      <c r="B20" s="23" t="s">
        <v>51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2"/>
      <c r="P20" s="42"/>
      <c r="Q20" s="42"/>
      <c r="R20" s="42"/>
      <c r="S20" s="41">
        <v>224.23656860273383</v>
      </c>
      <c r="T20" s="25">
        <v>224.23656860273383</v>
      </c>
      <c r="U20" s="25">
        <v>175.36906687629292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</row>
    <row r="21" spans="1:31" s="4" customFormat="1" x14ac:dyDescent="0.45">
      <c r="A21" s="1"/>
      <c r="B21" s="23" t="s">
        <v>12</v>
      </c>
      <c r="C21" s="41">
        <v>393.06914630296836</v>
      </c>
      <c r="D21" s="41">
        <v>298.82386107066941</v>
      </c>
      <c r="E21" s="41">
        <v>142.90985747238935</v>
      </c>
      <c r="F21" s="41">
        <v>174.48181720287877</v>
      </c>
      <c r="G21" s="41">
        <v>0</v>
      </c>
      <c r="H21" s="41">
        <v>0</v>
      </c>
      <c r="I21" s="41">
        <v>0</v>
      </c>
      <c r="J21" s="41">
        <v>0</v>
      </c>
      <c r="K21" s="41">
        <v>393.06914630296836</v>
      </c>
      <c r="L21" s="41">
        <v>298.82386107066941</v>
      </c>
      <c r="M21" s="41">
        <v>142.90985747238935</v>
      </c>
      <c r="N21" s="41">
        <v>174.48181720287877</v>
      </c>
      <c r="O21" s="42">
        <v>3.862962247074369</v>
      </c>
      <c r="P21" s="42">
        <v>4.3465667406766491</v>
      </c>
      <c r="Q21" s="42">
        <v>8.0101467985925066</v>
      </c>
      <c r="R21" s="42">
        <v>4.0334039487641515</v>
      </c>
      <c r="S21" s="41">
        <v>1518.4112726581186</v>
      </c>
      <c r="T21" s="41">
        <v>0</v>
      </c>
      <c r="U21" s="41">
        <v>1518.4112726581186</v>
      </c>
      <c r="V21" s="41">
        <v>1298.8578558503514</v>
      </c>
      <c r="W21" s="41">
        <v>0</v>
      </c>
      <c r="X21" s="41">
        <v>1298.8578558503514</v>
      </c>
      <c r="Y21" s="41">
        <v>1144.7289373197709</v>
      </c>
      <c r="Z21" s="41">
        <v>0</v>
      </c>
      <c r="AA21" s="41">
        <v>1144.7289373197709</v>
      </c>
      <c r="AB21" s="41">
        <v>703.75565049363615</v>
      </c>
      <c r="AC21" s="41">
        <v>0</v>
      </c>
      <c r="AD21" s="41">
        <v>703.75565049363615</v>
      </c>
    </row>
    <row r="22" spans="1:31" s="4" customFormat="1" x14ac:dyDescent="0.45">
      <c r="A22" s="1"/>
      <c r="B22" s="23" t="s">
        <v>54</v>
      </c>
      <c r="C22" s="41">
        <v>393.06914630296836</v>
      </c>
      <c r="D22" s="41">
        <v>298.82386107066941</v>
      </c>
      <c r="E22" s="41">
        <v>142.90985747238935</v>
      </c>
      <c r="F22" s="41">
        <v>174.48181720287877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2">
        <v>3.862962247074369</v>
      </c>
      <c r="P22" s="42">
        <v>4.3465667406766491</v>
      </c>
      <c r="Q22" s="42">
        <v>8.0101467985925066</v>
      </c>
      <c r="R22" s="42">
        <v>4.0334039487641515</v>
      </c>
      <c r="S22" s="41">
        <v>1518.4112726581186</v>
      </c>
      <c r="T22" s="41">
        <v>0</v>
      </c>
      <c r="U22" s="41">
        <v>0</v>
      </c>
      <c r="V22" s="41">
        <v>1298.8578558503514</v>
      </c>
      <c r="W22" s="41">
        <v>0</v>
      </c>
      <c r="X22" s="41">
        <v>0</v>
      </c>
      <c r="Y22" s="41">
        <v>1144.7289373197709</v>
      </c>
      <c r="Z22" s="41">
        <v>0</v>
      </c>
      <c r="AA22" s="41">
        <v>0</v>
      </c>
      <c r="AB22" s="41">
        <v>703.75565049363615</v>
      </c>
      <c r="AC22" s="41">
        <v>0</v>
      </c>
      <c r="AD22" s="41">
        <v>0</v>
      </c>
    </row>
    <row r="23" spans="1:31" s="4" customFormat="1" x14ac:dyDescent="0.45">
      <c r="A23" s="1"/>
      <c r="B23" s="23" t="s">
        <v>52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2"/>
      <c r="P23" s="42"/>
      <c r="Q23" s="42"/>
      <c r="R23" s="42"/>
      <c r="S23" s="41">
        <v>224.23656860273383</v>
      </c>
      <c r="T23" s="41">
        <v>224.23656860273383</v>
      </c>
      <c r="U23" s="41">
        <v>175.36906687629292</v>
      </c>
      <c r="V23" s="41">
        <v>0</v>
      </c>
      <c r="W23" s="41">
        <v>0</v>
      </c>
      <c r="X23" s="41">
        <v>0</v>
      </c>
      <c r="Y23" s="41">
        <v>0</v>
      </c>
      <c r="Z23" s="41">
        <v>0</v>
      </c>
      <c r="AA23" s="41">
        <v>0</v>
      </c>
      <c r="AB23" s="41">
        <v>0</v>
      </c>
      <c r="AC23" s="41">
        <v>0</v>
      </c>
      <c r="AD23" s="41">
        <v>0</v>
      </c>
    </row>
    <row r="24" spans="1:31" s="4" customFormat="1" x14ac:dyDescent="0.45">
      <c r="A24" s="1"/>
      <c r="B24" s="23" t="s">
        <v>13</v>
      </c>
      <c r="C24" s="41">
        <v>241.98321318383265</v>
      </c>
      <c r="D24" s="41">
        <v>30.027895836596834</v>
      </c>
      <c r="E24" s="41">
        <v>90.827531474818045</v>
      </c>
      <c r="F24" s="41">
        <v>61.709467525875354</v>
      </c>
      <c r="G24" s="41">
        <v>0</v>
      </c>
      <c r="H24" s="41">
        <v>0</v>
      </c>
      <c r="I24" s="41">
        <v>0</v>
      </c>
      <c r="J24" s="41">
        <v>0</v>
      </c>
      <c r="K24" s="41">
        <v>241.98321318383265</v>
      </c>
      <c r="L24" s="41">
        <v>30.027895836596834</v>
      </c>
      <c r="M24" s="41">
        <v>90.827531474818045</v>
      </c>
      <c r="N24" s="41">
        <v>61.709467525875354</v>
      </c>
      <c r="O24" s="42">
        <v>3.3841800837683267</v>
      </c>
      <c r="P24" s="42">
        <v>4.5308626058281103</v>
      </c>
      <c r="Q24" s="42">
        <v>4.0766870299389115</v>
      </c>
      <c r="R24" s="42">
        <v>3.4331612627500228</v>
      </c>
      <c r="S24" s="41">
        <v>818.9147706629916</v>
      </c>
      <c r="T24" s="41">
        <v>0</v>
      </c>
      <c r="U24" s="41">
        <v>818.9147706629916</v>
      </c>
      <c r="V24" s="41">
        <v>136.05227037773818</v>
      </c>
      <c r="W24" s="41">
        <v>0</v>
      </c>
      <c r="X24" s="41">
        <v>136.05227037773818</v>
      </c>
      <c r="Y24" s="41">
        <v>370.275419524759</v>
      </c>
      <c r="Z24" s="41">
        <v>0</v>
      </c>
      <c r="AA24" s="41">
        <v>370.275419524759</v>
      </c>
      <c r="AB24" s="41">
        <v>211.85855345476574</v>
      </c>
      <c r="AC24" s="41">
        <v>0</v>
      </c>
      <c r="AD24" s="41">
        <v>211.85855345476574</v>
      </c>
    </row>
    <row r="25" spans="1:31" s="4" customFormat="1" x14ac:dyDescent="0.45">
      <c r="A25" s="1"/>
      <c r="B25" s="23" t="s">
        <v>55</v>
      </c>
      <c r="C25" s="41">
        <v>241.98321318383265</v>
      </c>
      <c r="D25" s="41">
        <v>30.027895836596834</v>
      </c>
      <c r="E25" s="41">
        <v>90.827531474818045</v>
      </c>
      <c r="F25" s="41">
        <v>61.709467525875354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2">
        <v>3.3841800837683267</v>
      </c>
      <c r="P25" s="42">
        <v>4.5308626058281103</v>
      </c>
      <c r="Q25" s="42">
        <v>4.0766870299389115</v>
      </c>
      <c r="R25" s="42">
        <v>3.4331612627500228</v>
      </c>
      <c r="S25" s="41">
        <v>818.9147706629916</v>
      </c>
      <c r="T25" s="41">
        <v>0</v>
      </c>
      <c r="U25" s="41">
        <v>0</v>
      </c>
      <c r="V25" s="41">
        <v>136.05227037773818</v>
      </c>
      <c r="W25" s="41">
        <v>0</v>
      </c>
      <c r="X25" s="41">
        <v>0</v>
      </c>
      <c r="Y25" s="41">
        <v>370.275419524759</v>
      </c>
      <c r="Z25" s="41">
        <v>0</v>
      </c>
      <c r="AA25" s="41">
        <v>0</v>
      </c>
      <c r="AB25" s="41">
        <v>211.85855345476574</v>
      </c>
      <c r="AC25" s="41">
        <v>0</v>
      </c>
      <c r="AD25" s="41">
        <v>0</v>
      </c>
    </row>
    <row r="26" spans="1:31" s="4" customFormat="1" x14ac:dyDescent="0.45">
      <c r="A26" s="1"/>
      <c r="B26" s="23" t="s">
        <v>7</v>
      </c>
      <c r="C26" s="41">
        <v>137.63903574560146</v>
      </c>
      <c r="D26" s="41">
        <v>7.6151315530594186</v>
      </c>
      <c r="E26" s="41">
        <v>1.8748977485637273</v>
      </c>
      <c r="F26" s="41">
        <v>138.84592710686792</v>
      </c>
      <c r="G26" s="41">
        <v>137.63903574560146</v>
      </c>
      <c r="H26" s="41">
        <v>7.6151315530594186</v>
      </c>
      <c r="I26" s="41">
        <v>1.8748977485637273</v>
      </c>
      <c r="J26" s="41">
        <v>138.84592710686792</v>
      </c>
      <c r="K26" s="41">
        <v>137.63903574560146</v>
      </c>
      <c r="L26" s="41">
        <v>7.6151315530594186</v>
      </c>
      <c r="M26" s="41">
        <v>1.8748977485637273</v>
      </c>
      <c r="N26" s="41">
        <v>138.84592710686792</v>
      </c>
      <c r="O26" s="42">
        <v>3.7069609545710969</v>
      </c>
      <c r="P26" s="42">
        <v>5.0722749372959406</v>
      </c>
      <c r="Q26" s="42">
        <v>5.7338315081379747</v>
      </c>
      <c r="R26" s="42">
        <v>3.7687027182830839</v>
      </c>
      <c r="S26" s="41">
        <v>510.22253133376012</v>
      </c>
      <c r="T26" s="41">
        <v>510.22253133376012</v>
      </c>
      <c r="U26" s="41">
        <v>510.22253133376012</v>
      </c>
      <c r="V26" s="41">
        <v>38.6260409207948</v>
      </c>
      <c r="W26" s="41">
        <v>38.6260409207948</v>
      </c>
      <c r="X26" s="41">
        <v>38.6260409207948</v>
      </c>
      <c r="Y26" s="41">
        <v>10.75034778525165</v>
      </c>
      <c r="Z26" s="41">
        <v>10.75034778525165</v>
      </c>
      <c r="AA26" s="41">
        <v>10.75034778525165</v>
      </c>
      <c r="AB26" s="41">
        <v>523.26902291018803</v>
      </c>
      <c r="AC26" s="41">
        <v>523.26902291018803</v>
      </c>
      <c r="AD26" s="41">
        <v>523.26902291018803</v>
      </c>
    </row>
    <row r="27" spans="1:31" s="4" customFormat="1" x14ac:dyDescent="0.45">
      <c r="A27" s="1"/>
      <c r="B27" s="23" t="s">
        <v>102</v>
      </c>
      <c r="C27" s="41">
        <v>84.081369480206988</v>
      </c>
      <c r="D27" s="41">
        <v>12.666911946110007</v>
      </c>
      <c r="E27" s="41">
        <v>27.752866120551666</v>
      </c>
      <c r="F27" s="41">
        <v>34.823287482477774</v>
      </c>
      <c r="G27" s="41">
        <v>84.081369480206988</v>
      </c>
      <c r="H27" s="41">
        <v>12.666911946110007</v>
      </c>
      <c r="I27" s="41">
        <v>27.752866120551666</v>
      </c>
      <c r="J27" s="41">
        <v>34.823287482477774</v>
      </c>
      <c r="K27" s="41">
        <v>84.081369480206988</v>
      </c>
      <c r="L27" s="41">
        <v>12.666911946110007</v>
      </c>
      <c r="M27" s="41">
        <v>27.752866120551666</v>
      </c>
      <c r="N27" s="41">
        <v>34.823287482477774</v>
      </c>
      <c r="O27" s="42">
        <v>3.2577885489859391</v>
      </c>
      <c r="P27" s="42">
        <v>4.8180478213685936</v>
      </c>
      <c r="Q27" s="42">
        <v>6.917286975572928</v>
      </c>
      <c r="R27" s="42">
        <v>5.9984880526985593</v>
      </c>
      <c r="S27" s="41">
        <v>273.91932267567415</v>
      </c>
      <c r="T27" s="41">
        <v>273.91932267567415</v>
      </c>
      <c r="U27" s="41">
        <v>273.91932267567415</v>
      </c>
      <c r="V27" s="41">
        <v>61.02978750542313</v>
      </c>
      <c r="W27" s="41">
        <v>61.02978750542313</v>
      </c>
      <c r="X27" s="41">
        <v>61.02978750542313</v>
      </c>
      <c r="Y27" s="41">
        <v>191.97453935051121</v>
      </c>
      <c r="Z27" s="41">
        <v>191.97453935051121</v>
      </c>
      <c r="AA27" s="41">
        <v>191.97453935051121</v>
      </c>
      <c r="AB27" s="41">
        <v>208.88707391933022</v>
      </c>
      <c r="AC27" s="41">
        <v>208.88707391933022</v>
      </c>
      <c r="AD27" s="41">
        <v>208.88707391933022</v>
      </c>
    </row>
    <row r="28" spans="1:31" s="4" customFormat="1" x14ac:dyDescent="0.45">
      <c r="A28" s="1"/>
      <c r="B28" s="23" t="s">
        <v>101</v>
      </c>
      <c r="C28" s="41">
        <v>84.081369480206988</v>
      </c>
      <c r="D28" s="41">
        <v>12.666911946110007</v>
      </c>
      <c r="E28" s="41">
        <v>27.752866120551666</v>
      </c>
      <c r="F28" s="41">
        <v>34.823287482477774</v>
      </c>
      <c r="G28" s="41">
        <v>84.081369480206988</v>
      </c>
      <c r="H28" s="41">
        <v>12.666911946110007</v>
      </c>
      <c r="I28" s="41">
        <v>27.752866120551666</v>
      </c>
      <c r="J28" s="41">
        <v>34.823287482477774</v>
      </c>
      <c r="K28" s="41">
        <v>84.081369480206988</v>
      </c>
      <c r="L28" s="41">
        <v>12.666911946110007</v>
      </c>
      <c r="M28" s="41">
        <v>27.752866120551666</v>
      </c>
      <c r="N28" s="41">
        <v>34.823287482477774</v>
      </c>
      <c r="O28" s="42">
        <v>3.2577885489859391</v>
      </c>
      <c r="P28" s="42">
        <v>4.8180478213685936</v>
      </c>
      <c r="Q28" s="42">
        <v>6.917286975572928</v>
      </c>
      <c r="R28" s="42">
        <v>5.9984880526985593</v>
      </c>
      <c r="S28" s="41">
        <v>273.91932267567415</v>
      </c>
      <c r="T28" s="41">
        <v>273.91932267567415</v>
      </c>
      <c r="U28" s="41">
        <v>273.91932267567415</v>
      </c>
      <c r="V28" s="41">
        <v>61.02978750542313</v>
      </c>
      <c r="W28" s="41">
        <v>61.02978750542313</v>
      </c>
      <c r="X28" s="41">
        <v>61.02978750542313</v>
      </c>
      <c r="Y28" s="41">
        <v>191.97453935051121</v>
      </c>
      <c r="Z28" s="41">
        <v>191.97453935051121</v>
      </c>
      <c r="AA28" s="41">
        <v>191.97453935051121</v>
      </c>
      <c r="AB28" s="41">
        <v>208.88707391933022</v>
      </c>
      <c r="AC28" s="41">
        <v>208.88707391933022</v>
      </c>
      <c r="AD28" s="41">
        <v>208.88707391933022</v>
      </c>
    </row>
    <row r="29" spans="1:31" s="4" customFormat="1" x14ac:dyDescent="0.45">
      <c r="A29" s="1"/>
      <c r="B29" s="23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2"/>
      <c r="P29" s="42"/>
      <c r="Q29" s="42"/>
      <c r="R29" s="4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</row>
    <row r="30" spans="1:31" s="4" customFormat="1" x14ac:dyDescent="0.45">
      <c r="A30" s="1"/>
      <c r="B30" s="23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2"/>
      <c r="P30" s="42"/>
      <c r="Q30" s="42"/>
      <c r="R30" s="4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</row>
    <row r="31" spans="1:31" x14ac:dyDescent="0.45">
      <c r="A31" s="1" t="s">
        <v>16</v>
      </c>
      <c r="B31" s="23" t="s">
        <v>11</v>
      </c>
      <c r="C31" s="41">
        <v>35.787124765520744</v>
      </c>
      <c r="D31" s="41">
        <v>33.888772479629139</v>
      </c>
      <c r="E31" s="41">
        <v>40.925428854340304</v>
      </c>
      <c r="F31" s="41">
        <v>31.105581099781787</v>
      </c>
      <c r="G31" s="41">
        <v>0</v>
      </c>
      <c r="H31" s="41">
        <v>0</v>
      </c>
      <c r="I31" s="41">
        <v>0</v>
      </c>
      <c r="J31" s="41">
        <v>0</v>
      </c>
      <c r="K31" s="41">
        <v>35.787124765520744</v>
      </c>
      <c r="L31" s="41">
        <v>33.888772479629139</v>
      </c>
      <c r="M31" s="41">
        <v>40.925428854340304</v>
      </c>
      <c r="N31" s="41">
        <v>31.105581099781787</v>
      </c>
      <c r="O31" s="42">
        <v>4.5817603425745341</v>
      </c>
      <c r="P31" s="42">
        <v>4.4219441015055363</v>
      </c>
      <c r="Q31" s="42">
        <v>4.2548059736369872</v>
      </c>
      <c r="R31" s="42">
        <v>3.5432583975481302</v>
      </c>
      <c r="S31" s="41">
        <v>163.96802902542993</v>
      </c>
      <c r="T31" s="41">
        <v>0</v>
      </c>
      <c r="U31" s="41">
        <v>163.96802902542993</v>
      </c>
      <c r="V31" s="41">
        <v>149.85425757355921</v>
      </c>
      <c r="W31" s="41">
        <v>0</v>
      </c>
      <c r="X31" s="41">
        <v>149.85425757355921</v>
      </c>
      <c r="Y31" s="41">
        <v>174.12975916310265</v>
      </c>
      <c r="Z31" s="41">
        <v>0</v>
      </c>
      <c r="AA31" s="41">
        <v>174.12975916310265</v>
      </c>
      <c r="AB31" s="41">
        <v>110.21511144241622</v>
      </c>
      <c r="AC31" s="41">
        <v>0</v>
      </c>
      <c r="AD31" s="41">
        <v>110.21511144241622</v>
      </c>
      <c r="AE31" s="4"/>
    </row>
    <row r="32" spans="1:31" s="4" customFormat="1" x14ac:dyDescent="0.45">
      <c r="A32" s="1"/>
      <c r="B32" s="23" t="s">
        <v>53</v>
      </c>
      <c r="C32" s="41">
        <v>35.787124765520744</v>
      </c>
      <c r="D32" s="41">
        <v>33.888772479629139</v>
      </c>
      <c r="E32" s="41">
        <v>40.925428854340304</v>
      </c>
      <c r="F32" s="41">
        <v>31.105581099781787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2">
        <v>4.5817603425745341</v>
      </c>
      <c r="P32" s="42">
        <v>4.4219441015055363</v>
      </c>
      <c r="Q32" s="42">
        <v>4.2548059736369872</v>
      </c>
      <c r="R32" s="42">
        <v>3.5432583975481302</v>
      </c>
      <c r="S32" s="41">
        <v>163.96802902542993</v>
      </c>
      <c r="T32" s="41">
        <v>0</v>
      </c>
      <c r="U32" s="41">
        <v>0</v>
      </c>
      <c r="V32" s="41">
        <v>149.85425757355921</v>
      </c>
      <c r="W32" s="41">
        <v>0</v>
      </c>
      <c r="X32" s="41">
        <v>0</v>
      </c>
      <c r="Y32" s="41">
        <v>174.12975916310265</v>
      </c>
      <c r="Z32" s="41">
        <v>0</v>
      </c>
      <c r="AA32" s="41">
        <v>0</v>
      </c>
      <c r="AB32" s="41">
        <v>110.21511144241622</v>
      </c>
      <c r="AC32" s="41">
        <v>0</v>
      </c>
      <c r="AD32" s="41">
        <v>0</v>
      </c>
    </row>
    <row r="33" spans="1:31" s="4" customFormat="1" x14ac:dyDescent="0.45">
      <c r="A33" s="1"/>
      <c r="B33" s="23" t="s">
        <v>51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2"/>
      <c r="P33" s="42"/>
      <c r="Q33" s="42"/>
      <c r="R33" s="42"/>
      <c r="S33" s="41">
        <v>3.5681345198928272</v>
      </c>
      <c r="T33" s="25">
        <v>3.5681345198928272</v>
      </c>
      <c r="U33" s="25">
        <v>76.799609143168553</v>
      </c>
      <c r="V33" s="41">
        <v>0</v>
      </c>
      <c r="W33" s="41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1">
        <v>0</v>
      </c>
      <c r="AD33" s="41">
        <v>0</v>
      </c>
    </row>
    <row r="34" spans="1:31" s="4" customFormat="1" x14ac:dyDescent="0.45">
      <c r="A34" s="1"/>
      <c r="B34" s="23" t="s">
        <v>12</v>
      </c>
      <c r="C34" s="41">
        <v>44.52059471026314</v>
      </c>
      <c r="D34" s="41">
        <v>31.001503664136955</v>
      </c>
      <c r="E34" s="41">
        <v>20.633615447353925</v>
      </c>
      <c r="F34" s="41">
        <v>19.268089411109734</v>
      </c>
      <c r="G34" s="41">
        <v>0</v>
      </c>
      <c r="H34" s="41">
        <v>0</v>
      </c>
      <c r="I34" s="41">
        <v>0</v>
      </c>
      <c r="J34" s="41">
        <v>0</v>
      </c>
      <c r="K34" s="41">
        <v>44.52059471026314</v>
      </c>
      <c r="L34" s="41">
        <v>31.001503664136955</v>
      </c>
      <c r="M34" s="41">
        <v>20.633615447353925</v>
      </c>
      <c r="N34" s="41">
        <v>19.268089411109734</v>
      </c>
      <c r="O34" s="42">
        <v>3.862962247074369</v>
      </c>
      <c r="P34" s="42">
        <v>4.3465667406766491</v>
      </c>
      <c r="Q34" s="42">
        <v>8.0101467985925066</v>
      </c>
      <c r="R34" s="42">
        <v>4.0334039487641515</v>
      </c>
      <c r="S34" s="41">
        <v>171.98137658304537</v>
      </c>
      <c r="T34" s="41">
        <v>0</v>
      </c>
      <c r="U34" s="41">
        <v>171.98137658304537</v>
      </c>
      <c r="V34" s="41">
        <v>134.75010473750297</v>
      </c>
      <c r="W34" s="41">
        <v>0</v>
      </c>
      <c r="X34" s="41">
        <v>134.75010473750297</v>
      </c>
      <c r="Y34" s="41">
        <v>165.27828871901093</v>
      </c>
      <c r="Z34" s="41">
        <v>0</v>
      </c>
      <c r="AA34" s="41">
        <v>165.27828871901093</v>
      </c>
      <c r="AB34" s="41">
        <v>77.715987915910745</v>
      </c>
      <c r="AC34" s="41">
        <v>0</v>
      </c>
      <c r="AD34" s="41">
        <v>77.715987915910745</v>
      </c>
    </row>
    <row r="35" spans="1:31" s="4" customFormat="1" x14ac:dyDescent="0.45">
      <c r="A35" s="1"/>
      <c r="B35" s="23" t="s">
        <v>54</v>
      </c>
      <c r="C35" s="41">
        <v>44.52059471026314</v>
      </c>
      <c r="D35" s="41">
        <v>31.001503664136955</v>
      </c>
      <c r="E35" s="41">
        <v>20.633615447353925</v>
      </c>
      <c r="F35" s="41">
        <v>19.268089411109734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2">
        <v>3.862962247074369</v>
      </c>
      <c r="P35" s="42">
        <v>4.3465667406766491</v>
      </c>
      <c r="Q35" s="42">
        <v>8.0101467985925066</v>
      </c>
      <c r="R35" s="42">
        <v>4.0334039487641515</v>
      </c>
      <c r="S35" s="41">
        <v>171.98137658304537</v>
      </c>
      <c r="T35" s="41">
        <v>0</v>
      </c>
      <c r="U35" s="41">
        <v>0</v>
      </c>
      <c r="V35" s="41">
        <v>134.75010473750297</v>
      </c>
      <c r="W35" s="41">
        <v>0</v>
      </c>
      <c r="X35" s="41">
        <v>0</v>
      </c>
      <c r="Y35" s="41">
        <v>165.27828871901093</v>
      </c>
      <c r="Z35" s="41">
        <v>0</v>
      </c>
      <c r="AA35" s="41">
        <v>0</v>
      </c>
      <c r="AB35" s="41">
        <v>77.715987915910745</v>
      </c>
      <c r="AC35" s="41">
        <v>0</v>
      </c>
      <c r="AD35" s="41">
        <v>0</v>
      </c>
    </row>
    <row r="36" spans="1:31" s="4" customFormat="1" x14ac:dyDescent="0.45">
      <c r="A36" s="1"/>
      <c r="B36" s="23" t="s">
        <v>52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2"/>
      <c r="P36" s="42"/>
      <c r="Q36" s="42"/>
      <c r="R36" s="42"/>
      <c r="S36" s="41">
        <v>3.5681345198928272</v>
      </c>
      <c r="T36" s="41">
        <v>3.5681345198928272</v>
      </c>
      <c r="U36" s="41">
        <v>76.799609143168553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</row>
    <row r="37" spans="1:31" s="4" customFormat="1" x14ac:dyDescent="0.45">
      <c r="A37" s="1"/>
      <c r="B37" s="23" t="s">
        <v>13</v>
      </c>
      <c r="C37" s="41">
        <v>45.066277348758639</v>
      </c>
      <c r="D37" s="41">
        <v>31.753943711046283</v>
      </c>
      <c r="E37" s="41">
        <v>25.865989311332473</v>
      </c>
      <c r="F37" s="41">
        <v>44.032198643019719</v>
      </c>
      <c r="G37" s="41">
        <v>0</v>
      </c>
      <c r="H37" s="41">
        <v>0</v>
      </c>
      <c r="I37" s="41">
        <v>0</v>
      </c>
      <c r="J37" s="41">
        <v>0</v>
      </c>
      <c r="K37" s="41">
        <v>45.066277348758639</v>
      </c>
      <c r="L37" s="41">
        <v>31.753943711046283</v>
      </c>
      <c r="M37" s="41">
        <v>25.865989311332473</v>
      </c>
      <c r="N37" s="41">
        <v>44.032198643019719</v>
      </c>
      <c r="O37" s="42">
        <v>3.3841800837683267</v>
      </c>
      <c r="P37" s="42">
        <v>4.5308626058281103</v>
      </c>
      <c r="Q37" s="42">
        <v>4.0766870299389115</v>
      </c>
      <c r="R37" s="42">
        <v>3.4331612627500228</v>
      </c>
      <c r="S37" s="41">
        <v>152.51239825324865</v>
      </c>
      <c r="T37" s="41">
        <v>0</v>
      </c>
      <c r="U37" s="41">
        <v>152.51239825324865</v>
      </c>
      <c r="V37" s="41">
        <v>143.8727561479503</v>
      </c>
      <c r="W37" s="41">
        <v>0</v>
      </c>
      <c r="X37" s="41">
        <v>143.8727561479503</v>
      </c>
      <c r="Y37" s="41">
        <v>105.44754314204761</v>
      </c>
      <c r="Z37" s="41">
        <v>0</v>
      </c>
      <c r="AA37" s="41">
        <v>105.44754314204761</v>
      </c>
      <c r="AB37" s="41">
        <v>151.1696386949294</v>
      </c>
      <c r="AC37" s="41">
        <v>0</v>
      </c>
      <c r="AD37" s="41">
        <v>151.1696386949294</v>
      </c>
    </row>
    <row r="38" spans="1:31" s="4" customFormat="1" x14ac:dyDescent="0.45">
      <c r="A38" s="1"/>
      <c r="B38" s="23" t="s">
        <v>55</v>
      </c>
      <c r="C38" s="41">
        <v>45.066277348758639</v>
      </c>
      <c r="D38" s="41">
        <v>31.753943711046283</v>
      </c>
      <c r="E38" s="41">
        <v>25.865989311332473</v>
      </c>
      <c r="F38" s="41">
        <v>44.032198643019719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2">
        <v>3.3841800837683267</v>
      </c>
      <c r="P38" s="42">
        <v>4.5308626058281103</v>
      </c>
      <c r="Q38" s="42">
        <v>4.0766870299389115</v>
      </c>
      <c r="R38" s="42">
        <v>3.4331612627500228</v>
      </c>
      <c r="S38" s="41">
        <v>152.51239825324865</v>
      </c>
      <c r="T38" s="41">
        <v>0</v>
      </c>
      <c r="U38" s="41">
        <v>0</v>
      </c>
      <c r="V38" s="41">
        <v>143.8727561479503</v>
      </c>
      <c r="W38" s="41">
        <v>0</v>
      </c>
      <c r="X38" s="41">
        <v>0</v>
      </c>
      <c r="Y38" s="41">
        <v>105.44754314204761</v>
      </c>
      <c r="Z38" s="41">
        <v>0</v>
      </c>
      <c r="AA38" s="41">
        <v>0</v>
      </c>
      <c r="AB38" s="41">
        <v>151.1696386949294</v>
      </c>
      <c r="AC38" s="41">
        <v>0</v>
      </c>
      <c r="AD38" s="41">
        <v>0</v>
      </c>
    </row>
    <row r="39" spans="1:31" s="4" customFormat="1" x14ac:dyDescent="0.45">
      <c r="A39" s="1"/>
      <c r="B39" s="23" t="s">
        <v>7</v>
      </c>
      <c r="C39" s="41">
        <v>42.394172839183994</v>
      </c>
      <c r="D39" s="41">
        <v>23.851604640764617</v>
      </c>
      <c r="E39" s="41">
        <v>18.564945237773298</v>
      </c>
      <c r="F39" s="41">
        <v>40.13998978684122</v>
      </c>
      <c r="G39" s="41">
        <v>42.394172839183994</v>
      </c>
      <c r="H39" s="41">
        <v>23.851604640764617</v>
      </c>
      <c r="I39" s="41">
        <v>18.564945237773298</v>
      </c>
      <c r="J39" s="41">
        <v>40.13998978684122</v>
      </c>
      <c r="K39" s="41">
        <v>42.394172839183994</v>
      </c>
      <c r="L39" s="41">
        <v>23.851604640764617</v>
      </c>
      <c r="M39" s="41">
        <v>18.564945237773298</v>
      </c>
      <c r="N39" s="41">
        <v>40.13998978684122</v>
      </c>
      <c r="O39" s="42">
        <v>3.7069609545710969</v>
      </c>
      <c r="P39" s="42">
        <v>5.0722749372959406</v>
      </c>
      <c r="Q39" s="42">
        <v>5.7338315081379747</v>
      </c>
      <c r="R39" s="42">
        <v>3.7687027182830839</v>
      </c>
      <c r="S39" s="41">
        <v>157.15354341619357</v>
      </c>
      <c r="T39" s="41">
        <v>157.15354341619357</v>
      </c>
      <c r="U39" s="41">
        <v>157.15354341619357</v>
      </c>
      <c r="V39" s="41">
        <v>120.98189643364191</v>
      </c>
      <c r="W39" s="41">
        <v>120.98189643364191</v>
      </c>
      <c r="X39" s="41">
        <v>120.98189643364191</v>
      </c>
      <c r="Y39" s="41">
        <v>106.44826795120058</v>
      </c>
      <c r="Z39" s="41">
        <v>106.44826795120058</v>
      </c>
      <c r="AA39" s="41">
        <v>106.44826795120058</v>
      </c>
      <c r="AB39" s="41">
        <v>151.27568862152373</v>
      </c>
      <c r="AC39" s="41">
        <v>151.27568862152373</v>
      </c>
      <c r="AD39" s="41">
        <v>151.27568862152373</v>
      </c>
    </row>
    <row r="40" spans="1:31" s="4" customFormat="1" x14ac:dyDescent="0.45">
      <c r="A40" s="1"/>
      <c r="B40" s="23" t="s">
        <v>102</v>
      </c>
      <c r="C40" s="41">
        <v>45.905061694177654</v>
      </c>
      <c r="D40" s="41">
        <v>24.489116302884185</v>
      </c>
      <c r="E40" s="41">
        <v>19.771468483524817</v>
      </c>
      <c r="F40" s="41">
        <v>25.38329009274398</v>
      </c>
      <c r="G40" s="41">
        <v>45.905061694177654</v>
      </c>
      <c r="H40" s="41">
        <v>24.489116302884185</v>
      </c>
      <c r="I40" s="41">
        <v>19.771468483524817</v>
      </c>
      <c r="J40" s="41">
        <v>25.38329009274398</v>
      </c>
      <c r="K40" s="41">
        <v>45.905061694177654</v>
      </c>
      <c r="L40" s="41">
        <v>24.489116302884185</v>
      </c>
      <c r="M40" s="41">
        <v>19.771468483524817</v>
      </c>
      <c r="N40" s="41">
        <v>25.38329009274398</v>
      </c>
      <c r="O40" s="42">
        <v>3.2577885489859391</v>
      </c>
      <c r="P40" s="42">
        <v>4.8180478213685936</v>
      </c>
      <c r="Q40" s="42">
        <v>6.917286975572928</v>
      </c>
      <c r="R40" s="42">
        <v>5.9984880526985593</v>
      </c>
      <c r="S40" s="41">
        <v>149.54898432778504</v>
      </c>
      <c r="T40" s="41">
        <v>149.54898432778504</v>
      </c>
      <c r="U40" s="41">
        <v>149.54898432778504</v>
      </c>
      <c r="V40" s="41">
        <v>117.98973345035326</v>
      </c>
      <c r="W40" s="41">
        <v>117.98973345035326</v>
      </c>
      <c r="X40" s="41">
        <v>117.98973345035326</v>
      </c>
      <c r="Y40" s="41">
        <v>136.76492142903686</v>
      </c>
      <c r="Z40" s="41">
        <v>136.76492142903686</v>
      </c>
      <c r="AA40" s="41">
        <v>136.76492142903686</v>
      </c>
      <c r="AB40" s="41">
        <v>152.26136235950648</v>
      </c>
      <c r="AC40" s="41">
        <v>152.26136235950648</v>
      </c>
      <c r="AD40" s="41">
        <v>152.26136235950648</v>
      </c>
    </row>
    <row r="41" spans="1:31" s="4" customFormat="1" x14ac:dyDescent="0.45">
      <c r="A41" s="1"/>
      <c r="B41" s="23" t="s">
        <v>101</v>
      </c>
      <c r="C41" s="41">
        <v>45.905061694177654</v>
      </c>
      <c r="D41" s="41">
        <v>24.489116302884185</v>
      </c>
      <c r="E41" s="41">
        <v>19.771468483524817</v>
      </c>
      <c r="F41" s="41">
        <v>25.38329009274398</v>
      </c>
      <c r="G41" s="41">
        <v>45.905061694177654</v>
      </c>
      <c r="H41" s="41">
        <v>24.489116302884185</v>
      </c>
      <c r="I41" s="41">
        <v>19.771468483524817</v>
      </c>
      <c r="J41" s="41">
        <v>25.38329009274398</v>
      </c>
      <c r="K41" s="41">
        <v>45.905061694177654</v>
      </c>
      <c r="L41" s="41">
        <v>24.489116302884185</v>
      </c>
      <c r="M41" s="41">
        <v>19.771468483524817</v>
      </c>
      <c r="N41" s="41">
        <v>25.38329009274398</v>
      </c>
      <c r="O41" s="42">
        <v>3.2577885489859391</v>
      </c>
      <c r="P41" s="42">
        <v>4.8180478213685936</v>
      </c>
      <c r="Q41" s="42">
        <v>6.917286975572928</v>
      </c>
      <c r="R41" s="42">
        <v>5.9984880526985593</v>
      </c>
      <c r="S41" s="41">
        <v>149.54898432778504</v>
      </c>
      <c r="T41" s="41">
        <v>149.54898432778504</v>
      </c>
      <c r="U41" s="41">
        <v>149.54898432778504</v>
      </c>
      <c r="V41" s="41">
        <v>117.98973345035326</v>
      </c>
      <c r="W41" s="41">
        <v>117.98973345035326</v>
      </c>
      <c r="X41" s="41">
        <v>117.98973345035326</v>
      </c>
      <c r="Y41" s="41">
        <v>136.76492142903686</v>
      </c>
      <c r="Z41" s="41">
        <v>136.76492142903686</v>
      </c>
      <c r="AA41" s="41">
        <v>136.76492142903686</v>
      </c>
      <c r="AB41" s="41">
        <v>152.26136235950648</v>
      </c>
      <c r="AC41" s="41">
        <v>152.26136235950648</v>
      </c>
      <c r="AD41" s="41">
        <v>152.26136235950648</v>
      </c>
    </row>
    <row r="42" spans="1:31" s="4" customFormat="1" x14ac:dyDescent="0.45">
      <c r="A42" s="1"/>
      <c r="B42" s="23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2"/>
      <c r="P42" s="42"/>
      <c r="Q42" s="42"/>
      <c r="R42" s="4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</row>
    <row r="43" spans="1:31" s="4" customFormat="1" x14ac:dyDescent="0.45">
      <c r="A43" s="1"/>
      <c r="B43" s="23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2"/>
      <c r="P43" s="42"/>
      <c r="Q43" s="42"/>
      <c r="R43" s="4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</row>
    <row r="44" spans="1:31" x14ac:dyDescent="0.45">
      <c r="A44" s="1" t="s">
        <v>58</v>
      </c>
      <c r="B44" s="23" t="s">
        <v>11</v>
      </c>
      <c r="C44" s="41">
        <v>9.7243026055363888</v>
      </c>
      <c r="D44" s="41">
        <v>9.9217718776587063</v>
      </c>
      <c r="E44" s="41">
        <v>7.3293807814916656</v>
      </c>
      <c r="F44" s="41">
        <v>17.575253413452032</v>
      </c>
      <c r="G44" s="41">
        <v>0</v>
      </c>
      <c r="H44" s="41">
        <v>0</v>
      </c>
      <c r="I44" s="41">
        <v>0</v>
      </c>
      <c r="J44" s="41">
        <v>0</v>
      </c>
      <c r="K44" s="41">
        <v>9.7243026055363888</v>
      </c>
      <c r="L44" s="41">
        <v>9.9217718776587063</v>
      </c>
      <c r="M44" s="41">
        <v>7.3293807814916656</v>
      </c>
      <c r="N44" s="41">
        <v>17.575253413452032</v>
      </c>
      <c r="O44" s="42">
        <v>4.5817603425745341</v>
      </c>
      <c r="P44" s="42">
        <v>4.4219441015055363</v>
      </c>
      <c r="Q44" s="42">
        <v>4.2548059736369872</v>
      </c>
      <c r="R44" s="42">
        <v>3.5432583975481302</v>
      </c>
      <c r="S44" s="41">
        <v>44.554424037240842</v>
      </c>
      <c r="T44" s="41">
        <v>0</v>
      </c>
      <c r="U44" s="41">
        <v>44.554424037240842</v>
      </c>
      <c r="V44" s="41">
        <v>43.873520630896422</v>
      </c>
      <c r="W44" s="41">
        <v>0</v>
      </c>
      <c r="X44" s="41">
        <v>43.873520630896422</v>
      </c>
      <c r="Y44" s="41">
        <v>31.185093132150868</v>
      </c>
      <c r="Z44" s="41">
        <v>0</v>
      </c>
      <c r="AA44" s="41">
        <v>31.185093132150868</v>
      </c>
      <c r="AB44" s="41">
        <v>62.273664246250348</v>
      </c>
      <c r="AC44" s="41">
        <v>0</v>
      </c>
      <c r="AD44" s="41">
        <v>62.273664246250348</v>
      </c>
      <c r="AE44" s="4"/>
    </row>
    <row r="45" spans="1:31" s="4" customFormat="1" x14ac:dyDescent="0.45">
      <c r="A45" s="1"/>
      <c r="B45" s="23" t="s">
        <v>53</v>
      </c>
      <c r="C45" s="41">
        <v>9.7243026055363888</v>
      </c>
      <c r="D45" s="41">
        <v>9.9217718776587063</v>
      </c>
      <c r="E45" s="41">
        <v>7.3293807814916656</v>
      </c>
      <c r="F45" s="41">
        <v>17.575253413452032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2">
        <v>4.5817603425745341</v>
      </c>
      <c r="P45" s="42">
        <v>4.4219441015055363</v>
      </c>
      <c r="Q45" s="42">
        <v>4.2548059736369872</v>
      </c>
      <c r="R45" s="42">
        <v>3.5432583975481302</v>
      </c>
      <c r="S45" s="41">
        <v>44.554424037240842</v>
      </c>
      <c r="T45" s="41">
        <v>0</v>
      </c>
      <c r="U45" s="41">
        <v>0</v>
      </c>
      <c r="V45" s="41">
        <v>43.873520630896422</v>
      </c>
      <c r="W45" s="41">
        <v>0</v>
      </c>
      <c r="X45" s="41">
        <v>0</v>
      </c>
      <c r="Y45" s="41">
        <v>31.185093132150868</v>
      </c>
      <c r="Z45" s="41">
        <v>0</v>
      </c>
      <c r="AA45" s="41">
        <v>0</v>
      </c>
      <c r="AB45" s="41">
        <v>62.273664246250348</v>
      </c>
      <c r="AC45" s="41">
        <v>0</v>
      </c>
      <c r="AD45" s="41">
        <v>0</v>
      </c>
    </row>
    <row r="46" spans="1:31" s="4" customFormat="1" x14ac:dyDescent="0.45">
      <c r="A46" s="1"/>
      <c r="B46" s="23" t="s">
        <v>51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2"/>
      <c r="P46" s="42"/>
      <c r="Q46" s="42"/>
      <c r="R46" s="42"/>
      <c r="S46" s="41">
        <v>22.997211073650515</v>
      </c>
      <c r="T46" s="25">
        <v>22.997211073650515</v>
      </c>
      <c r="U46" s="25">
        <v>30.456766943784576</v>
      </c>
      <c r="V46" s="41">
        <v>0</v>
      </c>
      <c r="W46" s="41">
        <v>0</v>
      </c>
      <c r="X46" s="41">
        <v>0</v>
      </c>
      <c r="Y46" s="41">
        <v>0</v>
      </c>
      <c r="Z46" s="41">
        <v>0</v>
      </c>
      <c r="AA46" s="41">
        <v>0</v>
      </c>
      <c r="AB46" s="41">
        <v>0</v>
      </c>
      <c r="AC46" s="41">
        <v>0</v>
      </c>
      <c r="AD46" s="41">
        <v>0</v>
      </c>
    </row>
    <row r="47" spans="1:31" s="4" customFormat="1" x14ac:dyDescent="0.45">
      <c r="A47" s="1"/>
      <c r="B47" s="23" t="s">
        <v>12</v>
      </c>
      <c r="C47" s="41">
        <v>10.377980641307989</v>
      </c>
      <c r="D47" s="41">
        <v>6.6515641060775277</v>
      </c>
      <c r="E47" s="41">
        <v>5.4517601838689327</v>
      </c>
      <c r="F47" s="41">
        <v>4.7446811744818582</v>
      </c>
      <c r="G47" s="41">
        <v>0</v>
      </c>
      <c r="H47" s="41">
        <v>0</v>
      </c>
      <c r="I47" s="41">
        <v>0</v>
      </c>
      <c r="J47" s="41">
        <v>0</v>
      </c>
      <c r="K47" s="41">
        <v>10.377980641307989</v>
      </c>
      <c r="L47" s="41">
        <v>6.6515641060775277</v>
      </c>
      <c r="M47" s="41">
        <v>5.4517601838689327</v>
      </c>
      <c r="N47" s="41">
        <v>4.7446811744818582</v>
      </c>
      <c r="O47" s="42">
        <v>3.862962247074369</v>
      </c>
      <c r="P47" s="42">
        <v>4.3465667406766491</v>
      </c>
      <c r="Q47" s="42">
        <v>8.0101467985925066</v>
      </c>
      <c r="R47" s="42">
        <v>4.0334039487641515</v>
      </c>
      <c r="S47" s="41">
        <v>40.089747418241409</v>
      </c>
      <c r="T47" s="41">
        <v>0</v>
      </c>
      <c r="U47" s="41">
        <v>40.089747418241409</v>
      </c>
      <c r="V47" s="41">
        <v>28.911467316955189</v>
      </c>
      <c r="W47" s="41">
        <v>0</v>
      </c>
      <c r="X47" s="41">
        <v>28.911467316955189</v>
      </c>
      <c r="Y47" s="41">
        <v>43.669399383511823</v>
      </c>
      <c r="Z47" s="41">
        <v>0</v>
      </c>
      <c r="AA47" s="41">
        <v>43.669399383511823</v>
      </c>
      <c r="AB47" s="41">
        <v>19.137215784782061</v>
      </c>
      <c r="AC47" s="41">
        <v>0</v>
      </c>
      <c r="AD47" s="41">
        <v>19.137215784782061</v>
      </c>
    </row>
    <row r="48" spans="1:31" s="4" customFormat="1" x14ac:dyDescent="0.45">
      <c r="A48" s="1"/>
      <c r="B48" s="23" t="s">
        <v>54</v>
      </c>
      <c r="C48" s="41">
        <v>10.377980641307989</v>
      </c>
      <c r="D48" s="41">
        <v>6.6515641060775277</v>
      </c>
      <c r="E48" s="41">
        <v>5.4517601838689327</v>
      </c>
      <c r="F48" s="41">
        <v>4.7446811744818582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2">
        <v>3.862962247074369</v>
      </c>
      <c r="P48" s="42">
        <v>4.3465667406766491</v>
      </c>
      <c r="Q48" s="42">
        <v>8.0101467985925066</v>
      </c>
      <c r="R48" s="42">
        <v>4.0334039487641515</v>
      </c>
      <c r="S48" s="41">
        <v>40.089747418241409</v>
      </c>
      <c r="T48" s="41">
        <v>0</v>
      </c>
      <c r="U48" s="41">
        <v>0</v>
      </c>
      <c r="V48" s="41">
        <v>28.911467316955189</v>
      </c>
      <c r="W48" s="41">
        <v>0</v>
      </c>
      <c r="X48" s="41">
        <v>0</v>
      </c>
      <c r="Y48" s="41">
        <v>43.669399383511823</v>
      </c>
      <c r="Z48" s="41">
        <v>0</v>
      </c>
      <c r="AA48" s="41">
        <v>0</v>
      </c>
      <c r="AB48" s="41">
        <v>19.137215784782061</v>
      </c>
      <c r="AC48" s="41">
        <v>0</v>
      </c>
      <c r="AD48" s="41">
        <v>0</v>
      </c>
    </row>
    <row r="49" spans="1:31" s="4" customFormat="1" x14ac:dyDescent="0.45">
      <c r="A49" s="1"/>
      <c r="B49" s="23" t="s">
        <v>52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2"/>
      <c r="P49" s="42"/>
      <c r="Q49" s="42"/>
      <c r="R49" s="42"/>
      <c r="S49" s="41">
        <v>22.997211073650515</v>
      </c>
      <c r="T49" s="41">
        <v>22.997211073650515</v>
      </c>
      <c r="U49" s="41">
        <v>30.456766943784576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41">
        <v>0</v>
      </c>
      <c r="AC49" s="41">
        <v>0</v>
      </c>
      <c r="AD49" s="41">
        <v>0</v>
      </c>
    </row>
    <row r="50" spans="1:31" s="4" customFormat="1" x14ac:dyDescent="0.45">
      <c r="A50" s="1"/>
      <c r="B50" s="23" t="s">
        <v>13</v>
      </c>
      <c r="C50" s="41">
        <v>4.4526964548993924</v>
      </c>
      <c r="D50" s="41">
        <v>1.9495940183470597</v>
      </c>
      <c r="E50" s="41">
        <v>1.3558413834334926</v>
      </c>
      <c r="F50" s="41">
        <v>8.9120306610781999</v>
      </c>
      <c r="G50" s="41">
        <v>0</v>
      </c>
      <c r="H50" s="41">
        <v>0</v>
      </c>
      <c r="I50" s="41">
        <v>0</v>
      </c>
      <c r="J50" s="41">
        <v>0</v>
      </c>
      <c r="K50" s="41">
        <v>4.4526964548993924</v>
      </c>
      <c r="L50" s="41">
        <v>1.9495940183470597</v>
      </c>
      <c r="M50" s="41">
        <v>1.3558413834334926</v>
      </c>
      <c r="N50" s="41">
        <v>8.9120306610781999</v>
      </c>
      <c r="O50" s="42">
        <v>3.3841800837683267</v>
      </c>
      <c r="P50" s="42">
        <v>4.5308626058281103</v>
      </c>
      <c r="Q50" s="42">
        <v>4.0766870299389115</v>
      </c>
      <c r="R50" s="42">
        <v>3.4331612627500228</v>
      </c>
      <c r="S50" s="41">
        <v>15.068726661736356</v>
      </c>
      <c r="T50" s="41">
        <v>0</v>
      </c>
      <c r="U50" s="41">
        <v>15.068726661736356</v>
      </c>
      <c r="V50" s="41">
        <v>8.8333426342748549</v>
      </c>
      <c r="W50" s="41">
        <v>0</v>
      </c>
      <c r="X50" s="41">
        <v>8.8333426342748549</v>
      </c>
      <c r="Y50" s="41">
        <v>5.5273409824977495</v>
      </c>
      <c r="Z50" s="41">
        <v>0</v>
      </c>
      <c r="AA50" s="41">
        <v>5.5273409824977495</v>
      </c>
      <c r="AB50" s="41">
        <v>30.596438438054154</v>
      </c>
      <c r="AC50" s="41">
        <v>0</v>
      </c>
      <c r="AD50" s="41">
        <v>30.596438438054154</v>
      </c>
    </row>
    <row r="51" spans="1:31" s="4" customFormat="1" x14ac:dyDescent="0.45">
      <c r="A51" s="1"/>
      <c r="B51" s="23" t="s">
        <v>55</v>
      </c>
      <c r="C51" s="41">
        <v>4.4526964548993924</v>
      </c>
      <c r="D51" s="41">
        <v>1.9495940183470597</v>
      </c>
      <c r="E51" s="41">
        <v>1.3558413834334926</v>
      </c>
      <c r="F51" s="41">
        <v>8.9120306610781999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41">
        <v>0</v>
      </c>
      <c r="O51" s="42">
        <v>3.3841800837683267</v>
      </c>
      <c r="P51" s="42">
        <v>4.5308626058281103</v>
      </c>
      <c r="Q51" s="42">
        <v>4.0766870299389115</v>
      </c>
      <c r="R51" s="42">
        <v>3.4331612627500228</v>
      </c>
      <c r="S51" s="41">
        <v>15.068726661736356</v>
      </c>
      <c r="T51" s="41">
        <v>0</v>
      </c>
      <c r="U51" s="41">
        <v>0</v>
      </c>
      <c r="V51" s="41">
        <v>8.8333426342748549</v>
      </c>
      <c r="W51" s="41">
        <v>0</v>
      </c>
      <c r="X51" s="41">
        <v>0</v>
      </c>
      <c r="Y51" s="41">
        <v>5.5273409824977495</v>
      </c>
      <c r="Z51" s="41">
        <v>0</v>
      </c>
      <c r="AA51" s="41">
        <v>0</v>
      </c>
      <c r="AB51" s="41">
        <v>30.596438438054154</v>
      </c>
      <c r="AC51" s="41">
        <v>0</v>
      </c>
      <c r="AD51" s="41">
        <v>0</v>
      </c>
    </row>
    <row r="52" spans="1:31" s="4" customFormat="1" x14ac:dyDescent="0.45">
      <c r="A52" s="1"/>
      <c r="B52" s="23" t="s">
        <v>7</v>
      </c>
      <c r="C52" s="41">
        <v>3.6931649461019207</v>
      </c>
      <c r="D52" s="41">
        <v>0</v>
      </c>
      <c r="E52" s="41">
        <v>0</v>
      </c>
      <c r="F52" s="41">
        <v>1.1754014804377237</v>
      </c>
      <c r="G52" s="41">
        <v>3.6931649461019207</v>
      </c>
      <c r="H52" s="41">
        <v>0</v>
      </c>
      <c r="I52" s="41">
        <v>0</v>
      </c>
      <c r="J52" s="41">
        <v>1.1754014804377237</v>
      </c>
      <c r="K52" s="41">
        <v>3.6931649461019207</v>
      </c>
      <c r="L52" s="41">
        <v>0</v>
      </c>
      <c r="M52" s="41">
        <v>0</v>
      </c>
      <c r="N52" s="41">
        <v>1.1754014804377237</v>
      </c>
      <c r="O52" s="42">
        <v>3.7069609545710969</v>
      </c>
      <c r="P52" s="42">
        <v>5.0722749372959406</v>
      </c>
      <c r="Q52" s="42">
        <v>5.7338315081379747</v>
      </c>
      <c r="R52" s="42">
        <v>3.7687027182830839</v>
      </c>
      <c r="S52" s="41">
        <v>13.69041825399049</v>
      </c>
      <c r="T52" s="41">
        <v>13.69041825399049</v>
      </c>
      <c r="U52" s="41">
        <v>13.69041825399049</v>
      </c>
      <c r="V52" s="41">
        <v>0</v>
      </c>
      <c r="W52" s="41">
        <v>0</v>
      </c>
      <c r="X52" s="41">
        <v>0</v>
      </c>
      <c r="Y52" s="41">
        <v>0</v>
      </c>
      <c r="Z52" s="41">
        <v>0</v>
      </c>
      <c r="AA52" s="41">
        <v>0</v>
      </c>
      <c r="AB52" s="41">
        <v>4.4297387543996107</v>
      </c>
      <c r="AC52" s="41">
        <v>4.4297387543996107</v>
      </c>
      <c r="AD52" s="41">
        <v>4.4297387543996107</v>
      </c>
    </row>
    <row r="53" spans="1:31" s="4" customFormat="1" x14ac:dyDescent="0.45">
      <c r="A53" s="1"/>
      <c r="B53" s="23" t="s">
        <v>102</v>
      </c>
      <c r="C53" s="41">
        <v>3.6094762357813117</v>
      </c>
      <c r="D53" s="41">
        <v>1.9208394476645843</v>
      </c>
      <c r="E53" s="41">
        <v>0</v>
      </c>
      <c r="F53" s="41">
        <v>2.0362276556921697</v>
      </c>
      <c r="G53" s="41">
        <v>3.6094762357813117</v>
      </c>
      <c r="H53" s="41">
        <v>1.9208394476645843</v>
      </c>
      <c r="I53" s="41">
        <v>0</v>
      </c>
      <c r="J53" s="41">
        <v>2.0362276556921697</v>
      </c>
      <c r="K53" s="41">
        <v>3.6094762357813117</v>
      </c>
      <c r="L53" s="41">
        <v>1.9208394476645843</v>
      </c>
      <c r="M53" s="41">
        <v>0</v>
      </c>
      <c r="N53" s="41">
        <v>2.0362276556921697</v>
      </c>
      <c r="O53" s="42">
        <v>3.2577885489859391</v>
      </c>
      <c r="P53" s="42">
        <v>4.8180478213685936</v>
      </c>
      <c r="Q53" s="42">
        <v>6.917286975572928</v>
      </c>
      <c r="R53" s="42">
        <v>5.9984880526985593</v>
      </c>
      <c r="S53" s="41">
        <v>11.758910348765228</v>
      </c>
      <c r="T53" s="41">
        <v>11.758910348765228</v>
      </c>
      <c r="U53" s="41">
        <v>11.758910348765228</v>
      </c>
      <c r="V53" s="41">
        <v>9.2546963160192028</v>
      </c>
      <c r="W53" s="41">
        <v>9.2546963160192028</v>
      </c>
      <c r="X53" s="41">
        <v>9.2546963160192028</v>
      </c>
      <c r="Y53" s="41">
        <v>0</v>
      </c>
      <c r="Z53" s="41">
        <v>0</v>
      </c>
      <c r="AA53" s="41">
        <v>0</v>
      </c>
      <c r="AB53" s="41">
        <v>12.214287265243875</v>
      </c>
      <c r="AC53" s="41">
        <v>12.214287265243875</v>
      </c>
      <c r="AD53" s="41">
        <v>12.214287265243875</v>
      </c>
    </row>
    <row r="54" spans="1:31" s="4" customFormat="1" x14ac:dyDescent="0.45">
      <c r="A54" s="1"/>
      <c r="B54" s="23" t="s">
        <v>101</v>
      </c>
      <c r="C54" s="41">
        <v>3.6094762357813117</v>
      </c>
      <c r="D54" s="41">
        <v>1.9208394476645843</v>
      </c>
      <c r="E54" s="41">
        <v>0</v>
      </c>
      <c r="F54" s="41">
        <v>2.0362276556921697</v>
      </c>
      <c r="G54" s="41">
        <v>3.6094762357813117</v>
      </c>
      <c r="H54" s="41">
        <v>1.9208394476645843</v>
      </c>
      <c r="I54" s="41">
        <v>0</v>
      </c>
      <c r="J54" s="41">
        <v>2.0362276556921697</v>
      </c>
      <c r="K54" s="41">
        <v>3.6094762357813117</v>
      </c>
      <c r="L54" s="41">
        <v>1.9208394476645843</v>
      </c>
      <c r="M54" s="41">
        <v>0</v>
      </c>
      <c r="N54" s="41">
        <v>2.0362276556921697</v>
      </c>
      <c r="O54" s="42">
        <v>3.2577885489859391</v>
      </c>
      <c r="P54" s="42">
        <v>4.8180478213685936</v>
      </c>
      <c r="Q54" s="42">
        <v>6.917286975572928</v>
      </c>
      <c r="R54" s="42">
        <v>5.9984880526985593</v>
      </c>
      <c r="S54" s="41">
        <v>11.758910348765228</v>
      </c>
      <c r="T54" s="41">
        <v>11.758910348765228</v>
      </c>
      <c r="U54" s="41">
        <v>11.758910348765228</v>
      </c>
      <c r="V54" s="41">
        <v>9.2546963160192028</v>
      </c>
      <c r="W54" s="41">
        <v>9.2546963160192028</v>
      </c>
      <c r="X54" s="41">
        <v>9.2546963160192028</v>
      </c>
      <c r="Y54" s="41">
        <v>0</v>
      </c>
      <c r="Z54" s="41">
        <v>0</v>
      </c>
      <c r="AA54" s="41">
        <v>0</v>
      </c>
      <c r="AB54" s="41">
        <v>12.214287265243875</v>
      </c>
      <c r="AC54" s="41">
        <v>12.214287265243875</v>
      </c>
      <c r="AD54" s="41">
        <v>12.214287265243875</v>
      </c>
    </row>
    <row r="55" spans="1:31" s="4" customFormat="1" x14ac:dyDescent="0.45">
      <c r="A55" s="1"/>
      <c r="B55" s="23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2"/>
      <c r="P55" s="42"/>
      <c r="Q55" s="42"/>
      <c r="R55" s="42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</row>
    <row r="56" spans="1:31" s="4" customFormat="1" x14ac:dyDescent="0.45">
      <c r="A56" s="1"/>
      <c r="B56" s="23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2"/>
      <c r="P56" s="42"/>
      <c r="Q56" s="42"/>
      <c r="R56" s="42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</row>
    <row r="57" spans="1:31" x14ac:dyDescent="0.45">
      <c r="A57" s="1" t="s">
        <v>71</v>
      </c>
      <c r="B57" s="23" t="s">
        <v>11</v>
      </c>
      <c r="C57" s="41">
        <v>1.9818001473482454</v>
      </c>
      <c r="D57" s="41">
        <v>1.6240569092461286</v>
      </c>
      <c r="E57" s="41">
        <v>10.013623735423502</v>
      </c>
      <c r="F57" s="41">
        <v>0.52618509948945746</v>
      </c>
      <c r="G57" s="41">
        <v>0</v>
      </c>
      <c r="H57" s="41">
        <v>0</v>
      </c>
      <c r="I57" s="41">
        <v>0</v>
      </c>
      <c r="J57" s="41">
        <v>0</v>
      </c>
      <c r="K57" s="41">
        <v>1.9818001473482454</v>
      </c>
      <c r="L57" s="41">
        <v>1.6240569092461286</v>
      </c>
      <c r="M57" s="41">
        <v>10.013623735423502</v>
      </c>
      <c r="N57" s="41">
        <v>0.52618509948945746</v>
      </c>
      <c r="O57" s="42">
        <v>4.5817603425745341</v>
      </c>
      <c r="P57" s="42">
        <v>4.4219441015055363</v>
      </c>
      <c r="Q57" s="42">
        <v>4.2548059736369872</v>
      </c>
      <c r="R57" s="42">
        <v>3.5432583975481302</v>
      </c>
      <c r="S57" s="41">
        <v>9.0801333220285585</v>
      </c>
      <c r="T57" s="41">
        <v>0</v>
      </c>
      <c r="U57" s="41">
        <v>9.0801333220285585</v>
      </c>
      <c r="V57" s="41">
        <v>7.18148887035023</v>
      </c>
      <c r="W57" s="41">
        <v>0</v>
      </c>
      <c r="X57" s="41">
        <v>7.18148887035023</v>
      </c>
      <c r="Y57" s="41">
        <v>42.60602608723304</v>
      </c>
      <c r="Z57" s="41">
        <v>0</v>
      </c>
      <c r="AA57" s="41">
        <v>42.60602608723304</v>
      </c>
      <c r="AB57" s="41">
        <v>1.8644097724307185</v>
      </c>
      <c r="AC57" s="41">
        <v>0</v>
      </c>
      <c r="AD57" s="41">
        <v>1.8644097724307185</v>
      </c>
      <c r="AE57" s="4"/>
    </row>
    <row r="58" spans="1:31" s="4" customFormat="1" x14ac:dyDescent="0.45">
      <c r="A58" s="1"/>
      <c r="B58" s="23" t="s">
        <v>53</v>
      </c>
      <c r="C58" s="41">
        <v>1.9818001473482454</v>
      </c>
      <c r="D58" s="41">
        <v>1.6240569092461286</v>
      </c>
      <c r="E58" s="41">
        <v>10.013623735423502</v>
      </c>
      <c r="F58" s="41">
        <v>0.52618509948945746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0</v>
      </c>
      <c r="O58" s="42">
        <v>4.5817603425745341</v>
      </c>
      <c r="P58" s="42">
        <v>4.4219441015055363</v>
      </c>
      <c r="Q58" s="42">
        <v>4.2548059736369872</v>
      </c>
      <c r="R58" s="42">
        <v>3.5432583975481302</v>
      </c>
      <c r="S58" s="41">
        <v>9.0801333220285585</v>
      </c>
      <c r="T58" s="41">
        <v>0</v>
      </c>
      <c r="U58" s="41">
        <v>0</v>
      </c>
      <c r="V58" s="41">
        <v>7.18148887035023</v>
      </c>
      <c r="W58" s="41">
        <v>0</v>
      </c>
      <c r="X58" s="41">
        <v>0</v>
      </c>
      <c r="Y58" s="41">
        <v>42.60602608723304</v>
      </c>
      <c r="Z58" s="41">
        <v>0</v>
      </c>
      <c r="AA58" s="41">
        <v>0</v>
      </c>
      <c r="AB58" s="41">
        <v>1.8644097724307185</v>
      </c>
      <c r="AC58" s="41">
        <v>0</v>
      </c>
      <c r="AD58" s="41">
        <v>0</v>
      </c>
    </row>
    <row r="59" spans="1:31" s="4" customFormat="1" x14ac:dyDescent="0.45">
      <c r="A59" s="1"/>
      <c r="B59" s="23" t="s">
        <v>51</v>
      </c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2"/>
      <c r="P59" s="42"/>
      <c r="Q59" s="42"/>
      <c r="R59" s="42"/>
      <c r="S59" s="41">
        <v>58.881892649041568</v>
      </c>
      <c r="T59" s="25">
        <v>58.881892649041568</v>
      </c>
      <c r="U59" s="25">
        <v>0</v>
      </c>
      <c r="V59" s="41">
        <v>0</v>
      </c>
      <c r="W59" s="41">
        <v>0</v>
      </c>
      <c r="X59" s="41">
        <v>0</v>
      </c>
      <c r="Y59" s="41">
        <v>0</v>
      </c>
      <c r="Z59" s="41">
        <v>0</v>
      </c>
      <c r="AA59" s="41">
        <v>0</v>
      </c>
      <c r="AB59" s="41">
        <v>0</v>
      </c>
      <c r="AC59" s="41">
        <v>0</v>
      </c>
      <c r="AD59" s="41">
        <v>0</v>
      </c>
    </row>
    <row r="60" spans="1:31" s="4" customFormat="1" x14ac:dyDescent="0.45">
      <c r="A60" s="1"/>
      <c r="B60" s="23" t="s">
        <v>12</v>
      </c>
      <c r="C60" s="41">
        <v>2.2558485430230686</v>
      </c>
      <c r="D60" s="41">
        <v>3.2404057871050718</v>
      </c>
      <c r="E60" s="41">
        <v>17.309778014272226</v>
      </c>
      <c r="F60" s="41">
        <v>10.368050822932885</v>
      </c>
      <c r="G60" s="41">
        <v>0</v>
      </c>
      <c r="H60" s="41">
        <v>0</v>
      </c>
      <c r="I60" s="41">
        <v>0</v>
      </c>
      <c r="J60" s="41">
        <v>0</v>
      </c>
      <c r="K60" s="41">
        <v>2.2558485430230686</v>
      </c>
      <c r="L60" s="41">
        <v>3.2404057871050718</v>
      </c>
      <c r="M60" s="41">
        <v>17.309778014272226</v>
      </c>
      <c r="N60" s="41">
        <v>10.368050822932885</v>
      </c>
      <c r="O60" s="42">
        <v>3.862962247074369</v>
      </c>
      <c r="P60" s="42">
        <v>4.3465667406766491</v>
      </c>
      <c r="Q60" s="42">
        <v>8.0101467985925066</v>
      </c>
      <c r="R60" s="42">
        <v>4.0334039487641515</v>
      </c>
      <c r="S60" s="41">
        <v>8.7142577568158348</v>
      </c>
      <c r="T60" s="41">
        <v>0</v>
      </c>
      <c r="U60" s="41">
        <v>8.7142577568158348</v>
      </c>
      <c r="V60" s="41">
        <v>14.084640020527043</v>
      </c>
      <c r="W60" s="41">
        <v>0</v>
      </c>
      <c r="X60" s="41">
        <v>14.084640020527043</v>
      </c>
      <c r="Y60" s="41">
        <v>138.65386294536961</v>
      </c>
      <c r="Z60" s="41">
        <v>0</v>
      </c>
      <c r="AA60" s="41">
        <v>138.65386294536961</v>
      </c>
      <c r="AB60" s="41">
        <v>41.818537130204909</v>
      </c>
      <c r="AC60" s="41">
        <v>0</v>
      </c>
      <c r="AD60" s="41">
        <v>41.818537130204909</v>
      </c>
    </row>
    <row r="61" spans="1:31" s="4" customFormat="1" x14ac:dyDescent="0.45">
      <c r="A61" s="1"/>
      <c r="B61" s="23" t="s">
        <v>54</v>
      </c>
      <c r="C61" s="41">
        <v>2.2558485430230686</v>
      </c>
      <c r="D61" s="41">
        <v>3.2404057871050718</v>
      </c>
      <c r="E61" s="41">
        <v>17.309778014272226</v>
      </c>
      <c r="F61" s="41">
        <v>10.368050822932885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2">
        <v>3.862962247074369</v>
      </c>
      <c r="P61" s="42">
        <v>4.3465667406766491</v>
      </c>
      <c r="Q61" s="42">
        <v>8.0101467985925066</v>
      </c>
      <c r="R61" s="42">
        <v>4.0334039487641515</v>
      </c>
      <c r="S61" s="41">
        <v>8.7142577568158348</v>
      </c>
      <c r="T61" s="41">
        <v>0</v>
      </c>
      <c r="U61" s="41">
        <v>0</v>
      </c>
      <c r="V61" s="41">
        <v>14.084640020527043</v>
      </c>
      <c r="W61" s="41">
        <v>0</v>
      </c>
      <c r="X61" s="41">
        <v>0</v>
      </c>
      <c r="Y61" s="41">
        <v>138.65386294536961</v>
      </c>
      <c r="Z61" s="41">
        <v>0</v>
      </c>
      <c r="AA61" s="41">
        <v>0</v>
      </c>
      <c r="AB61" s="41">
        <v>41.818537130204909</v>
      </c>
      <c r="AC61" s="41">
        <v>0</v>
      </c>
      <c r="AD61" s="41">
        <v>0</v>
      </c>
    </row>
    <row r="62" spans="1:31" s="4" customFormat="1" x14ac:dyDescent="0.45">
      <c r="A62" s="1"/>
      <c r="B62" s="23" t="s">
        <v>52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2"/>
      <c r="P62" s="42"/>
      <c r="Q62" s="42"/>
      <c r="R62" s="42"/>
      <c r="S62" s="41">
        <v>58.881892649041568</v>
      </c>
      <c r="T62" s="41">
        <v>58.881892649041568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</row>
    <row r="63" spans="1:31" s="4" customFormat="1" x14ac:dyDescent="0.45">
      <c r="A63" s="1"/>
      <c r="B63" s="23" t="s">
        <v>13</v>
      </c>
      <c r="C63" s="41">
        <v>10.307752178008752</v>
      </c>
      <c r="D63" s="41">
        <v>10.831328529930396</v>
      </c>
      <c r="E63" s="41">
        <v>10.376416308378568</v>
      </c>
      <c r="F63" s="41">
        <v>11.207865157527703</v>
      </c>
      <c r="G63" s="41">
        <v>0</v>
      </c>
      <c r="H63" s="41">
        <v>0</v>
      </c>
      <c r="I63" s="41">
        <v>0</v>
      </c>
      <c r="J63" s="41">
        <v>0</v>
      </c>
      <c r="K63" s="41">
        <v>10.307752178008752</v>
      </c>
      <c r="L63" s="41">
        <v>10.831328529930396</v>
      </c>
      <c r="M63" s="41">
        <v>10.376416308378568</v>
      </c>
      <c r="N63" s="41">
        <v>11.207865157527703</v>
      </c>
      <c r="O63" s="42">
        <v>3.3841800837683267</v>
      </c>
      <c r="P63" s="42">
        <v>4.5308626058281103</v>
      </c>
      <c r="Q63" s="42">
        <v>4.0766870299389115</v>
      </c>
      <c r="R63" s="42">
        <v>3.4331612627500228</v>
      </c>
      <c r="S63" s="41">
        <v>34.883289629236806</v>
      </c>
      <c r="T63" s="41">
        <v>0</v>
      </c>
      <c r="U63" s="41">
        <v>34.883289629236806</v>
      </c>
      <c r="V63" s="41">
        <v>49.075261407700786</v>
      </c>
      <c r="W63" s="41">
        <v>0</v>
      </c>
      <c r="X63" s="41">
        <v>49.075261407700786</v>
      </c>
      <c r="Y63" s="41">
        <v>42.301401781613507</v>
      </c>
      <c r="Z63" s="41">
        <v>0</v>
      </c>
      <c r="AA63" s="41">
        <v>42.301401781613507</v>
      </c>
      <c r="AB63" s="41">
        <v>38.47840849694979</v>
      </c>
      <c r="AC63" s="41">
        <v>0</v>
      </c>
      <c r="AD63" s="41">
        <v>38.47840849694979</v>
      </c>
    </row>
    <row r="64" spans="1:31" s="4" customFormat="1" x14ac:dyDescent="0.45">
      <c r="A64" s="1"/>
      <c r="B64" s="23" t="s">
        <v>55</v>
      </c>
      <c r="C64" s="41">
        <v>10.307752178008752</v>
      </c>
      <c r="D64" s="41">
        <v>10.831328529930396</v>
      </c>
      <c r="E64" s="41">
        <v>10.376416308378568</v>
      </c>
      <c r="F64" s="41">
        <v>11.207865157527703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2">
        <v>3.3841800837683267</v>
      </c>
      <c r="P64" s="42">
        <v>4.5308626058281103</v>
      </c>
      <c r="Q64" s="42">
        <v>4.0766870299389115</v>
      </c>
      <c r="R64" s="42">
        <v>3.4331612627500228</v>
      </c>
      <c r="S64" s="41">
        <v>34.883289629236806</v>
      </c>
      <c r="T64" s="41">
        <v>0</v>
      </c>
      <c r="U64" s="41">
        <v>0</v>
      </c>
      <c r="V64" s="41">
        <v>49.075261407700786</v>
      </c>
      <c r="W64" s="41">
        <v>0</v>
      </c>
      <c r="X64" s="41">
        <v>0</v>
      </c>
      <c r="Y64" s="41">
        <v>42.301401781613507</v>
      </c>
      <c r="Z64" s="41">
        <v>0</v>
      </c>
      <c r="AA64" s="41">
        <v>0</v>
      </c>
      <c r="AB64" s="41">
        <v>38.47840849694979</v>
      </c>
      <c r="AC64" s="41">
        <v>0</v>
      </c>
      <c r="AD64" s="41">
        <v>0</v>
      </c>
    </row>
    <row r="65" spans="1:31" s="4" customFormat="1" x14ac:dyDescent="0.45">
      <c r="A65" s="1"/>
      <c r="B65" s="23" t="s">
        <v>7</v>
      </c>
      <c r="C65" s="41">
        <v>26.907472642006056</v>
      </c>
      <c r="D65" s="41">
        <v>22.944151665053138</v>
      </c>
      <c r="E65" s="41">
        <v>22.272369436304508</v>
      </c>
      <c r="F65" s="41">
        <v>71.584022546561798</v>
      </c>
      <c r="G65" s="41">
        <v>26.907472642006056</v>
      </c>
      <c r="H65" s="41">
        <v>22.944151665053138</v>
      </c>
      <c r="I65" s="41">
        <v>22.272369436304508</v>
      </c>
      <c r="J65" s="41">
        <v>71.584022546561798</v>
      </c>
      <c r="K65" s="41">
        <v>26.907472642006056</v>
      </c>
      <c r="L65" s="41">
        <v>22.944151665053138</v>
      </c>
      <c r="M65" s="41">
        <v>22.272369436304508</v>
      </c>
      <c r="N65" s="41">
        <v>71.584022546561798</v>
      </c>
      <c r="O65" s="42">
        <v>3.7069609545710969</v>
      </c>
      <c r="P65" s="42">
        <v>5.0722749372959406</v>
      </c>
      <c r="Q65" s="42">
        <v>5.7338315081379747</v>
      </c>
      <c r="R65" s="42">
        <v>3.7687027182830839</v>
      </c>
      <c r="S65" s="41">
        <v>99.744950470106446</v>
      </c>
      <c r="T65" s="41">
        <v>99.744950470106446</v>
      </c>
      <c r="U65" s="41">
        <v>99.744950470106446</v>
      </c>
      <c r="V65" s="41">
        <v>116.37904544816595</v>
      </c>
      <c r="W65" s="41">
        <v>116.37904544816595</v>
      </c>
      <c r="X65" s="41">
        <v>116.37904544816595</v>
      </c>
      <c r="Y65" s="41">
        <v>127.70601363477201</v>
      </c>
      <c r="Z65" s="41">
        <v>127.70601363477201</v>
      </c>
      <c r="AA65" s="41">
        <v>127.70601363477201</v>
      </c>
      <c r="AB65" s="41">
        <v>269.77890035686499</v>
      </c>
      <c r="AC65" s="41">
        <v>269.77890035686499</v>
      </c>
      <c r="AD65" s="41">
        <v>269.77890035686499</v>
      </c>
    </row>
    <row r="66" spans="1:31" s="4" customFormat="1" x14ac:dyDescent="0.45">
      <c r="A66" s="1"/>
      <c r="B66" s="23" t="s">
        <v>102</v>
      </c>
      <c r="C66" s="41">
        <v>69.420533677361789</v>
      </c>
      <c r="D66" s="41">
        <v>18.9629957335633</v>
      </c>
      <c r="E66" s="41">
        <v>18.098976409437352</v>
      </c>
      <c r="F66" s="41">
        <v>17.346123895332802</v>
      </c>
      <c r="G66" s="41">
        <v>69.420533677361789</v>
      </c>
      <c r="H66" s="41">
        <v>18.9629957335633</v>
      </c>
      <c r="I66" s="41">
        <v>18.098976409437352</v>
      </c>
      <c r="J66" s="41">
        <v>17.346123895332802</v>
      </c>
      <c r="K66" s="41">
        <v>69.420533677361789</v>
      </c>
      <c r="L66" s="41">
        <v>18.9629957335633</v>
      </c>
      <c r="M66" s="41">
        <v>18.098976409437352</v>
      </c>
      <c r="N66" s="41">
        <v>17.346123895332802</v>
      </c>
      <c r="O66" s="42">
        <v>3.2577885489859391</v>
      </c>
      <c r="P66" s="42">
        <v>4.8180478213685936</v>
      </c>
      <c r="Q66" s="42">
        <v>6.917286975572928</v>
      </c>
      <c r="R66" s="42">
        <v>5.9984880526985593</v>
      </c>
      <c r="S66" s="41">
        <v>226.15741967860197</v>
      </c>
      <c r="T66" s="41">
        <v>226.15741967860197</v>
      </c>
      <c r="U66" s="41">
        <v>226.15741967860197</v>
      </c>
      <c r="V66" s="41">
        <v>91.364620280716593</v>
      </c>
      <c r="W66" s="41">
        <v>91.364620280716593</v>
      </c>
      <c r="X66" s="41">
        <v>91.364620280716593</v>
      </c>
      <c r="Y66" s="41">
        <v>125.19581378820267</v>
      </c>
      <c r="Z66" s="41">
        <v>125.19581378820267</v>
      </c>
      <c r="AA66" s="41">
        <v>125.19581378820267</v>
      </c>
      <c r="AB66" s="41">
        <v>104.05051694678281</v>
      </c>
      <c r="AC66" s="41">
        <v>104.05051694678281</v>
      </c>
      <c r="AD66" s="41">
        <v>104.05051694678281</v>
      </c>
    </row>
    <row r="67" spans="1:31" s="4" customFormat="1" x14ac:dyDescent="0.45">
      <c r="A67" s="1"/>
      <c r="B67" s="23" t="s">
        <v>101</v>
      </c>
      <c r="C67" s="41">
        <v>69.420533677361789</v>
      </c>
      <c r="D67" s="41">
        <v>18.9629957335633</v>
      </c>
      <c r="E67" s="41">
        <v>18.098976409437352</v>
      </c>
      <c r="F67" s="41">
        <v>17.346123895332802</v>
      </c>
      <c r="G67" s="41">
        <v>69.420533677361789</v>
      </c>
      <c r="H67" s="41">
        <v>18.9629957335633</v>
      </c>
      <c r="I67" s="41">
        <v>18.098976409437352</v>
      </c>
      <c r="J67" s="41">
        <v>17.346123895332802</v>
      </c>
      <c r="K67" s="41">
        <v>69.420533677361789</v>
      </c>
      <c r="L67" s="41">
        <v>18.9629957335633</v>
      </c>
      <c r="M67" s="41">
        <v>18.098976409437352</v>
      </c>
      <c r="N67" s="41">
        <v>17.346123895332802</v>
      </c>
      <c r="O67" s="42">
        <v>3.2577885489859391</v>
      </c>
      <c r="P67" s="42">
        <v>4.8180478213685936</v>
      </c>
      <c r="Q67" s="42">
        <v>6.917286975572928</v>
      </c>
      <c r="R67" s="42">
        <v>5.9984880526985593</v>
      </c>
      <c r="S67" s="41">
        <v>226.15741967860197</v>
      </c>
      <c r="T67" s="41">
        <v>226.15741967860197</v>
      </c>
      <c r="U67" s="41">
        <v>226.15741967860197</v>
      </c>
      <c r="V67" s="41">
        <v>91.364620280716593</v>
      </c>
      <c r="W67" s="41">
        <v>91.364620280716593</v>
      </c>
      <c r="X67" s="41">
        <v>91.364620280716593</v>
      </c>
      <c r="Y67" s="41">
        <v>125.19581378820267</v>
      </c>
      <c r="Z67" s="41">
        <v>125.19581378820267</v>
      </c>
      <c r="AA67" s="41">
        <v>125.19581378820267</v>
      </c>
      <c r="AB67" s="41">
        <v>104.05051694678281</v>
      </c>
      <c r="AC67" s="41">
        <v>104.05051694678281</v>
      </c>
      <c r="AD67" s="41">
        <v>104.05051694678281</v>
      </c>
    </row>
    <row r="68" spans="1:31" s="4" customFormat="1" x14ac:dyDescent="0.45">
      <c r="A68" s="1"/>
      <c r="B68" s="23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2"/>
      <c r="P68" s="42"/>
      <c r="Q68" s="42"/>
      <c r="R68" s="42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</row>
    <row r="69" spans="1:31" s="4" customFormat="1" x14ac:dyDescent="0.45">
      <c r="A69" s="1"/>
      <c r="B69" s="23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2"/>
      <c r="P69" s="42"/>
      <c r="Q69" s="42"/>
      <c r="R69" s="42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</row>
    <row r="70" spans="1:31" s="2" customFormat="1" x14ac:dyDescent="0.45">
      <c r="A70" s="1" t="s">
        <v>100</v>
      </c>
      <c r="B70" s="23" t="s">
        <v>11</v>
      </c>
      <c r="C70" s="41">
        <v>1.0253860886062935</v>
      </c>
      <c r="D70" s="41">
        <v>1.1364641142231764</v>
      </c>
      <c r="E70" s="41">
        <v>0.47880618254615853</v>
      </c>
      <c r="F70" s="41">
        <v>0.25891669395607553</v>
      </c>
      <c r="G70" s="41">
        <v>0</v>
      </c>
      <c r="H70" s="41">
        <v>0</v>
      </c>
      <c r="I70" s="41">
        <v>0</v>
      </c>
      <c r="J70" s="41">
        <v>0</v>
      </c>
      <c r="K70" s="41">
        <v>1.0253860886062935</v>
      </c>
      <c r="L70" s="41">
        <v>1.1364641142231764</v>
      </c>
      <c r="M70" s="41">
        <v>0.47880618254615853</v>
      </c>
      <c r="N70" s="41">
        <v>0.25891669395607553</v>
      </c>
      <c r="O70" s="42">
        <v>4.5817603425745341</v>
      </c>
      <c r="P70" s="42">
        <v>4.4219441015055363</v>
      </c>
      <c r="Q70" s="42">
        <v>4.2548059736369872</v>
      </c>
      <c r="R70" s="42">
        <v>3.5432583975481302</v>
      </c>
      <c r="S70" s="41">
        <v>4.6980733166039332</v>
      </c>
      <c r="T70" s="41">
        <v>0</v>
      </c>
      <c r="U70" s="41">
        <v>4.6980733166039332</v>
      </c>
      <c r="V70" s="41">
        <v>5.0253807864618887</v>
      </c>
      <c r="W70" s="41">
        <v>0</v>
      </c>
      <c r="X70" s="41">
        <v>5.0253807864618887</v>
      </c>
      <c r="Y70" s="41">
        <v>2.0372274057117172</v>
      </c>
      <c r="Z70" s="41">
        <v>0</v>
      </c>
      <c r="AA70" s="41">
        <v>2.0372274057117172</v>
      </c>
      <c r="AB70" s="41">
        <v>0.91740875012526379</v>
      </c>
      <c r="AC70" s="41">
        <v>0</v>
      </c>
      <c r="AD70" s="41">
        <v>0.91740875012526379</v>
      </c>
      <c r="AE70" s="4"/>
    </row>
    <row r="71" spans="1:31" s="4" customFormat="1" x14ac:dyDescent="0.45">
      <c r="A71" s="1"/>
      <c r="B71" s="23" t="s">
        <v>53</v>
      </c>
      <c r="C71" s="41">
        <v>1.8534414654667124</v>
      </c>
      <c r="D71" s="41">
        <v>0.69063442541856968</v>
      </c>
      <c r="E71" s="41">
        <v>0.99963850212684613</v>
      </c>
      <c r="F71" s="41">
        <v>0.85451972783350494</v>
      </c>
      <c r="G71" s="41">
        <v>1.8534414654667124</v>
      </c>
      <c r="H71" s="41">
        <v>0.69063442541856968</v>
      </c>
      <c r="I71" s="41">
        <v>0.99963850212684613</v>
      </c>
      <c r="J71" s="41">
        <v>0.85451972783350494</v>
      </c>
      <c r="K71" s="41">
        <v>0</v>
      </c>
      <c r="L71" s="41">
        <v>0</v>
      </c>
      <c r="M71" s="41">
        <v>0</v>
      </c>
      <c r="N71" s="41">
        <v>0</v>
      </c>
      <c r="O71" s="42">
        <v>4.5817603425745341</v>
      </c>
      <c r="P71" s="42">
        <v>4.4219441015055363</v>
      </c>
      <c r="Q71" s="42">
        <v>4.2548059736369872</v>
      </c>
      <c r="R71" s="42">
        <v>3.5432583975481302</v>
      </c>
      <c r="S71" s="41">
        <v>8.49202460375861</v>
      </c>
      <c r="T71" s="41">
        <v>8.49202460375861</v>
      </c>
      <c r="U71" s="41">
        <v>0</v>
      </c>
      <c r="V71" s="41">
        <v>3.0539468237763092</v>
      </c>
      <c r="W71" s="41">
        <v>3.0539468237763092</v>
      </c>
      <c r="X71" s="41">
        <v>0</v>
      </c>
      <c r="Y71" s="41">
        <v>4.2532678703268347</v>
      </c>
      <c r="Z71" s="41">
        <v>4.2532678703268347</v>
      </c>
      <c r="AA71" s="41">
        <v>0</v>
      </c>
      <c r="AB71" s="41">
        <v>3.0277842015166092</v>
      </c>
      <c r="AC71" s="41">
        <v>3.0277842015166092</v>
      </c>
      <c r="AD71" s="41">
        <v>0</v>
      </c>
    </row>
    <row r="72" spans="1:31" s="4" customFormat="1" x14ac:dyDescent="0.45">
      <c r="A72" s="1"/>
      <c r="B72" s="23" t="s">
        <v>51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2"/>
      <c r="P72" s="42"/>
      <c r="Q72" s="42"/>
      <c r="R72" s="42"/>
      <c r="S72" s="41">
        <v>2.8919647289291994</v>
      </c>
      <c r="T72" s="25">
        <v>2.8919647289291994</v>
      </c>
      <c r="U72" s="25">
        <v>1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</row>
    <row r="73" spans="1:31" s="4" customFormat="1" x14ac:dyDescent="0.45">
      <c r="A73" s="1"/>
      <c r="B73" s="23" t="s">
        <v>12</v>
      </c>
      <c r="C73" s="41">
        <v>1.3535322701232086</v>
      </c>
      <c r="D73" s="41">
        <v>0.65589578919579494</v>
      </c>
      <c r="E73" s="41">
        <v>0.47015030205916958</v>
      </c>
      <c r="F73" s="41">
        <v>0.85194809918090719</v>
      </c>
      <c r="G73" s="41">
        <v>0</v>
      </c>
      <c r="H73" s="41">
        <v>0</v>
      </c>
      <c r="I73" s="41">
        <v>0</v>
      </c>
      <c r="J73" s="41">
        <v>0</v>
      </c>
      <c r="K73" s="41">
        <v>1.3535322701232086</v>
      </c>
      <c r="L73" s="41">
        <v>0.65589578919579494</v>
      </c>
      <c r="M73" s="41">
        <v>0.47015030205916958</v>
      </c>
      <c r="N73" s="41">
        <v>0.85194809918090719</v>
      </c>
      <c r="O73" s="42">
        <v>3.862962247074369</v>
      </c>
      <c r="P73" s="42">
        <v>4.3465667406766491</v>
      </c>
      <c r="Q73" s="42">
        <v>8.0101467985925066</v>
      </c>
      <c r="R73" s="42">
        <v>4.0334039487641515</v>
      </c>
      <c r="S73" s="41">
        <v>5.2286440596828214</v>
      </c>
      <c r="T73" s="41">
        <v>0</v>
      </c>
      <c r="U73" s="41">
        <v>5.2286440596828214</v>
      </c>
      <c r="V73" s="41">
        <v>2.8508948226683049</v>
      </c>
      <c r="W73" s="41">
        <v>0</v>
      </c>
      <c r="X73" s="41">
        <v>2.8508948226683049</v>
      </c>
      <c r="Y73" s="41">
        <v>3.7659729368965573</v>
      </c>
      <c r="Z73" s="41">
        <v>0</v>
      </c>
      <c r="AA73" s="41">
        <v>3.7659729368965573</v>
      </c>
      <c r="AB73" s="41">
        <v>3.4362508273783843</v>
      </c>
      <c r="AC73" s="41">
        <v>0</v>
      </c>
      <c r="AD73" s="41">
        <v>3.4362508273783843</v>
      </c>
    </row>
    <row r="74" spans="1:31" s="4" customFormat="1" x14ac:dyDescent="0.45">
      <c r="A74" s="1"/>
      <c r="B74" s="23" t="s">
        <v>54</v>
      </c>
      <c r="C74" s="41">
        <v>1.8534414654667124</v>
      </c>
      <c r="D74" s="41">
        <v>0.69063442541856968</v>
      </c>
      <c r="E74" s="41">
        <v>0.99963850212684613</v>
      </c>
      <c r="F74" s="41">
        <v>0.85451972783350494</v>
      </c>
      <c r="G74" s="41">
        <v>1.8534414654667124</v>
      </c>
      <c r="H74" s="41">
        <v>0.69063442541856968</v>
      </c>
      <c r="I74" s="41">
        <v>0.99963850212684613</v>
      </c>
      <c r="J74" s="41">
        <v>0.85451972783350494</v>
      </c>
      <c r="K74" s="41">
        <v>0</v>
      </c>
      <c r="L74" s="41">
        <v>0</v>
      </c>
      <c r="M74" s="41">
        <v>0</v>
      </c>
      <c r="N74" s="41">
        <v>0</v>
      </c>
      <c r="O74" s="42">
        <v>3.862962247074369</v>
      </c>
      <c r="P74" s="42">
        <v>4.3465667406766491</v>
      </c>
      <c r="Q74" s="42">
        <v>8.0101467985925066</v>
      </c>
      <c r="R74" s="42">
        <v>4.0334039487641515</v>
      </c>
      <c r="S74" s="41">
        <v>7.1597744082601027</v>
      </c>
      <c r="T74" s="41">
        <v>7.1597744082601027</v>
      </c>
      <c r="U74" s="41">
        <v>0</v>
      </c>
      <c r="V74" s="41">
        <v>3.0018886234906828</v>
      </c>
      <c r="W74" s="41">
        <v>3.0018886234906828</v>
      </c>
      <c r="X74" s="41">
        <v>0</v>
      </c>
      <c r="Y74" s="41">
        <v>8.0072511475611652</v>
      </c>
      <c r="Z74" s="41">
        <v>8.0072511475611652</v>
      </c>
      <c r="AA74" s="41">
        <v>0</v>
      </c>
      <c r="AB74" s="41">
        <v>3.4466232445405267</v>
      </c>
      <c r="AC74" s="41">
        <v>3.4466232445405267</v>
      </c>
      <c r="AD74" s="41">
        <v>0</v>
      </c>
    </row>
    <row r="75" spans="1:31" s="4" customFormat="1" x14ac:dyDescent="0.45">
      <c r="A75" s="1"/>
      <c r="B75" s="23" t="s">
        <v>52</v>
      </c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2"/>
      <c r="P75" s="42"/>
      <c r="Q75" s="42"/>
      <c r="R75" s="42"/>
      <c r="S75" s="41">
        <v>2.8919647289291994</v>
      </c>
      <c r="T75" s="41">
        <v>2.8919647289291994</v>
      </c>
      <c r="U75" s="41">
        <v>1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</row>
    <row r="76" spans="1:31" s="4" customFormat="1" x14ac:dyDescent="0.45">
      <c r="A76" s="1"/>
      <c r="B76" s="23" t="s">
        <v>13</v>
      </c>
      <c r="C76" s="41">
        <v>1.2146874346154022</v>
      </c>
      <c r="D76" s="41">
        <v>0.74062869307206913</v>
      </c>
      <c r="E76" s="41">
        <v>2.2774374183838484</v>
      </c>
      <c r="F76" s="41">
        <v>2.6390286713048043</v>
      </c>
      <c r="G76" s="41">
        <v>0</v>
      </c>
      <c r="H76" s="41">
        <v>0</v>
      </c>
      <c r="I76" s="41">
        <v>0</v>
      </c>
      <c r="J76" s="41">
        <v>0</v>
      </c>
      <c r="K76" s="41">
        <v>1.2146874346154022</v>
      </c>
      <c r="L76" s="41">
        <v>0.74062869307206913</v>
      </c>
      <c r="M76" s="41">
        <v>2.2774374183838484</v>
      </c>
      <c r="N76" s="41">
        <v>2.6390286713048043</v>
      </c>
      <c r="O76" s="42">
        <v>3.3841800837683267</v>
      </c>
      <c r="P76" s="42">
        <v>4.5308626058281103</v>
      </c>
      <c r="Q76" s="42">
        <v>4.0766870299389115</v>
      </c>
      <c r="R76" s="42">
        <v>3.4331612627500228</v>
      </c>
      <c r="S76" s="41">
        <v>4.1107210242290853</v>
      </c>
      <c r="T76" s="41">
        <v>0</v>
      </c>
      <c r="U76" s="41">
        <v>4.1107210242290853</v>
      </c>
      <c r="V76" s="41">
        <v>3.355686850243583</v>
      </c>
      <c r="W76" s="41">
        <v>0</v>
      </c>
      <c r="X76" s="41">
        <v>3.355686850243583</v>
      </c>
      <c r="Y76" s="41">
        <v>9.2843995850229923</v>
      </c>
      <c r="Z76" s="41">
        <v>0</v>
      </c>
      <c r="AA76" s="41">
        <v>9.2843995850229923</v>
      </c>
      <c r="AB76" s="41">
        <v>9.0602110056103164</v>
      </c>
      <c r="AC76" s="41">
        <v>0</v>
      </c>
      <c r="AD76" s="41">
        <v>9.0602110056103164</v>
      </c>
    </row>
    <row r="77" spans="1:31" s="4" customFormat="1" x14ac:dyDescent="0.45">
      <c r="A77" s="1"/>
      <c r="B77" s="23" t="s">
        <v>55</v>
      </c>
      <c r="C77" s="41">
        <v>1.8534414654667124</v>
      </c>
      <c r="D77" s="41">
        <v>0.69063442541856968</v>
      </c>
      <c r="E77" s="41">
        <v>0.99963850212684613</v>
      </c>
      <c r="F77" s="41">
        <v>0.85451972783350494</v>
      </c>
      <c r="G77" s="41">
        <v>1.8534414654667124</v>
      </c>
      <c r="H77" s="41">
        <v>0.69063442541856968</v>
      </c>
      <c r="I77" s="41">
        <v>0.99963850212684613</v>
      </c>
      <c r="J77" s="41">
        <v>0.85451972783350494</v>
      </c>
      <c r="K77" s="41">
        <v>0</v>
      </c>
      <c r="L77" s="41">
        <v>0</v>
      </c>
      <c r="M77" s="41">
        <v>0</v>
      </c>
      <c r="N77" s="41">
        <v>0</v>
      </c>
      <c r="O77" s="42">
        <v>3.3841800837683267</v>
      </c>
      <c r="P77" s="42">
        <v>4.5308626058281103</v>
      </c>
      <c r="Q77" s="42">
        <v>4.0766870299389115</v>
      </c>
      <c r="R77" s="42">
        <v>3.4331612627500228</v>
      </c>
      <c r="S77" s="41">
        <v>6.2723796938628293</v>
      </c>
      <c r="T77" s="41">
        <v>6.2723796938628293</v>
      </c>
      <c r="U77" s="41">
        <v>0</v>
      </c>
      <c r="V77" s="41">
        <v>3.1291696924265802</v>
      </c>
      <c r="W77" s="41">
        <v>3.1291696924265802</v>
      </c>
      <c r="X77" s="41">
        <v>0</v>
      </c>
      <c r="Y77" s="41">
        <v>4.0752133162480746</v>
      </c>
      <c r="Z77" s="41">
        <v>4.0752133162480746</v>
      </c>
      <c r="AA77" s="41">
        <v>0</v>
      </c>
      <c r="AB77" s="41">
        <v>2.9337040278536817</v>
      </c>
      <c r="AC77" s="41">
        <v>2.9337040278536817</v>
      </c>
      <c r="AD77" s="41">
        <v>0</v>
      </c>
    </row>
    <row r="78" spans="1:31" s="4" customFormat="1" x14ac:dyDescent="0.45">
      <c r="A78" s="1"/>
      <c r="B78" s="23" t="s">
        <v>7</v>
      </c>
      <c r="C78" s="41">
        <v>1.1879430234226862</v>
      </c>
      <c r="D78" s="41">
        <v>0.65346597015764296</v>
      </c>
      <c r="E78" s="41">
        <v>0.61592945741476823</v>
      </c>
      <c r="F78" s="41">
        <v>0.87928391288349061</v>
      </c>
      <c r="G78" s="41">
        <v>1.1879430234226862</v>
      </c>
      <c r="H78" s="41">
        <v>0.65346597015764296</v>
      </c>
      <c r="I78" s="41">
        <v>0.61592945741476823</v>
      </c>
      <c r="J78" s="41">
        <v>0.87928391288349061</v>
      </c>
      <c r="K78" s="41">
        <v>1.1879430234226862</v>
      </c>
      <c r="L78" s="41">
        <v>0.65346597015764296</v>
      </c>
      <c r="M78" s="41">
        <v>0.61592945741476823</v>
      </c>
      <c r="N78" s="41">
        <v>0.87928391288349061</v>
      </c>
      <c r="O78" s="42">
        <v>3.7069609545710969</v>
      </c>
      <c r="P78" s="42">
        <v>5.0722749372959406</v>
      </c>
      <c r="Q78" s="42">
        <v>5.7338315081379747</v>
      </c>
      <c r="R78" s="42">
        <v>3.7687027182830839</v>
      </c>
      <c r="S78" s="41">
        <v>4.4036584040830355</v>
      </c>
      <c r="T78" s="41">
        <v>4.4036584040830355</v>
      </c>
      <c r="U78" s="41">
        <v>4.4036584040830355</v>
      </c>
      <c r="V78" s="41">
        <v>3.3145590628063895</v>
      </c>
      <c r="W78" s="41">
        <v>3.3145590628063895</v>
      </c>
      <c r="X78" s="41">
        <v>3.3145590628063895</v>
      </c>
      <c r="Y78" s="41">
        <v>3.5316357297151248</v>
      </c>
      <c r="Z78" s="41">
        <v>3.5316357297151248</v>
      </c>
      <c r="AA78" s="41">
        <v>3.5316357297151248</v>
      </c>
      <c r="AB78" s="41">
        <v>3.3137596726265972</v>
      </c>
      <c r="AC78" s="41">
        <v>3.3137596726265972</v>
      </c>
      <c r="AD78" s="41">
        <v>3.3137596726265972</v>
      </c>
    </row>
    <row r="79" spans="1:31" s="4" customFormat="1" x14ac:dyDescent="0.45">
      <c r="A79" s="1"/>
      <c r="B79" s="23" t="s">
        <v>102</v>
      </c>
      <c r="C79" s="41">
        <v>1.8534414654667124</v>
      </c>
      <c r="D79" s="41">
        <v>0.69063442541856968</v>
      </c>
      <c r="E79" s="41">
        <v>0.99963850212684613</v>
      </c>
      <c r="F79" s="41">
        <v>0.85451972783350494</v>
      </c>
      <c r="G79" s="41">
        <v>1.8534414654667124</v>
      </c>
      <c r="H79" s="41">
        <v>0.69063442541856968</v>
      </c>
      <c r="I79" s="41">
        <v>0.99963850212684613</v>
      </c>
      <c r="J79" s="41">
        <v>0.85451972783350494</v>
      </c>
      <c r="K79" s="41">
        <v>1.8534414654667124</v>
      </c>
      <c r="L79" s="41">
        <v>0.69063442541856968</v>
      </c>
      <c r="M79" s="41">
        <v>0.99963850212684613</v>
      </c>
      <c r="N79" s="41">
        <v>0.85451972783350494</v>
      </c>
      <c r="O79" s="42">
        <v>3.2577885489859391</v>
      </c>
      <c r="P79" s="42">
        <v>4.8180478213685936</v>
      </c>
      <c r="Q79" s="42">
        <v>6.917286975572928</v>
      </c>
      <c r="R79" s="42">
        <v>5.9984880526985593</v>
      </c>
      <c r="S79" s="41">
        <v>6.0381203824131733</v>
      </c>
      <c r="T79" s="41">
        <v>6.0381203824131733</v>
      </c>
      <c r="U79" s="41">
        <v>6.0381203824131733</v>
      </c>
      <c r="V79" s="41">
        <v>3.3275096887500899</v>
      </c>
      <c r="W79" s="41">
        <v>3.3275096887500899</v>
      </c>
      <c r="X79" s="41">
        <v>3.3275096887500899</v>
      </c>
      <c r="Y79" s="41">
        <v>6.9147863910432639</v>
      </c>
      <c r="Z79" s="41">
        <v>6.9147863910432639</v>
      </c>
      <c r="AA79" s="41">
        <v>6.9147863910432639</v>
      </c>
      <c r="AB79" s="41">
        <v>5.1258263782045042</v>
      </c>
      <c r="AC79" s="41">
        <v>5.1258263782045042</v>
      </c>
      <c r="AD79" s="41">
        <v>5.1258263782045042</v>
      </c>
    </row>
    <row r="80" spans="1:31" s="4" customFormat="1" x14ac:dyDescent="0.45">
      <c r="A80" s="1"/>
      <c r="B80" s="23" t="s">
        <v>101</v>
      </c>
      <c r="C80" s="41">
        <v>1.8534414654667124</v>
      </c>
      <c r="D80" s="41">
        <v>0.69063442541856968</v>
      </c>
      <c r="E80" s="41">
        <v>0.99963850212684613</v>
      </c>
      <c r="F80" s="41">
        <v>0.85451972783350494</v>
      </c>
      <c r="G80" s="41">
        <v>1.8534414654667124</v>
      </c>
      <c r="H80" s="41">
        <v>0.69063442541856968</v>
      </c>
      <c r="I80" s="41">
        <v>0.99963850212684613</v>
      </c>
      <c r="J80" s="41">
        <v>0.85451972783350494</v>
      </c>
      <c r="K80" s="41">
        <v>1.8534414654667124</v>
      </c>
      <c r="L80" s="41">
        <v>0.69063442541856968</v>
      </c>
      <c r="M80" s="41">
        <v>0.99963850212684613</v>
      </c>
      <c r="N80" s="41">
        <v>0.85451972783350494</v>
      </c>
      <c r="O80" s="42">
        <v>3.2577885489859391</v>
      </c>
      <c r="P80" s="42">
        <v>4.8180478213685936</v>
      </c>
      <c r="Q80" s="42">
        <v>6.917286975572928</v>
      </c>
      <c r="R80" s="42">
        <v>5.9984880526985593</v>
      </c>
      <c r="S80" s="41">
        <v>6.0381203824131733</v>
      </c>
      <c r="T80" s="41">
        <v>6.0381203824131733</v>
      </c>
      <c r="U80" s="41">
        <v>6.0381203824131733</v>
      </c>
      <c r="V80" s="41">
        <v>3.3275096887500899</v>
      </c>
      <c r="W80" s="41">
        <v>3.3275096887500899</v>
      </c>
      <c r="X80" s="41">
        <v>3.3275096887500899</v>
      </c>
      <c r="Y80" s="41">
        <v>6.9147863910432639</v>
      </c>
      <c r="Z80" s="41">
        <v>6.9147863910432639</v>
      </c>
      <c r="AA80" s="41">
        <v>6.9147863910432639</v>
      </c>
      <c r="AB80" s="41">
        <v>5.1258263782045042</v>
      </c>
      <c r="AC80" s="41">
        <v>5.1258263782045042</v>
      </c>
      <c r="AD80" s="41">
        <v>5.1258263782045042</v>
      </c>
    </row>
    <row r="81" spans="1:31" s="4" customFormat="1" x14ac:dyDescent="0.45">
      <c r="A81" s="1"/>
      <c r="B81" s="23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2"/>
      <c r="P81" s="42"/>
      <c r="Q81" s="42"/>
      <c r="R81" s="4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</row>
    <row r="82" spans="1:31" s="4" customFormat="1" x14ac:dyDescent="0.45">
      <c r="A82" s="1"/>
      <c r="B82" s="23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2"/>
      <c r="P82" s="42"/>
      <c r="Q82" s="42"/>
      <c r="R82" s="4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</row>
    <row r="83" spans="1:31" s="2" customFormat="1" x14ac:dyDescent="0.45">
      <c r="A83" s="1" t="s">
        <v>72</v>
      </c>
      <c r="B83" s="23" t="s">
        <v>11</v>
      </c>
      <c r="C83" s="41">
        <v>0.15377172456382709</v>
      </c>
      <c r="D83" s="41">
        <v>0.30427988454731686</v>
      </c>
      <c r="E83" s="41">
        <v>0.3553283810530744</v>
      </c>
      <c r="F83" s="41">
        <v>0.11497702362305279</v>
      </c>
      <c r="G83" s="41">
        <v>0</v>
      </c>
      <c r="H83" s="41">
        <v>0</v>
      </c>
      <c r="I83" s="41">
        <v>0</v>
      </c>
      <c r="J83" s="41">
        <v>0</v>
      </c>
      <c r="K83" s="41">
        <v>0.15377172456382709</v>
      </c>
      <c r="L83" s="41">
        <v>0.30427988454731686</v>
      </c>
      <c r="M83" s="41">
        <v>0.3553283810530744</v>
      </c>
      <c r="N83" s="41">
        <v>0.11497702362305279</v>
      </c>
      <c r="O83" s="42">
        <v>4.5817603425745341</v>
      </c>
      <c r="P83" s="42">
        <v>4.4219441015055363</v>
      </c>
      <c r="Q83" s="42">
        <v>4.2548059736369872</v>
      </c>
      <c r="R83" s="42">
        <v>3.5432583975481302</v>
      </c>
      <c r="S83" s="41">
        <v>0.70454518941583733</v>
      </c>
      <c r="T83" s="41">
        <v>0</v>
      </c>
      <c r="U83" s="41">
        <v>0.70454518941583733</v>
      </c>
      <c r="V83" s="41">
        <v>1.3455086406807935</v>
      </c>
      <c r="W83" s="41">
        <v>0</v>
      </c>
      <c r="X83" s="41">
        <v>1.3455086406807935</v>
      </c>
      <c r="Y83" s="41">
        <v>1.5118533183073806</v>
      </c>
      <c r="Z83" s="41">
        <v>0</v>
      </c>
      <c r="AA83" s="41">
        <v>1.5118533183073806</v>
      </c>
      <c r="AB83" s="41">
        <v>0.40739330447747152</v>
      </c>
      <c r="AC83" s="41">
        <v>0</v>
      </c>
      <c r="AD83" s="41">
        <v>0.40739330447747152</v>
      </c>
      <c r="AE83" s="4"/>
    </row>
    <row r="84" spans="1:31" s="4" customFormat="1" x14ac:dyDescent="0.45">
      <c r="A84" s="1"/>
      <c r="B84" s="23" t="s">
        <v>53</v>
      </c>
      <c r="C84" s="41">
        <v>0.68619235931511324</v>
      </c>
      <c r="D84" s="41">
        <v>0.43512075506302167</v>
      </c>
      <c r="E84" s="41">
        <v>0.11042201970781798</v>
      </c>
      <c r="F84" s="41">
        <v>0.3470897204860226</v>
      </c>
      <c r="G84" s="41">
        <v>0.68619235931511324</v>
      </c>
      <c r="H84" s="41">
        <v>0.43512075506302167</v>
      </c>
      <c r="I84" s="41">
        <v>0.11042201970781798</v>
      </c>
      <c r="J84" s="41">
        <v>0.3470897204860226</v>
      </c>
      <c r="K84" s="41">
        <v>0</v>
      </c>
      <c r="L84" s="41">
        <v>0</v>
      </c>
      <c r="M84" s="41">
        <v>0</v>
      </c>
      <c r="N84" s="41">
        <v>0</v>
      </c>
      <c r="O84" s="42">
        <v>4.5817603425745341</v>
      </c>
      <c r="P84" s="42">
        <v>4.4219441015055363</v>
      </c>
      <c r="Q84" s="42">
        <v>4.2548059736369872</v>
      </c>
      <c r="R84" s="42">
        <v>3.5432583975481302</v>
      </c>
      <c r="S84" s="41">
        <v>3.1439689392876411</v>
      </c>
      <c r="T84" s="41">
        <v>3.1439689392876411</v>
      </c>
      <c r="U84" s="41">
        <v>0</v>
      </c>
      <c r="V84" s="41">
        <v>1.9240796562935638</v>
      </c>
      <c r="W84" s="41">
        <v>1.9240796562935638</v>
      </c>
      <c r="X84" s="41">
        <v>0</v>
      </c>
      <c r="Y84" s="41">
        <v>0.46982426907388508</v>
      </c>
      <c r="Z84" s="41">
        <v>0.46982426907388508</v>
      </c>
      <c r="AA84" s="41">
        <v>0</v>
      </c>
      <c r="AB84" s="41">
        <v>1.2298285668147328</v>
      </c>
      <c r="AC84" s="41">
        <v>1.2298285668147328</v>
      </c>
      <c r="AD84" s="41">
        <v>0</v>
      </c>
    </row>
    <row r="85" spans="1:31" s="4" customFormat="1" x14ac:dyDescent="0.45">
      <c r="A85" s="1"/>
      <c r="B85" s="23" t="s">
        <v>51</v>
      </c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2"/>
      <c r="P85" s="42"/>
      <c r="Q85" s="42"/>
      <c r="R85" s="42"/>
      <c r="S85" s="41">
        <v>6.7194803608535594</v>
      </c>
      <c r="T85" s="25">
        <v>6.7194803608535594</v>
      </c>
      <c r="U85" s="25">
        <v>1.4782405805226143E-2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</row>
    <row r="86" spans="1:31" s="4" customFormat="1" x14ac:dyDescent="0.45">
      <c r="A86" s="1"/>
      <c r="B86" s="23" t="s">
        <v>12</v>
      </c>
      <c r="C86" s="41">
        <v>0.65542002031973834</v>
      </c>
      <c r="D86" s="41">
        <v>0.28576104754195614</v>
      </c>
      <c r="E86" s="41">
        <v>6.4703449288144144E-2</v>
      </c>
      <c r="F86" s="41">
        <v>0.8847377858932578</v>
      </c>
      <c r="G86" s="41">
        <v>0</v>
      </c>
      <c r="H86" s="41">
        <v>0</v>
      </c>
      <c r="I86" s="41">
        <v>0</v>
      </c>
      <c r="J86" s="41">
        <v>0</v>
      </c>
      <c r="K86" s="41">
        <v>0.65542002031973834</v>
      </c>
      <c r="L86" s="41">
        <v>0.28576104754195614</v>
      </c>
      <c r="M86" s="41">
        <v>6.4703449288144144E-2</v>
      </c>
      <c r="N86" s="41">
        <v>0.8847377858932578</v>
      </c>
      <c r="O86" s="42">
        <v>3.862962247074369</v>
      </c>
      <c r="P86" s="42">
        <v>4.3465667406766491</v>
      </c>
      <c r="Q86" s="42">
        <v>8.0101467985925066</v>
      </c>
      <c r="R86" s="42">
        <v>4.0334039487641515</v>
      </c>
      <c r="S86" s="41">
        <v>2.531862794471865</v>
      </c>
      <c r="T86" s="41">
        <v>0</v>
      </c>
      <c r="U86" s="41">
        <v>2.531862794471865</v>
      </c>
      <c r="V86" s="41">
        <v>1.2420794650267852</v>
      </c>
      <c r="W86" s="41">
        <v>0</v>
      </c>
      <c r="X86" s="41">
        <v>1.2420794650267852</v>
      </c>
      <c r="Y86" s="41">
        <v>0.5182841271733204</v>
      </c>
      <c r="Z86" s="41">
        <v>0</v>
      </c>
      <c r="AA86" s="41">
        <v>0.5182841271733204</v>
      </c>
      <c r="AB86" s="41">
        <v>3.5685048792427185</v>
      </c>
      <c r="AC86" s="41">
        <v>0</v>
      </c>
      <c r="AD86" s="41">
        <v>3.5685048792427185</v>
      </c>
    </row>
    <row r="87" spans="1:31" s="4" customFormat="1" x14ac:dyDescent="0.45">
      <c r="A87" s="1"/>
      <c r="B87" s="23" t="s">
        <v>54</v>
      </c>
      <c r="C87" s="41">
        <v>0.68619235931511324</v>
      </c>
      <c r="D87" s="41">
        <v>0.43512075506302167</v>
      </c>
      <c r="E87" s="41">
        <v>0.11042201970781798</v>
      </c>
      <c r="F87" s="41">
        <v>0.3470897204860226</v>
      </c>
      <c r="G87" s="41">
        <v>0.68619235931511324</v>
      </c>
      <c r="H87" s="41">
        <v>0.43512075506302167</v>
      </c>
      <c r="I87" s="41">
        <v>0.11042201970781798</v>
      </c>
      <c r="J87" s="41">
        <v>0.3470897204860226</v>
      </c>
      <c r="K87" s="41">
        <v>0</v>
      </c>
      <c r="L87" s="41">
        <v>0</v>
      </c>
      <c r="M87" s="41">
        <v>0</v>
      </c>
      <c r="N87" s="41">
        <v>0</v>
      </c>
      <c r="O87" s="42">
        <v>3.862962247074369</v>
      </c>
      <c r="P87" s="42">
        <v>4.3465667406766491</v>
      </c>
      <c r="Q87" s="42">
        <v>8.0101467985925066</v>
      </c>
      <c r="R87" s="42">
        <v>4.0334039487641515</v>
      </c>
      <c r="S87" s="41">
        <v>2.6507351782651725</v>
      </c>
      <c r="T87" s="41">
        <v>2.6507351782651725</v>
      </c>
      <c r="U87" s="41">
        <v>0</v>
      </c>
      <c r="V87" s="41">
        <v>1.8912814021350406</v>
      </c>
      <c r="W87" s="41">
        <v>1.8912814021350406</v>
      </c>
      <c r="X87" s="41">
        <v>0</v>
      </c>
      <c r="Y87" s="41">
        <v>0.88449658765669692</v>
      </c>
      <c r="Z87" s="41">
        <v>0.88449658765669692</v>
      </c>
      <c r="AA87" s="41">
        <v>0</v>
      </c>
      <c r="AB87" s="41">
        <v>1.3999530491837693</v>
      </c>
      <c r="AC87" s="41">
        <v>1.3999530491837693</v>
      </c>
      <c r="AD87" s="41">
        <v>0</v>
      </c>
    </row>
    <row r="88" spans="1:31" s="4" customFormat="1" x14ac:dyDescent="0.45">
      <c r="A88" s="1"/>
      <c r="B88" s="23" t="s">
        <v>52</v>
      </c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2"/>
      <c r="P88" s="42"/>
      <c r="Q88" s="42"/>
      <c r="R88" s="42"/>
      <c r="S88" s="41">
        <v>6.7194803608535594</v>
      </c>
      <c r="T88" s="41">
        <v>6.7194803608535594</v>
      </c>
      <c r="U88" s="41">
        <v>1.4782405805226143E-2</v>
      </c>
      <c r="V88" s="41">
        <v>0</v>
      </c>
      <c r="W88" s="41">
        <v>0</v>
      </c>
      <c r="X88" s="41">
        <v>0</v>
      </c>
      <c r="Y88" s="41">
        <v>0</v>
      </c>
      <c r="Z88" s="41">
        <v>0</v>
      </c>
      <c r="AA88" s="41">
        <v>0</v>
      </c>
      <c r="AB88" s="41">
        <v>0</v>
      </c>
      <c r="AC88" s="41">
        <v>0</v>
      </c>
      <c r="AD88" s="41">
        <v>0</v>
      </c>
    </row>
    <row r="89" spans="1:31" s="4" customFormat="1" x14ac:dyDescent="0.45">
      <c r="A89" s="1"/>
      <c r="B89" s="23" t="s">
        <v>13</v>
      </c>
      <c r="C89" s="41">
        <v>0.39095629672580673</v>
      </c>
      <c r="D89" s="41">
        <v>8.5603954962458692E-2</v>
      </c>
      <c r="E89" s="41">
        <v>0</v>
      </c>
      <c r="F89" s="41">
        <v>0.87027502653089106</v>
      </c>
      <c r="G89" s="41">
        <v>0</v>
      </c>
      <c r="H89" s="41">
        <v>0</v>
      </c>
      <c r="I89" s="41">
        <v>0</v>
      </c>
      <c r="J89" s="41">
        <v>0</v>
      </c>
      <c r="K89" s="41">
        <v>0.39095629672580673</v>
      </c>
      <c r="L89" s="41">
        <v>8.5603954962458692E-2</v>
      </c>
      <c r="M89" s="41">
        <v>0</v>
      </c>
      <c r="N89" s="41">
        <v>0.87027502653089106</v>
      </c>
      <c r="O89" s="42">
        <v>3.3841800837683267</v>
      </c>
      <c r="P89" s="42">
        <v>4.5308626058281103</v>
      </c>
      <c r="Q89" s="42">
        <v>4.0766870299389115</v>
      </c>
      <c r="R89" s="42">
        <v>3.4331612627500228</v>
      </c>
      <c r="S89" s="41">
        <v>1.3230665130032955</v>
      </c>
      <c r="T89" s="41">
        <v>0</v>
      </c>
      <c r="U89" s="41">
        <v>1.3230665130032955</v>
      </c>
      <c r="V89" s="41">
        <v>0.38785975845039777</v>
      </c>
      <c r="W89" s="41">
        <v>0</v>
      </c>
      <c r="X89" s="41">
        <v>0.38785975845039777</v>
      </c>
      <c r="Y89" s="41">
        <v>0</v>
      </c>
      <c r="Z89" s="41">
        <v>0</v>
      </c>
      <c r="AA89" s="41">
        <v>0</v>
      </c>
      <c r="AB89" s="41">
        <v>2.9877945090246034</v>
      </c>
      <c r="AC89" s="41">
        <v>0</v>
      </c>
      <c r="AD89" s="41">
        <v>2.9877945090246034</v>
      </c>
    </row>
    <row r="90" spans="1:31" s="4" customFormat="1" x14ac:dyDescent="0.45">
      <c r="A90" s="1"/>
      <c r="B90" s="23" t="s">
        <v>55</v>
      </c>
      <c r="C90" s="41">
        <v>0.68619235931511324</v>
      </c>
      <c r="D90" s="41">
        <v>0.43512075506302167</v>
      </c>
      <c r="E90" s="41">
        <v>0.11042201970781798</v>
      </c>
      <c r="F90" s="41">
        <v>0.3470897204860226</v>
      </c>
      <c r="G90" s="41">
        <v>0.68619235931511324</v>
      </c>
      <c r="H90" s="41">
        <v>0.43512075506302167</v>
      </c>
      <c r="I90" s="41">
        <v>0.11042201970781798</v>
      </c>
      <c r="J90" s="41">
        <v>0.3470897204860226</v>
      </c>
      <c r="K90" s="41">
        <v>0</v>
      </c>
      <c r="L90" s="41">
        <v>0</v>
      </c>
      <c r="M90" s="41">
        <v>0</v>
      </c>
      <c r="N90" s="41">
        <v>0</v>
      </c>
      <c r="O90" s="42">
        <v>3.3841800837683267</v>
      </c>
      <c r="P90" s="42">
        <v>4.5308626058281103</v>
      </c>
      <c r="Q90" s="42">
        <v>4.0766870299389115</v>
      </c>
      <c r="R90" s="42">
        <v>3.4331612627500228</v>
      </c>
      <c r="S90" s="41">
        <v>2.3221985160282057</v>
      </c>
      <c r="T90" s="41">
        <v>2.3221985160282057</v>
      </c>
      <c r="U90" s="41">
        <v>0</v>
      </c>
      <c r="V90" s="41">
        <v>1.9714723581347373</v>
      </c>
      <c r="W90" s="41">
        <v>1.9714723581347373</v>
      </c>
      <c r="X90" s="41">
        <v>0</v>
      </c>
      <c r="Y90" s="41">
        <v>0.45015601556252044</v>
      </c>
      <c r="Z90" s="41">
        <v>0.45015601556252044</v>
      </c>
      <c r="AA90" s="41">
        <v>0</v>
      </c>
      <c r="AB90" s="41">
        <v>1.1916149830713458</v>
      </c>
      <c r="AC90" s="41">
        <v>1.1916149830713458</v>
      </c>
      <c r="AD90" s="41">
        <v>0</v>
      </c>
    </row>
    <row r="91" spans="1:31" s="4" customFormat="1" x14ac:dyDescent="0.45">
      <c r="A91" s="1"/>
      <c r="B91" s="23" t="s">
        <v>7</v>
      </c>
      <c r="C91" s="41">
        <v>0.38914108104323386</v>
      </c>
      <c r="D91" s="41">
        <v>7.6622325020263851E-2</v>
      </c>
      <c r="E91" s="41">
        <v>0</v>
      </c>
      <c r="F91" s="41">
        <v>0.23493859608990306</v>
      </c>
      <c r="G91" s="41">
        <v>0.38914108104323386</v>
      </c>
      <c r="H91" s="41">
        <v>7.6622325020263851E-2</v>
      </c>
      <c r="I91" s="41">
        <v>0</v>
      </c>
      <c r="J91" s="41">
        <v>0.23493859608990306</v>
      </c>
      <c r="K91" s="41">
        <v>0.38914108104323386</v>
      </c>
      <c r="L91" s="41">
        <v>7.6622325020263851E-2</v>
      </c>
      <c r="M91" s="41">
        <v>0</v>
      </c>
      <c r="N91" s="41">
        <v>0.23493859608990306</v>
      </c>
      <c r="O91" s="42">
        <v>3.7069609545710969</v>
      </c>
      <c r="P91" s="42">
        <v>5.0722749372959406</v>
      </c>
      <c r="Q91" s="42">
        <v>5.7338315081379747</v>
      </c>
      <c r="R91" s="42">
        <v>3.7687027182830839</v>
      </c>
      <c r="S91" s="41">
        <v>1.4425307932468547</v>
      </c>
      <c r="T91" s="41">
        <v>1.4425307932468547</v>
      </c>
      <c r="U91" s="41">
        <v>1.4425307932468547</v>
      </c>
      <c r="V91" s="41">
        <v>0.388649498837628</v>
      </c>
      <c r="W91" s="41">
        <v>0.388649498837628</v>
      </c>
      <c r="X91" s="41">
        <v>0.388649498837628</v>
      </c>
      <c r="Y91" s="41">
        <v>0</v>
      </c>
      <c r="Z91" s="41">
        <v>0</v>
      </c>
      <c r="AA91" s="41">
        <v>0</v>
      </c>
      <c r="AB91" s="41">
        <v>0.8854137257136292</v>
      </c>
      <c r="AC91" s="41">
        <v>0.8854137257136292</v>
      </c>
      <c r="AD91" s="41">
        <v>0.8854137257136292</v>
      </c>
    </row>
    <row r="92" spans="1:31" s="4" customFormat="1" x14ac:dyDescent="0.45">
      <c r="A92" s="1"/>
      <c r="B92" s="23" t="s">
        <v>102</v>
      </c>
      <c r="C92" s="41">
        <v>0.68619235931511324</v>
      </c>
      <c r="D92" s="41">
        <v>0.43512075506302167</v>
      </c>
      <c r="E92" s="41">
        <v>0.11042201970781798</v>
      </c>
      <c r="F92" s="41">
        <v>0.3470897204860226</v>
      </c>
      <c r="G92" s="41">
        <v>0.68619235931511324</v>
      </c>
      <c r="H92" s="41">
        <v>0.43512075506302167</v>
      </c>
      <c r="I92" s="41">
        <v>0.11042201970781798</v>
      </c>
      <c r="J92" s="41">
        <v>0.3470897204860226</v>
      </c>
      <c r="K92" s="41">
        <v>0.68619235931511324</v>
      </c>
      <c r="L92" s="41">
        <v>0.43512075506302167</v>
      </c>
      <c r="M92" s="41">
        <v>0.11042201970781798</v>
      </c>
      <c r="N92" s="41">
        <v>0.3470897204860226</v>
      </c>
      <c r="O92" s="42">
        <v>3.2577885489859391</v>
      </c>
      <c r="P92" s="42">
        <v>4.8180478213685936</v>
      </c>
      <c r="Q92" s="42">
        <v>6.917286975572928</v>
      </c>
      <c r="R92" s="42">
        <v>5.9984880526985593</v>
      </c>
      <c r="S92" s="41">
        <v>2.2354696105784209</v>
      </c>
      <c r="T92" s="41">
        <v>2.2354696105784209</v>
      </c>
      <c r="U92" s="41">
        <v>2.2354696105784209</v>
      </c>
      <c r="V92" s="41">
        <v>2.0964326059636491</v>
      </c>
      <c r="W92" s="41">
        <v>2.0964326059636491</v>
      </c>
      <c r="X92" s="41">
        <v>2.0964326059636491</v>
      </c>
      <c r="Y92" s="41">
        <v>0.76382079874134645</v>
      </c>
      <c r="Z92" s="41">
        <v>0.76382079874134645</v>
      </c>
      <c r="AA92" s="41">
        <v>0.76382079874134645</v>
      </c>
      <c r="AB92" s="41">
        <v>2.0820135415498888</v>
      </c>
      <c r="AC92" s="41">
        <v>2.0820135415498888</v>
      </c>
      <c r="AD92" s="41">
        <v>2.0820135415498888</v>
      </c>
    </row>
    <row r="93" spans="1:31" s="4" customFormat="1" x14ac:dyDescent="0.45">
      <c r="A93" s="1"/>
      <c r="B93" s="23" t="s">
        <v>101</v>
      </c>
      <c r="C93" s="41">
        <v>0.68619235931511324</v>
      </c>
      <c r="D93" s="41">
        <v>0.43512075506302167</v>
      </c>
      <c r="E93" s="41">
        <v>0.11042201970781798</v>
      </c>
      <c r="F93" s="41">
        <v>0.3470897204860226</v>
      </c>
      <c r="G93" s="41">
        <v>0.68619235931511324</v>
      </c>
      <c r="H93" s="41">
        <v>0.43512075506302167</v>
      </c>
      <c r="I93" s="41">
        <v>0.11042201970781798</v>
      </c>
      <c r="J93" s="41">
        <v>0.3470897204860226</v>
      </c>
      <c r="K93" s="41">
        <v>0.68619235931511324</v>
      </c>
      <c r="L93" s="41">
        <v>0.43512075506302167</v>
      </c>
      <c r="M93" s="41">
        <v>0.11042201970781798</v>
      </c>
      <c r="N93" s="41">
        <v>0.3470897204860226</v>
      </c>
      <c r="O93" s="42">
        <v>3.2577885489859391</v>
      </c>
      <c r="P93" s="42">
        <v>4.8180478213685936</v>
      </c>
      <c r="Q93" s="42">
        <v>6.917286975572928</v>
      </c>
      <c r="R93" s="42">
        <v>5.9984880526985593</v>
      </c>
      <c r="S93" s="41">
        <v>2.2354696105784209</v>
      </c>
      <c r="T93" s="41">
        <v>2.2354696105784209</v>
      </c>
      <c r="U93" s="41">
        <v>2.2354696105784209</v>
      </c>
      <c r="V93" s="41">
        <v>2.0964326059636491</v>
      </c>
      <c r="W93" s="41">
        <v>2.0964326059636491</v>
      </c>
      <c r="X93" s="41">
        <v>2.0964326059636491</v>
      </c>
      <c r="Y93" s="41">
        <v>0.76382079874134645</v>
      </c>
      <c r="Z93" s="41">
        <v>0.76382079874134645</v>
      </c>
      <c r="AA93" s="41">
        <v>0.76382079874134645</v>
      </c>
      <c r="AB93" s="41">
        <v>2.0820135415498888</v>
      </c>
      <c r="AC93" s="41">
        <v>2.0820135415498888</v>
      </c>
      <c r="AD93" s="41">
        <v>2.0820135415498888</v>
      </c>
    </row>
    <row r="94" spans="1:31" s="4" customFormat="1" x14ac:dyDescent="0.45">
      <c r="A94" s="1"/>
      <c r="B94" s="23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2"/>
      <c r="P94" s="42"/>
      <c r="Q94" s="42"/>
      <c r="R94" s="42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</row>
    <row r="95" spans="1:31" s="4" customFormat="1" x14ac:dyDescent="0.45">
      <c r="A95" s="1"/>
      <c r="B95" s="23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2"/>
      <c r="P95" s="42"/>
      <c r="Q95" s="42"/>
      <c r="R95" s="42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</row>
    <row r="96" spans="1:31" s="2" customFormat="1" x14ac:dyDescent="0.45">
      <c r="A96" s="1" t="s">
        <v>70</v>
      </c>
      <c r="B96" s="23" t="s">
        <v>11</v>
      </c>
      <c r="C96" s="41">
        <v>0.12703613229434843</v>
      </c>
      <c r="D96" s="41">
        <v>0.10833965400907763</v>
      </c>
      <c r="E96" s="41">
        <v>0.12955470692400822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  <c r="K96" s="41">
        <v>0.12703613229434843</v>
      </c>
      <c r="L96" s="41">
        <v>0.10833965400907763</v>
      </c>
      <c r="M96" s="41">
        <v>0.12955470692400822</v>
      </c>
      <c r="N96" s="41">
        <v>0</v>
      </c>
      <c r="O96" s="42">
        <v>4.5817603425745341</v>
      </c>
      <c r="P96" s="42">
        <v>4.4219441015055363</v>
      </c>
      <c r="Q96" s="42">
        <v>4.2548059736369872</v>
      </c>
      <c r="R96" s="42">
        <v>3.5432583975481302</v>
      </c>
      <c r="S96" s="41">
        <v>0.58204911302029771</v>
      </c>
      <c r="T96" s="41">
        <v>0</v>
      </c>
      <c r="U96" s="41">
        <v>0.58204911302029771</v>
      </c>
      <c r="V96" s="41">
        <v>0.47907189400459149</v>
      </c>
      <c r="W96" s="41">
        <v>0</v>
      </c>
      <c r="X96" s="41">
        <v>0.47907189400459149</v>
      </c>
      <c r="Y96" s="41">
        <v>0.55123014093305933</v>
      </c>
      <c r="Z96" s="41">
        <v>0</v>
      </c>
      <c r="AA96" s="41">
        <v>0.55123014093305933</v>
      </c>
      <c r="AB96" s="41">
        <v>0</v>
      </c>
      <c r="AC96" s="41">
        <v>0</v>
      </c>
      <c r="AD96" s="41">
        <v>0</v>
      </c>
      <c r="AE96" s="4"/>
    </row>
    <row r="97" spans="1:30" s="4" customFormat="1" x14ac:dyDescent="0.45">
      <c r="A97" s="1"/>
      <c r="B97" s="23" t="s">
        <v>53</v>
      </c>
      <c r="C97" s="41">
        <v>1.4152431839506647</v>
      </c>
      <c r="D97" s="41">
        <v>0.8</v>
      </c>
      <c r="E97" s="41">
        <v>0.90674425668030623</v>
      </c>
      <c r="F97" s="41">
        <v>1.1007023907356819</v>
      </c>
      <c r="G97" s="41">
        <v>1.4152431839506647</v>
      </c>
      <c r="H97" s="41">
        <v>0.8</v>
      </c>
      <c r="I97" s="41">
        <v>0.90674425668030623</v>
      </c>
      <c r="J97" s="41">
        <v>1.1007023907356819</v>
      </c>
      <c r="K97" s="41">
        <v>0</v>
      </c>
      <c r="L97" s="41">
        <v>0</v>
      </c>
      <c r="M97" s="41">
        <v>0</v>
      </c>
      <c r="N97" s="41">
        <v>0</v>
      </c>
      <c r="O97" s="42">
        <v>4.5817603425745341</v>
      </c>
      <c r="P97" s="42">
        <v>4.4219441015055363</v>
      </c>
      <c r="Q97" s="42">
        <v>4.2548059736369872</v>
      </c>
      <c r="R97" s="42">
        <v>3.5432583975481302</v>
      </c>
      <c r="S97" s="41">
        <v>6.4843050953240722</v>
      </c>
      <c r="T97" s="41">
        <v>6.4843050953240722</v>
      </c>
      <c r="U97" s="41">
        <v>0</v>
      </c>
      <c r="V97" s="41">
        <v>3.5375552812044293</v>
      </c>
      <c r="W97" s="41">
        <v>3.5375552812044293</v>
      </c>
      <c r="X97" s="41">
        <v>0</v>
      </c>
      <c r="Y97" s="41">
        <v>3.8580208798843967</v>
      </c>
      <c r="Z97" s="41">
        <v>3.8580208798843967</v>
      </c>
      <c r="AA97" s="41">
        <v>0</v>
      </c>
      <c r="AB97" s="41">
        <v>3.9000729891755079</v>
      </c>
      <c r="AC97" s="41">
        <v>3.9000729891755079</v>
      </c>
      <c r="AD97" s="41">
        <v>0</v>
      </c>
    </row>
    <row r="98" spans="1:30" s="4" customFormat="1" x14ac:dyDescent="0.45">
      <c r="A98" s="1"/>
      <c r="B98" s="23" t="s">
        <v>51</v>
      </c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2"/>
      <c r="P98" s="42"/>
      <c r="Q98" s="42"/>
      <c r="R98" s="42"/>
      <c r="S98" s="41">
        <v>2.3885956244705184</v>
      </c>
      <c r="T98" s="25">
        <v>2.3885956244705184</v>
      </c>
      <c r="U98" s="25">
        <v>0</v>
      </c>
      <c r="V98" s="41">
        <v>0</v>
      </c>
      <c r="W98" s="41">
        <v>0</v>
      </c>
      <c r="X98" s="41">
        <v>0</v>
      </c>
      <c r="Y98" s="41">
        <v>0</v>
      </c>
      <c r="Z98" s="41">
        <v>0</v>
      </c>
      <c r="AA98" s="41">
        <v>0</v>
      </c>
      <c r="AB98" s="41">
        <v>0</v>
      </c>
      <c r="AC98" s="41">
        <v>0</v>
      </c>
      <c r="AD98" s="41">
        <v>0</v>
      </c>
    </row>
    <row r="99" spans="1:30" s="4" customFormat="1" x14ac:dyDescent="0.45">
      <c r="A99" s="1"/>
      <c r="B99" s="23" t="s">
        <v>12</v>
      </c>
      <c r="C99" s="41">
        <v>0.14942646435098297</v>
      </c>
      <c r="D99" s="41">
        <v>0.1608195158329869</v>
      </c>
      <c r="E99" s="41">
        <v>0.11659175215878285</v>
      </c>
      <c r="F99" s="41">
        <v>0.19124293219293562</v>
      </c>
      <c r="G99" s="41">
        <v>0</v>
      </c>
      <c r="H99" s="41">
        <v>0</v>
      </c>
      <c r="I99" s="41">
        <v>0</v>
      </c>
      <c r="J99" s="41">
        <v>0</v>
      </c>
      <c r="K99" s="41">
        <v>0.14942646435098297</v>
      </c>
      <c r="L99" s="41">
        <v>0.1608195158329869</v>
      </c>
      <c r="M99" s="41">
        <v>0.11659175215878285</v>
      </c>
      <c r="N99" s="41">
        <v>0.19124293219293562</v>
      </c>
      <c r="O99" s="42">
        <v>3.862962247074369</v>
      </c>
      <c r="P99" s="42">
        <v>4.3465667406766491</v>
      </c>
      <c r="Q99" s="42">
        <v>8.0101467985925066</v>
      </c>
      <c r="R99" s="42">
        <v>4.0334039487641515</v>
      </c>
      <c r="S99" s="41">
        <v>0.57722879050165132</v>
      </c>
      <c r="T99" s="41">
        <v>0</v>
      </c>
      <c r="U99" s="41">
        <v>0.57722879050165132</v>
      </c>
      <c r="V99" s="41">
        <v>0.69901275877138258</v>
      </c>
      <c r="W99" s="41">
        <v>0</v>
      </c>
      <c r="X99" s="41">
        <v>0.69901275877138258</v>
      </c>
      <c r="Y99" s="41">
        <v>0.93391705029696548</v>
      </c>
      <c r="Z99" s="41">
        <v>0</v>
      </c>
      <c r="AA99" s="41">
        <v>0.93391705029696548</v>
      </c>
      <c r="AB99" s="41">
        <v>0.77135999788022136</v>
      </c>
      <c r="AC99" s="41">
        <v>0</v>
      </c>
      <c r="AD99" s="41">
        <v>0.77135999788022136</v>
      </c>
    </row>
    <row r="100" spans="1:30" s="4" customFormat="1" x14ac:dyDescent="0.45">
      <c r="A100" s="1"/>
      <c r="B100" s="23" t="s">
        <v>54</v>
      </c>
      <c r="C100" s="41">
        <v>1.4152431839506647</v>
      </c>
      <c r="D100" s="41">
        <v>0.8</v>
      </c>
      <c r="E100" s="41">
        <v>0.90674425668030623</v>
      </c>
      <c r="F100" s="41">
        <v>1.1007023907356819</v>
      </c>
      <c r="G100" s="41">
        <v>1.4152431839506647</v>
      </c>
      <c r="H100" s="41">
        <v>0.8</v>
      </c>
      <c r="I100" s="41">
        <v>0.90674425668030623</v>
      </c>
      <c r="J100" s="41">
        <v>1.1007023907356819</v>
      </c>
      <c r="K100" s="41">
        <v>0</v>
      </c>
      <c r="L100" s="41">
        <v>0</v>
      </c>
      <c r="M100" s="41">
        <v>0</v>
      </c>
      <c r="N100" s="41">
        <v>0</v>
      </c>
      <c r="O100" s="42">
        <v>3.862962247074369</v>
      </c>
      <c r="P100" s="42">
        <v>4.3465667406766491</v>
      </c>
      <c r="Q100" s="42">
        <v>8.0101467985925066</v>
      </c>
      <c r="R100" s="42">
        <v>4.0334039487641515</v>
      </c>
      <c r="S100" s="41">
        <v>5.4670309900307448</v>
      </c>
      <c r="T100" s="41">
        <v>5.4670309900307448</v>
      </c>
      <c r="U100" s="41">
        <v>0</v>
      </c>
      <c r="V100" s="41">
        <v>3.4772533925413196</v>
      </c>
      <c r="W100" s="41">
        <v>3.4772533925413196</v>
      </c>
      <c r="X100" s="41">
        <v>0</v>
      </c>
      <c r="Y100" s="41">
        <v>7.2631546047898974</v>
      </c>
      <c r="Z100" s="41">
        <v>7.2631546047898974</v>
      </c>
      <c r="AA100" s="41">
        <v>0</v>
      </c>
      <c r="AB100" s="41">
        <v>4.4395773692074414</v>
      </c>
      <c r="AC100" s="41">
        <v>4.4395773692074414</v>
      </c>
      <c r="AD100" s="41">
        <v>0</v>
      </c>
    </row>
    <row r="101" spans="1:30" s="4" customFormat="1" x14ac:dyDescent="0.45">
      <c r="A101" s="1"/>
      <c r="B101" s="23" t="s">
        <v>52</v>
      </c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2"/>
      <c r="P101" s="42"/>
      <c r="Q101" s="42"/>
      <c r="R101" s="42"/>
      <c r="S101" s="41">
        <v>2.3885956244705184</v>
      </c>
      <c r="T101" s="41">
        <v>2.3885956244705184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</row>
    <row r="102" spans="1:30" s="4" customFormat="1" x14ac:dyDescent="0.45">
      <c r="A102" s="1"/>
      <c r="B102" s="23" t="s">
        <v>13</v>
      </c>
      <c r="C102" s="41">
        <v>0.150584391107907</v>
      </c>
      <c r="D102" s="41">
        <v>0.24983642882466969</v>
      </c>
      <c r="E102" s="41">
        <v>0.95604862529632573</v>
      </c>
      <c r="F102" s="41">
        <v>0.39281601966216662</v>
      </c>
      <c r="G102" s="41">
        <v>0</v>
      </c>
      <c r="H102" s="41">
        <v>0</v>
      </c>
      <c r="I102" s="41">
        <v>0</v>
      </c>
      <c r="J102" s="41">
        <v>0</v>
      </c>
      <c r="K102" s="41">
        <v>0.150584391107907</v>
      </c>
      <c r="L102" s="41">
        <v>0.24983642882466969</v>
      </c>
      <c r="M102" s="41">
        <v>0.95604862529632573</v>
      </c>
      <c r="N102" s="41">
        <v>0.39281601966216662</v>
      </c>
      <c r="O102" s="42">
        <v>3.3841800837683267</v>
      </c>
      <c r="P102" s="42">
        <v>4.5308626058281103</v>
      </c>
      <c r="Q102" s="42">
        <v>4.0766870299389115</v>
      </c>
      <c r="R102" s="42">
        <v>3.4331612627500228</v>
      </c>
      <c r="S102" s="41">
        <v>0.50960469731375924</v>
      </c>
      <c r="T102" s="41">
        <v>0</v>
      </c>
      <c r="U102" s="41">
        <v>0.50960469731375924</v>
      </c>
      <c r="V102" s="41">
        <v>1.1319745329353321</v>
      </c>
      <c r="W102" s="41">
        <v>0</v>
      </c>
      <c r="X102" s="41">
        <v>1.1319745329353321</v>
      </c>
      <c r="Y102" s="41">
        <v>3.8975110307364575</v>
      </c>
      <c r="Z102" s="41">
        <v>0</v>
      </c>
      <c r="AA102" s="41">
        <v>3.8975110307364575</v>
      </c>
      <c r="AB102" s="41">
        <v>1.3486007420918018</v>
      </c>
      <c r="AC102" s="41">
        <v>0</v>
      </c>
      <c r="AD102" s="41">
        <v>1.3486007420918018</v>
      </c>
    </row>
    <row r="103" spans="1:30" s="4" customFormat="1" x14ac:dyDescent="0.45">
      <c r="A103" s="1"/>
      <c r="B103" s="23" t="s">
        <v>55</v>
      </c>
      <c r="C103" s="41">
        <v>1.4152431839506647</v>
      </c>
      <c r="D103" s="41">
        <v>0.8</v>
      </c>
      <c r="E103" s="41">
        <v>0.90674425668030623</v>
      </c>
      <c r="F103" s="41">
        <v>1.1007023907356819</v>
      </c>
      <c r="G103" s="41">
        <v>1.4152431839506647</v>
      </c>
      <c r="H103" s="41">
        <v>0.8</v>
      </c>
      <c r="I103" s="41">
        <v>0.90674425668030623</v>
      </c>
      <c r="J103" s="41">
        <v>1.1007023907356819</v>
      </c>
      <c r="K103" s="41">
        <v>0</v>
      </c>
      <c r="L103" s="41">
        <v>0</v>
      </c>
      <c r="M103" s="41">
        <v>0</v>
      </c>
      <c r="N103" s="41">
        <v>0</v>
      </c>
      <c r="O103" s="42">
        <v>3.3841800837683267</v>
      </c>
      <c r="P103" s="42">
        <v>4.5308626058281103</v>
      </c>
      <c r="Q103" s="42">
        <v>4.0766870299389115</v>
      </c>
      <c r="R103" s="42">
        <v>3.4331612627500228</v>
      </c>
      <c r="S103" s="41">
        <v>4.7894377968147142</v>
      </c>
      <c r="T103" s="41">
        <v>4.7894377968147142</v>
      </c>
      <c r="U103" s="41">
        <v>0</v>
      </c>
      <c r="V103" s="41">
        <v>3.6246900846624883</v>
      </c>
      <c r="W103" s="41">
        <v>3.6246900846624883</v>
      </c>
      <c r="X103" s="41">
        <v>0</v>
      </c>
      <c r="Y103" s="41">
        <v>3.6965125506802035</v>
      </c>
      <c r="Z103" s="41">
        <v>3.6965125506802035</v>
      </c>
      <c r="AA103" s="41">
        <v>0</v>
      </c>
      <c r="AB103" s="41">
        <v>3.7788888096900823</v>
      </c>
      <c r="AC103" s="41">
        <v>3.7788888096900823</v>
      </c>
      <c r="AD103" s="41">
        <v>0</v>
      </c>
    </row>
    <row r="104" spans="1:30" s="4" customFormat="1" x14ac:dyDescent="0.45">
      <c r="A104" s="1"/>
      <c r="B104" s="23" t="s">
        <v>7</v>
      </c>
      <c r="C104" s="41">
        <v>1.4</v>
      </c>
      <c r="D104" s="41">
        <v>0.68467364699628352</v>
      </c>
      <c r="E104" s="41">
        <v>0.17689875303048372</v>
      </c>
      <c r="F104" s="41">
        <v>1.1000000000000001</v>
      </c>
      <c r="G104" s="41">
        <v>1.4</v>
      </c>
      <c r="H104" s="41">
        <v>0.68467364699628352</v>
      </c>
      <c r="I104" s="41">
        <v>0.17689875303048372</v>
      </c>
      <c r="J104" s="41">
        <v>1.1000000000000001</v>
      </c>
      <c r="K104" s="41">
        <v>1.4</v>
      </c>
      <c r="L104" s="41">
        <v>0.68467364699628352</v>
      </c>
      <c r="M104" s="41">
        <v>0.17689875303048372</v>
      </c>
      <c r="N104" s="41">
        <v>1.1000000000000001</v>
      </c>
      <c r="O104" s="42">
        <v>3.7069609545710969</v>
      </c>
      <c r="P104" s="42">
        <v>5.0722749372959406</v>
      </c>
      <c r="Q104" s="42">
        <v>5.7338315081379747</v>
      </c>
      <c r="R104" s="42">
        <v>3.7687027182830839</v>
      </c>
      <c r="S104" s="41">
        <v>5.1897453363995352</v>
      </c>
      <c r="T104" s="41">
        <v>5.1897453363995352</v>
      </c>
      <c r="U104" s="41">
        <v>5.1897453363995352</v>
      </c>
      <c r="V104" s="41">
        <v>3.4728529798862571</v>
      </c>
      <c r="W104" s="41">
        <v>3.4728529798862571</v>
      </c>
      <c r="X104" s="41">
        <v>3.4728529798862571</v>
      </c>
      <c r="Y104" s="41">
        <v>1.0143076438765055</v>
      </c>
      <c r="Z104" s="41">
        <v>1.0143076438765055</v>
      </c>
      <c r="AA104" s="41">
        <v>1.0143076438765055</v>
      </c>
      <c r="AB104" s="41">
        <v>4.1455729901113925</v>
      </c>
      <c r="AC104" s="41">
        <v>4.1455729901113925</v>
      </c>
      <c r="AD104" s="41">
        <v>4.1455729901113925</v>
      </c>
    </row>
    <row r="105" spans="1:30" s="4" customFormat="1" x14ac:dyDescent="0.45">
      <c r="A105" s="1"/>
      <c r="B105" s="23" t="s">
        <v>102</v>
      </c>
      <c r="C105" s="41">
        <v>1.4152431839506647</v>
      </c>
      <c r="D105" s="41">
        <v>0.8</v>
      </c>
      <c r="E105" s="41">
        <v>0.90674425668030623</v>
      </c>
      <c r="F105" s="41">
        <v>1.1007023907356819</v>
      </c>
      <c r="G105" s="41">
        <v>1.4152431839506647</v>
      </c>
      <c r="H105" s="41">
        <v>0.8</v>
      </c>
      <c r="I105" s="41">
        <v>0.90674425668030623</v>
      </c>
      <c r="J105" s="41">
        <v>1.1007023907356819</v>
      </c>
      <c r="K105" s="41">
        <v>1.4152431839506647</v>
      </c>
      <c r="L105" s="41">
        <v>0.8</v>
      </c>
      <c r="M105" s="41">
        <v>0.90674425668030623</v>
      </c>
      <c r="N105" s="41">
        <v>1.1007023907356819</v>
      </c>
      <c r="O105" s="42">
        <v>3.2577885489859391</v>
      </c>
      <c r="P105" s="42">
        <v>4.8180478213685936</v>
      </c>
      <c r="Q105" s="42">
        <v>6.917286975572928</v>
      </c>
      <c r="R105" s="42">
        <v>5.9984880526985593</v>
      </c>
      <c r="S105" s="41">
        <v>4.6105630387048766</v>
      </c>
      <c r="T105" s="41">
        <v>4.6105630387048766</v>
      </c>
      <c r="U105" s="41">
        <v>4.6105630387048766</v>
      </c>
      <c r="V105" s="41">
        <v>3.8544382570948752</v>
      </c>
      <c r="W105" s="41">
        <v>3.8544382570948752</v>
      </c>
      <c r="X105" s="41">
        <v>3.8544382570948752</v>
      </c>
      <c r="Y105" s="41">
        <v>6.2722102369102384</v>
      </c>
      <c r="Z105" s="41">
        <v>6.2722102369102384</v>
      </c>
      <c r="AA105" s="41">
        <v>6.2722102369102384</v>
      </c>
      <c r="AB105" s="41">
        <v>6.6025501404047295</v>
      </c>
      <c r="AC105" s="41">
        <v>6.6025501404047295</v>
      </c>
      <c r="AD105" s="41">
        <v>6.6025501404047295</v>
      </c>
    </row>
    <row r="106" spans="1:30" s="4" customFormat="1" x14ac:dyDescent="0.45">
      <c r="A106" s="1"/>
      <c r="B106" s="23" t="s">
        <v>101</v>
      </c>
      <c r="C106" s="41">
        <v>1.4152431839506647</v>
      </c>
      <c r="D106" s="41">
        <v>0.8</v>
      </c>
      <c r="E106" s="41">
        <v>0.90674425668030623</v>
      </c>
      <c r="F106" s="41">
        <v>1.1007023907356819</v>
      </c>
      <c r="G106" s="41">
        <v>1.4152431839506647</v>
      </c>
      <c r="H106" s="41">
        <v>0.8</v>
      </c>
      <c r="I106" s="41">
        <v>0.90674425668030623</v>
      </c>
      <c r="J106" s="41">
        <v>1.1007023907356819</v>
      </c>
      <c r="K106" s="41">
        <v>1.4152431839506647</v>
      </c>
      <c r="L106" s="41">
        <v>0.8</v>
      </c>
      <c r="M106" s="41">
        <v>0.90674425668030623</v>
      </c>
      <c r="N106" s="41">
        <v>1.1007023907356819</v>
      </c>
      <c r="O106" s="42">
        <v>3.2577885489859391</v>
      </c>
      <c r="P106" s="42">
        <v>4.8180478213685936</v>
      </c>
      <c r="Q106" s="42">
        <v>6.917286975572928</v>
      </c>
      <c r="R106" s="42">
        <v>5.9984880526985593</v>
      </c>
      <c r="S106" s="41">
        <v>4.6105630387048766</v>
      </c>
      <c r="T106" s="41">
        <v>4.6105630387048766</v>
      </c>
      <c r="U106" s="41">
        <v>4.6105630387048766</v>
      </c>
      <c r="V106" s="41">
        <v>3.8544382570948752</v>
      </c>
      <c r="W106" s="41">
        <v>3.8544382570948752</v>
      </c>
      <c r="X106" s="41">
        <v>3.8544382570948752</v>
      </c>
      <c r="Y106" s="41">
        <v>6.2722102369102384</v>
      </c>
      <c r="Z106" s="41">
        <v>6.2722102369102384</v>
      </c>
      <c r="AA106" s="41">
        <v>6.2722102369102384</v>
      </c>
      <c r="AB106" s="41">
        <v>6.6025501404047295</v>
      </c>
      <c r="AC106" s="41">
        <v>6.6025501404047295</v>
      </c>
      <c r="AD106" s="41">
        <v>6.6025501404047295</v>
      </c>
    </row>
  </sheetData>
  <mergeCells count="3">
    <mergeCell ref="C3:F3"/>
    <mergeCell ref="K3:N3"/>
    <mergeCell ref="G3:J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7"/>
  <dimension ref="A1:BK132"/>
  <sheetViews>
    <sheetView zoomScale="80" zoomScaleNormal="80" workbookViewId="0">
      <pane xSplit="2" ySplit="3" topLeftCell="C49" activePane="bottomRight" state="frozen"/>
      <selection pane="topRight" activeCell="C1" sqref="C1"/>
      <selection pane="bottomLeft" activeCell="A3" sqref="A3"/>
      <selection pane="bottomRight" activeCell="BF39" sqref="BF39"/>
    </sheetView>
  </sheetViews>
  <sheetFormatPr baseColWidth="10" defaultColWidth="11.3984375" defaultRowHeight="14.25" x14ac:dyDescent="0.45"/>
  <cols>
    <col min="1" max="1" width="30.86328125" style="4" customWidth="1"/>
    <col min="2" max="2" width="22.73046875" style="21" customWidth="1"/>
    <col min="3" max="3" width="12.53125" style="4" customWidth="1"/>
    <col min="4" max="33" width="13.3984375" style="4" customWidth="1"/>
    <col min="34" max="63" width="13.3984375" style="9" customWidth="1"/>
    <col min="64" max="16384" width="11.3984375" style="4"/>
  </cols>
  <sheetData>
    <row r="1" spans="1:63" x14ac:dyDescent="0.45">
      <c r="A1" s="4" t="s">
        <v>82</v>
      </c>
      <c r="B1" s="47" t="s">
        <v>80</v>
      </c>
    </row>
    <row r="3" spans="1:63" x14ac:dyDescent="0.45">
      <c r="A3" s="24" t="s">
        <v>15</v>
      </c>
      <c r="B3" s="24"/>
      <c r="C3" s="188">
        <v>1990</v>
      </c>
      <c r="D3" s="188">
        <v>1991</v>
      </c>
      <c r="E3" s="188">
        <v>1992</v>
      </c>
      <c r="F3" s="188">
        <v>1993</v>
      </c>
      <c r="G3" s="188">
        <v>1994</v>
      </c>
      <c r="H3" s="188">
        <v>1995</v>
      </c>
      <c r="I3" s="188">
        <v>1996</v>
      </c>
      <c r="J3" s="188">
        <v>1997</v>
      </c>
      <c r="K3" s="188">
        <v>1998</v>
      </c>
      <c r="L3" s="188">
        <v>1999</v>
      </c>
      <c r="M3" s="188">
        <v>2000</v>
      </c>
      <c r="N3" s="188">
        <v>2001</v>
      </c>
      <c r="O3" s="188">
        <v>2002</v>
      </c>
      <c r="P3" s="188">
        <v>2003</v>
      </c>
      <c r="Q3" s="188">
        <v>2004</v>
      </c>
      <c r="R3" s="188">
        <v>2005</v>
      </c>
      <c r="S3" s="188">
        <v>2006</v>
      </c>
      <c r="T3" s="188">
        <v>2007</v>
      </c>
      <c r="U3" s="188">
        <v>2008</v>
      </c>
      <c r="V3" s="188">
        <v>2009</v>
      </c>
      <c r="W3" s="188">
        <v>2010</v>
      </c>
      <c r="X3" s="188">
        <v>2011</v>
      </c>
      <c r="Y3" s="188">
        <v>2012</v>
      </c>
      <c r="Z3" s="188">
        <v>2013</v>
      </c>
      <c r="AA3" s="188">
        <v>2014</v>
      </c>
      <c r="AB3" s="188">
        <v>2015</v>
      </c>
      <c r="AC3" s="188">
        <v>2016</v>
      </c>
      <c r="AD3" s="188">
        <v>2017</v>
      </c>
      <c r="AE3" s="188">
        <v>2018</v>
      </c>
      <c r="AF3" s="188">
        <v>2019</v>
      </c>
      <c r="AG3" s="188">
        <v>2020</v>
      </c>
      <c r="AH3" s="189">
        <v>2021</v>
      </c>
      <c r="AI3" s="189">
        <v>2022</v>
      </c>
      <c r="AJ3" s="189">
        <v>2023</v>
      </c>
      <c r="AK3" s="189">
        <v>2024</v>
      </c>
      <c r="AL3" s="189">
        <v>2025</v>
      </c>
      <c r="AM3" s="189">
        <v>2026</v>
      </c>
      <c r="AN3" s="189">
        <v>2027</v>
      </c>
      <c r="AO3" s="189">
        <v>2028</v>
      </c>
      <c r="AP3" s="189">
        <v>2029</v>
      </c>
      <c r="AQ3" s="189">
        <v>2030</v>
      </c>
      <c r="AR3" s="189">
        <v>2031</v>
      </c>
      <c r="AS3" s="189">
        <v>2032</v>
      </c>
      <c r="AT3" s="189">
        <v>2033</v>
      </c>
      <c r="AU3" s="189">
        <v>2034</v>
      </c>
      <c r="AV3" s="189">
        <v>2035</v>
      </c>
      <c r="AW3" s="189">
        <v>2036</v>
      </c>
      <c r="AX3" s="189">
        <v>2037</v>
      </c>
      <c r="AY3" s="189">
        <v>2038</v>
      </c>
      <c r="AZ3" s="189">
        <v>2039</v>
      </c>
      <c r="BA3" s="189">
        <v>2040</v>
      </c>
      <c r="BB3" s="189">
        <v>2041</v>
      </c>
      <c r="BC3" s="189">
        <v>2042</v>
      </c>
      <c r="BD3" s="189">
        <v>2043</v>
      </c>
      <c r="BE3" s="189">
        <v>2044</v>
      </c>
      <c r="BF3" s="189">
        <v>2045</v>
      </c>
      <c r="BG3" s="189">
        <v>2046</v>
      </c>
      <c r="BH3" s="189">
        <v>2047</v>
      </c>
      <c r="BI3" s="189">
        <v>2048</v>
      </c>
      <c r="BJ3" s="189">
        <v>2049</v>
      </c>
      <c r="BK3" s="189">
        <v>2050</v>
      </c>
    </row>
    <row r="4" spans="1:63" x14ac:dyDescent="0.45">
      <c r="A4" s="24"/>
      <c r="B4" s="24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</row>
    <row r="5" spans="1:63" x14ac:dyDescent="0.45">
      <c r="A5" s="5"/>
      <c r="B5" s="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</row>
    <row r="6" spans="1:63" ht="18" x14ac:dyDescent="0.55000000000000004">
      <c r="A6" s="44" t="s">
        <v>25</v>
      </c>
      <c r="B6" s="45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</row>
    <row r="7" spans="1:63" x14ac:dyDescent="0.45">
      <c r="A7" s="16" t="s">
        <v>73</v>
      </c>
      <c r="B7" s="16"/>
      <c r="C7" s="124">
        <v>24476438.355247084</v>
      </c>
      <c r="D7" s="124">
        <v>24631891.467606355</v>
      </c>
      <c r="E7" s="124">
        <v>24787553.932025138</v>
      </c>
      <c r="F7" s="124">
        <v>24943425.748503432</v>
      </c>
      <c r="G7" s="124">
        <v>25099506.917041235</v>
      </c>
      <c r="H7" s="124">
        <v>25255797.437638544</v>
      </c>
      <c r="I7" s="124">
        <v>25412297.310295366</v>
      </c>
      <c r="J7" s="124">
        <v>25567954.936939187</v>
      </c>
      <c r="K7" s="124">
        <v>25722770.317570027</v>
      </c>
      <c r="L7" s="124">
        <v>25876743.45218787</v>
      </c>
      <c r="M7" s="124">
        <v>26029874.340792712</v>
      </c>
      <c r="N7" s="124">
        <v>26450317.351011109</v>
      </c>
      <c r="O7" s="124">
        <v>26871420.292599548</v>
      </c>
      <c r="P7" s="124">
        <v>27291698.319975425</v>
      </c>
      <c r="Q7" s="124">
        <v>27711203.208145309</v>
      </c>
      <c r="R7" s="124">
        <v>28128324.960348442</v>
      </c>
      <c r="S7" s="124">
        <v>28543920.001891013</v>
      </c>
      <c r="T7" s="124">
        <v>28958018.016151894</v>
      </c>
      <c r="U7" s="124">
        <v>29371323.966018278</v>
      </c>
      <c r="V7" s="124">
        <v>29785991.186273679</v>
      </c>
      <c r="W7" s="124">
        <v>30199611.24917639</v>
      </c>
      <c r="X7" s="124">
        <v>30613926.728709713</v>
      </c>
      <c r="Y7" s="124">
        <v>31029114.201061741</v>
      </c>
      <c r="Z7" s="124">
        <v>31445722.427794844</v>
      </c>
      <c r="AA7" s="124">
        <v>31877180.476426154</v>
      </c>
      <c r="AB7" s="137">
        <v>32304156.1045423</v>
      </c>
      <c r="AC7" s="125">
        <v>32736086.82993786</v>
      </c>
      <c r="AD7" s="125">
        <v>33162079.149609365</v>
      </c>
      <c r="AE7" s="125">
        <v>33592569.539693326</v>
      </c>
      <c r="AF7" s="125">
        <v>34020504.90319322</v>
      </c>
      <c r="AG7" s="125">
        <v>34445096.175191604</v>
      </c>
      <c r="AH7" s="126">
        <v>34675567.331137136</v>
      </c>
      <c r="AI7" s="166">
        <v>34906038.487082668</v>
      </c>
      <c r="AJ7" s="166">
        <v>35136509.643028185</v>
      </c>
      <c r="AK7" s="166">
        <v>35366980.798973724</v>
      </c>
      <c r="AL7" s="166">
        <v>35597451.954919256</v>
      </c>
      <c r="AM7" s="166">
        <v>35827923.110864788</v>
      </c>
      <c r="AN7" s="166">
        <v>36058394.266810305</v>
      </c>
      <c r="AO7" s="166">
        <v>36288865.422755837</v>
      </c>
      <c r="AP7" s="166">
        <v>36519336.578701369</v>
      </c>
      <c r="AQ7" s="166">
        <v>36749807.734646901</v>
      </c>
      <c r="AR7" s="166">
        <v>36980278.890592419</v>
      </c>
      <c r="AS7" s="166">
        <v>37210750.046537958</v>
      </c>
      <c r="AT7" s="166">
        <v>37441221.202483483</v>
      </c>
      <c r="AU7" s="166">
        <v>37671692.358429007</v>
      </c>
      <c r="AV7" s="166">
        <v>37902163.514374539</v>
      </c>
      <c r="AW7" s="166">
        <v>38132634.670320071</v>
      </c>
      <c r="AX7" s="166">
        <v>38363105.826265603</v>
      </c>
      <c r="AY7" s="166">
        <v>38593576.982211128</v>
      </c>
      <c r="AZ7" s="166">
        <v>38824048.138156652</v>
      </c>
      <c r="BA7" s="166">
        <v>39054519.294102184</v>
      </c>
      <c r="BB7" s="166">
        <v>39284990.450047716</v>
      </c>
      <c r="BC7" s="166">
        <v>39515461.605993241</v>
      </c>
      <c r="BD7" s="166">
        <v>39745932.761938773</v>
      </c>
      <c r="BE7" s="166">
        <v>39976403.917884298</v>
      </c>
      <c r="BF7" s="166">
        <v>40206875.07382983</v>
      </c>
      <c r="BG7" s="166">
        <v>40437346.229775354</v>
      </c>
      <c r="BH7" s="166">
        <v>40667817.385720886</v>
      </c>
      <c r="BI7" s="166">
        <v>40898288.541666418</v>
      </c>
      <c r="BJ7" s="166">
        <v>41128759.69761195</v>
      </c>
      <c r="BK7" s="166">
        <v>41359230.853557475</v>
      </c>
    </row>
    <row r="8" spans="1:63" x14ac:dyDescent="0.45">
      <c r="A8" s="17" t="s">
        <v>8</v>
      </c>
      <c r="B8" s="18" t="s">
        <v>5</v>
      </c>
      <c r="C8" s="122">
        <v>12439846.581919516</v>
      </c>
      <c r="D8" s="122">
        <v>12433195.639896177</v>
      </c>
      <c r="E8" s="122">
        <v>12426661.156517951</v>
      </c>
      <c r="F8" s="122">
        <v>12420243.13178484</v>
      </c>
      <c r="G8" s="122">
        <v>12413941.565696841</v>
      </c>
      <c r="H8" s="122">
        <v>12407756.458253955</v>
      </c>
      <c r="I8" s="122">
        <v>12401687.809456185</v>
      </c>
      <c r="J8" s="122">
        <v>12394951.586018577</v>
      </c>
      <c r="K8" s="122">
        <v>12387547.787941135</v>
      </c>
      <c r="L8" s="122">
        <v>12379476.415223859</v>
      </c>
      <c r="M8" s="122">
        <v>12370737.467866747</v>
      </c>
      <c r="N8" s="122">
        <v>12362548.301420419</v>
      </c>
      <c r="O8" s="122">
        <v>12354914.332699265</v>
      </c>
      <c r="P8" s="122">
        <v>12346586.366821643</v>
      </c>
      <c r="Q8" s="122">
        <v>12337698.487903722</v>
      </c>
      <c r="R8" s="122">
        <v>12326687.688844671</v>
      </c>
      <c r="S8" s="122">
        <v>12314405.899129599</v>
      </c>
      <c r="T8" s="122">
        <v>12300526.684574939</v>
      </c>
      <c r="U8" s="122">
        <v>12287091.732755143</v>
      </c>
      <c r="V8" s="122">
        <v>12274836.83870415</v>
      </c>
      <c r="W8" s="122">
        <v>12261754.543855809</v>
      </c>
      <c r="X8" s="122">
        <v>12249221.72542873</v>
      </c>
      <c r="Y8" s="122">
        <v>12237377.903313078</v>
      </c>
      <c r="Z8" s="122">
        <v>12226656.675910361</v>
      </c>
      <c r="AA8" s="122">
        <v>12216182.900268998</v>
      </c>
      <c r="AB8" s="138">
        <v>12202167.385366766</v>
      </c>
      <c r="AC8" s="122">
        <v>12192380.776029808</v>
      </c>
      <c r="AD8" s="122">
        <v>12177588.309899522</v>
      </c>
      <c r="AE8" s="122">
        <v>12166349.948638251</v>
      </c>
      <c r="AF8" s="122">
        <v>12153197.057414014</v>
      </c>
      <c r="AG8" s="122">
        <v>12137329.173222553</v>
      </c>
      <c r="AH8" s="123">
        <v>12121461.289031092</v>
      </c>
      <c r="AI8" s="158">
        <v>12105792.852100603</v>
      </c>
      <c r="AJ8" s="158">
        <v>12090323.862431088</v>
      </c>
      <c r="AK8" s="158">
        <v>12075054.320022548</v>
      </c>
      <c r="AL8" s="158">
        <v>12059984.224874981</v>
      </c>
      <c r="AM8" s="158">
        <v>12045113.576988386</v>
      </c>
      <c r="AN8" s="158">
        <v>12030442.376362765</v>
      </c>
      <c r="AO8" s="158">
        <v>12015970.622998118</v>
      </c>
      <c r="AP8" s="158">
        <v>12001698.316894444</v>
      </c>
      <c r="AQ8" s="158">
        <v>11987625.458051743</v>
      </c>
      <c r="AR8" s="158">
        <v>11973752.046470016</v>
      </c>
      <c r="AS8" s="158">
        <v>11960078.082149263</v>
      </c>
      <c r="AT8" s="158">
        <v>11946603.565089483</v>
      </c>
      <c r="AU8" s="158">
        <v>11933328.495290676</v>
      </c>
      <c r="AV8" s="158">
        <v>11920252.872752843</v>
      </c>
      <c r="AW8" s="158">
        <v>11907376.697475983</v>
      </c>
      <c r="AX8" s="158">
        <v>11894699.969460096</v>
      </c>
      <c r="AY8" s="158">
        <v>11882222.688705184</v>
      </c>
      <c r="AZ8" s="158">
        <v>11869944.855211243</v>
      </c>
      <c r="BA8" s="158">
        <v>11857866.468978276</v>
      </c>
      <c r="BB8" s="158">
        <v>11845987.530006284</v>
      </c>
      <c r="BC8" s="158">
        <v>11834308.038295265</v>
      </c>
      <c r="BD8" s="158">
        <v>11822827.993845219</v>
      </c>
      <c r="BE8" s="158">
        <v>11811547.396656146</v>
      </c>
      <c r="BF8" s="158">
        <v>11800466.246728048</v>
      </c>
      <c r="BG8" s="158">
        <v>11789584.544060921</v>
      </c>
      <c r="BH8" s="158">
        <v>11778902.288654769</v>
      </c>
      <c r="BI8" s="158">
        <v>11768419.48050959</v>
      </c>
      <c r="BJ8" s="158">
        <v>11758136.119625384</v>
      </c>
      <c r="BK8" s="158">
        <v>11748052.206002152</v>
      </c>
    </row>
    <row r="9" spans="1:63" x14ac:dyDescent="0.45">
      <c r="A9" s="17" t="s">
        <v>1</v>
      </c>
      <c r="B9" s="18" t="s">
        <v>5</v>
      </c>
      <c r="C9" s="122">
        <v>3005624.8697039853</v>
      </c>
      <c r="D9" s="122">
        <v>3005144.22997555</v>
      </c>
      <c r="E9" s="122">
        <v>3004678.356310172</v>
      </c>
      <c r="F9" s="122">
        <v>3004227.2487078514</v>
      </c>
      <c r="G9" s="122">
        <v>3003790.9071685881</v>
      </c>
      <c r="H9" s="122">
        <v>3003369.3316923822</v>
      </c>
      <c r="I9" s="122">
        <v>3002962.5222792337</v>
      </c>
      <c r="J9" s="122">
        <v>3002503.5231120479</v>
      </c>
      <c r="K9" s="122">
        <v>3001992.334190825</v>
      </c>
      <c r="L9" s="122">
        <v>3001428.9555155649</v>
      </c>
      <c r="M9" s="122">
        <v>3000813.3870862676</v>
      </c>
      <c r="N9" s="122">
        <v>3000227.3996387571</v>
      </c>
      <c r="O9" s="122">
        <v>2999681.1401537894</v>
      </c>
      <c r="P9" s="122">
        <v>2999085.2207156429</v>
      </c>
      <c r="Q9" s="122">
        <v>2998439.4765309747</v>
      </c>
      <c r="R9" s="122">
        <v>2997654.5447285078</v>
      </c>
      <c r="S9" s="122">
        <v>2996777.2180516664</v>
      </c>
      <c r="T9" s="122">
        <v>2995822.0222805245</v>
      </c>
      <c r="U9" s="122">
        <v>2994778.8829330369</v>
      </c>
      <c r="V9" s="122">
        <v>2993816.4297723719</v>
      </c>
      <c r="W9" s="122">
        <v>2992788.9956735419</v>
      </c>
      <c r="X9" s="122">
        <v>2991804.7153805429</v>
      </c>
      <c r="Y9" s="122">
        <v>2990874.5462593632</v>
      </c>
      <c r="Z9" s="122">
        <v>2990032.5414931844</v>
      </c>
      <c r="AA9" s="122">
        <v>2989209.9706551027</v>
      </c>
      <c r="AB9" s="138">
        <v>2988109.2449727859</v>
      </c>
      <c r="AC9" s="122">
        <v>2987340.6415846739</v>
      </c>
      <c r="AD9" s="122">
        <v>2986178.897083099</v>
      </c>
      <c r="AE9" s="122">
        <v>2985296.2785739875</v>
      </c>
      <c r="AF9" s="122">
        <v>2984263.300102042</v>
      </c>
      <c r="AG9" s="122">
        <v>2983017.0963217737</v>
      </c>
      <c r="AH9" s="123">
        <v>2981770.8925415054</v>
      </c>
      <c r="AI9" s="158">
        <v>2980541.6753589679</v>
      </c>
      <c r="AJ9" s="158">
        <v>2979329.4447741611</v>
      </c>
      <c r="AK9" s="158">
        <v>2978134.2007870851</v>
      </c>
      <c r="AL9" s="158">
        <v>2976955.9433977399</v>
      </c>
      <c r="AM9" s="158">
        <v>2975794.6726061259</v>
      </c>
      <c r="AN9" s="158">
        <v>2974650.3884122428</v>
      </c>
      <c r="AO9" s="158">
        <v>2973523.0908160903</v>
      </c>
      <c r="AP9" s="158">
        <v>2972412.7798176687</v>
      </c>
      <c r="AQ9" s="158">
        <v>2971319.4554169779</v>
      </c>
      <c r="AR9" s="158">
        <v>2970243.1176140178</v>
      </c>
      <c r="AS9" s="158">
        <v>2969183.766408789</v>
      </c>
      <c r="AT9" s="158">
        <v>2968141.4018012909</v>
      </c>
      <c r="AU9" s="158">
        <v>2967116.0237915237</v>
      </c>
      <c r="AV9" s="158">
        <v>2966107.6323794872</v>
      </c>
      <c r="AW9" s="158">
        <v>2965116.2275651814</v>
      </c>
      <c r="AX9" s="158">
        <v>2964141.8093486065</v>
      </c>
      <c r="AY9" s="158">
        <v>2963184.3777297628</v>
      </c>
      <c r="AZ9" s="158">
        <v>2962243.9327086499</v>
      </c>
      <c r="BA9" s="158">
        <v>2961320.4742852678</v>
      </c>
      <c r="BB9" s="158">
        <v>2960414.0024596164</v>
      </c>
      <c r="BC9" s="158">
        <v>2959524.5172316958</v>
      </c>
      <c r="BD9" s="158">
        <v>2958652.018601506</v>
      </c>
      <c r="BE9" s="158">
        <v>2957796.5065690475</v>
      </c>
      <c r="BF9" s="158">
        <v>2956957.9811343197</v>
      </c>
      <c r="BG9" s="158">
        <v>2956136.4422973227</v>
      </c>
      <c r="BH9" s="158">
        <v>2955331.8900580565</v>
      </c>
      <c r="BI9" s="158">
        <v>2954544.324416521</v>
      </c>
      <c r="BJ9" s="158">
        <v>2953773.7453727163</v>
      </c>
      <c r="BK9" s="158">
        <v>2953020.1529266424</v>
      </c>
    </row>
    <row r="10" spans="1:63" x14ac:dyDescent="0.45">
      <c r="A10" s="17" t="s">
        <v>9</v>
      </c>
      <c r="B10" s="18" t="s">
        <v>5</v>
      </c>
      <c r="C10" s="122">
        <v>7396859.2434672983</v>
      </c>
      <c r="D10" s="122">
        <v>7396660.7210118873</v>
      </c>
      <c r="E10" s="122">
        <v>7396475.847292237</v>
      </c>
      <c r="F10" s="122">
        <v>7396304.6223083474</v>
      </c>
      <c r="G10" s="122">
        <v>7396147.0460602185</v>
      </c>
      <c r="H10" s="122">
        <v>7396003.1185478503</v>
      </c>
      <c r="I10" s="122">
        <v>7395872.8397712437</v>
      </c>
      <c r="J10" s="122">
        <v>7395716.312455697</v>
      </c>
      <c r="K10" s="122">
        <v>7395533.5366012091</v>
      </c>
      <c r="L10" s="122">
        <v>7395324.512207781</v>
      </c>
      <c r="M10" s="122">
        <v>7395089.2392754126</v>
      </c>
      <c r="N10" s="122">
        <v>7394854.1170038218</v>
      </c>
      <c r="O10" s="122">
        <v>7394634.9352252204</v>
      </c>
      <c r="P10" s="122">
        <v>7394395.8278303826</v>
      </c>
      <c r="Q10" s="122">
        <v>7394125.0102513554</v>
      </c>
      <c r="R10" s="122">
        <v>7393813.6193981851</v>
      </c>
      <c r="S10" s="122">
        <v>7393463.4180554692</v>
      </c>
      <c r="T10" s="122">
        <v>7393125.7235981291</v>
      </c>
      <c r="U10" s="122">
        <v>7392608.9741299497</v>
      </c>
      <c r="V10" s="122">
        <v>7392120.0910806004</v>
      </c>
      <c r="W10" s="122">
        <v>7391598.2006283998</v>
      </c>
      <c r="X10" s="122">
        <v>7391098.2303745514</v>
      </c>
      <c r="Y10" s="122">
        <v>7390625.7461696491</v>
      </c>
      <c r="Z10" s="122">
        <v>7390198.0455038091</v>
      </c>
      <c r="AA10" s="122">
        <v>7389780.2164020287</v>
      </c>
      <c r="AB10" s="138">
        <v>7389221.0971118016</v>
      </c>
      <c r="AC10" s="122">
        <v>7388830.6810547123</v>
      </c>
      <c r="AD10" s="122">
        <v>7388240.5669403775</v>
      </c>
      <c r="AE10" s="122">
        <v>7387792.2363142427</v>
      </c>
      <c r="AF10" s="122">
        <v>7387267.529569109</v>
      </c>
      <c r="AG10" s="122">
        <v>7386634.5139283407</v>
      </c>
      <c r="AH10" s="123">
        <v>7386001.4982875725</v>
      </c>
      <c r="AI10" s="158">
        <v>7385378.5582096595</v>
      </c>
      <c r="AJ10" s="158">
        <v>7384765.6936946018</v>
      </c>
      <c r="AK10" s="158">
        <v>7384162.9047423992</v>
      </c>
      <c r="AL10" s="158">
        <v>7383570.1913530519</v>
      </c>
      <c r="AM10" s="158">
        <v>7382987.5535265598</v>
      </c>
      <c r="AN10" s="158">
        <v>7382414.991262923</v>
      </c>
      <c r="AO10" s="158">
        <v>7381852.5045621414</v>
      </c>
      <c r="AP10" s="158">
        <v>7381300.093424215</v>
      </c>
      <c r="AQ10" s="158">
        <v>7380757.7578491438</v>
      </c>
      <c r="AR10" s="158">
        <v>7380225.4978369279</v>
      </c>
      <c r="AS10" s="158">
        <v>7379703.3133875672</v>
      </c>
      <c r="AT10" s="158">
        <v>7379191.2045010626</v>
      </c>
      <c r="AU10" s="158">
        <v>7378689.1711774133</v>
      </c>
      <c r="AV10" s="158">
        <v>7378197.2134166192</v>
      </c>
      <c r="AW10" s="158">
        <v>7377715.3312186804</v>
      </c>
      <c r="AX10" s="158">
        <v>7377243.5245835967</v>
      </c>
      <c r="AY10" s="158">
        <v>7376781.7935113683</v>
      </c>
      <c r="AZ10" s="158">
        <v>7376330.1380019952</v>
      </c>
      <c r="BA10" s="158">
        <v>7375888.5580554772</v>
      </c>
      <c r="BB10" s="158">
        <v>7375457.0536718145</v>
      </c>
      <c r="BC10" s="158">
        <v>7375035.624851007</v>
      </c>
      <c r="BD10" s="158">
        <v>7374624.2715930548</v>
      </c>
      <c r="BE10" s="158">
        <v>7374222.9938979577</v>
      </c>
      <c r="BF10" s="158">
        <v>7373831.7917657159</v>
      </c>
      <c r="BG10" s="158">
        <v>7373450.6651963294</v>
      </c>
      <c r="BH10" s="158">
        <v>7373079.614189798</v>
      </c>
      <c r="BI10" s="158">
        <v>7372718.6387461219</v>
      </c>
      <c r="BJ10" s="158">
        <v>7372367.738865301</v>
      </c>
      <c r="BK10" s="158">
        <v>7372026.9145473354</v>
      </c>
    </row>
    <row r="11" spans="1:63" x14ac:dyDescent="0.45">
      <c r="A11" s="17" t="s">
        <v>7</v>
      </c>
      <c r="B11" s="18" t="s">
        <v>5</v>
      </c>
      <c r="C11" s="122">
        <v>1634107.6601562847</v>
      </c>
      <c r="D11" s="122">
        <v>1796890.876722743</v>
      </c>
      <c r="E11" s="122">
        <v>1959738.5719047792</v>
      </c>
      <c r="F11" s="122">
        <v>2122650.7457023934</v>
      </c>
      <c r="G11" s="122">
        <v>2285627.3981155851</v>
      </c>
      <c r="H11" s="122">
        <v>2448668.5291443546</v>
      </c>
      <c r="I11" s="122">
        <v>2611774.138788702</v>
      </c>
      <c r="J11" s="122">
        <v>2774783.5153528689</v>
      </c>
      <c r="K11" s="122">
        <v>2937696.6588368556</v>
      </c>
      <c r="L11" s="122">
        <v>3100513.5692406623</v>
      </c>
      <c r="M11" s="122">
        <v>3263234.2465642886</v>
      </c>
      <c r="N11" s="122">
        <v>3262510.5350215053</v>
      </c>
      <c r="O11" s="122">
        <v>3261835.8886680631</v>
      </c>
      <c r="P11" s="122">
        <v>3261099.9108279445</v>
      </c>
      <c r="Q11" s="122">
        <v>3260232.241752842</v>
      </c>
      <c r="R11" s="122">
        <v>3259284.117744063</v>
      </c>
      <c r="S11" s="122">
        <v>3258211.4790946576</v>
      </c>
      <c r="T11" s="122">
        <v>3257304.6002120762</v>
      </c>
      <c r="U11" s="122">
        <v>3255428.3927873205</v>
      </c>
      <c r="V11" s="122">
        <v>3253624.8453771234</v>
      </c>
      <c r="W11" s="122">
        <v>3251699.5297526079</v>
      </c>
      <c r="X11" s="122">
        <v>3249855.0803332515</v>
      </c>
      <c r="Y11" s="122">
        <v>3248112.0302004116</v>
      </c>
      <c r="Z11" s="122">
        <v>3246534.1918416428</v>
      </c>
      <c r="AA11" s="122">
        <v>3244992.7708506198</v>
      </c>
      <c r="AB11" s="138">
        <v>3242930.1136379731</v>
      </c>
      <c r="AC11" s="122">
        <v>3241489.8226121319</v>
      </c>
      <c r="AD11" s="122">
        <v>3239312.8218262666</v>
      </c>
      <c r="AE11" s="122">
        <v>3237658.8771031797</v>
      </c>
      <c r="AF11" s="122">
        <v>3235723.1718408274</v>
      </c>
      <c r="AG11" s="122">
        <v>3233387.902248146</v>
      </c>
      <c r="AH11" s="123">
        <v>3231052.6326554646</v>
      </c>
      <c r="AI11" s="158">
        <v>3228757.8580854451</v>
      </c>
      <c r="AJ11" s="158">
        <v>3226503.5785380877</v>
      </c>
      <c r="AK11" s="158">
        <v>3224289.7940133922</v>
      </c>
      <c r="AL11" s="158">
        <v>3222116.5045113591</v>
      </c>
      <c r="AM11" s="158">
        <v>3219983.7100319881</v>
      </c>
      <c r="AN11" s="158">
        <v>3217891.410575279</v>
      </c>
      <c r="AO11" s="158">
        <v>3215839.606141232</v>
      </c>
      <c r="AP11" s="158">
        <v>3213828.2967298473</v>
      </c>
      <c r="AQ11" s="158">
        <v>3211857.4823411247</v>
      </c>
      <c r="AR11" s="158">
        <v>3209927.162975064</v>
      </c>
      <c r="AS11" s="158">
        <v>3208037.3386316653</v>
      </c>
      <c r="AT11" s="158">
        <v>3206188.0093109291</v>
      </c>
      <c r="AU11" s="158">
        <v>3204379.1750128549</v>
      </c>
      <c r="AV11" s="158">
        <v>3202610.8357374426</v>
      </c>
      <c r="AW11" s="158">
        <v>3200882.9914846923</v>
      </c>
      <c r="AX11" s="158">
        <v>3199195.6422546045</v>
      </c>
      <c r="AY11" s="158">
        <v>3197548.7880471786</v>
      </c>
      <c r="AZ11" s="158">
        <v>3195942.4288624148</v>
      </c>
      <c r="BA11" s="158">
        <v>3194376.5647003129</v>
      </c>
      <c r="BB11" s="158">
        <v>3192851.1955608735</v>
      </c>
      <c r="BC11" s="158">
        <v>3191366.321444096</v>
      </c>
      <c r="BD11" s="158">
        <v>3189921.9423499806</v>
      </c>
      <c r="BE11" s="158">
        <v>3188518.0582785271</v>
      </c>
      <c r="BF11" s="158">
        <v>3187154.6692297361</v>
      </c>
      <c r="BG11" s="158">
        <v>3185831.775203607</v>
      </c>
      <c r="BH11" s="158">
        <v>3184549.37620014</v>
      </c>
      <c r="BI11" s="158">
        <v>3183307.4722193349</v>
      </c>
      <c r="BJ11" s="158">
        <v>3182106.0632611923</v>
      </c>
      <c r="BK11" s="158">
        <v>3180945.1493257117</v>
      </c>
    </row>
    <row r="12" spans="1:63" x14ac:dyDescent="0.45">
      <c r="A12" s="17" t="s">
        <v>102</v>
      </c>
      <c r="B12" s="18" t="s">
        <v>5</v>
      </c>
      <c r="C12" s="122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1.0868168720241944E-9</v>
      </c>
      <c r="N12" s="122">
        <v>430176.99792660441</v>
      </c>
      <c r="O12" s="122">
        <v>860353.99585320777</v>
      </c>
      <c r="P12" s="122">
        <v>1290530.9937798111</v>
      </c>
      <c r="Q12" s="122">
        <v>1720707.9917064144</v>
      </c>
      <c r="R12" s="122">
        <v>2150884.9896330177</v>
      </c>
      <c r="S12" s="122">
        <v>2581061.9875596212</v>
      </c>
      <c r="T12" s="122">
        <v>3011238.9854862248</v>
      </c>
      <c r="U12" s="122">
        <v>3441415.9834128278</v>
      </c>
      <c r="V12" s="122">
        <v>3871592.9813394309</v>
      </c>
      <c r="W12" s="122">
        <v>4301769.9792660344</v>
      </c>
      <c r="X12" s="122">
        <v>4731946.9771926375</v>
      </c>
      <c r="Y12" s="122">
        <v>5162123.9751192406</v>
      </c>
      <c r="Z12" s="122">
        <v>5592300.9730458437</v>
      </c>
      <c r="AA12" s="122">
        <v>6037014.618249407</v>
      </c>
      <c r="AB12" s="138">
        <v>6481728.2634529714</v>
      </c>
      <c r="AC12" s="122">
        <v>6926044.9086565357</v>
      </c>
      <c r="AD12" s="122">
        <v>7370758.5538601</v>
      </c>
      <c r="AE12" s="122">
        <v>7815472.1990636643</v>
      </c>
      <c r="AF12" s="122">
        <v>8260053.8442672286</v>
      </c>
      <c r="AG12" s="122">
        <v>8704727.4894707929</v>
      </c>
      <c r="AH12" s="123">
        <v>8704528.9894707929</v>
      </c>
      <c r="AI12" s="158">
        <v>8704333.4101604484</v>
      </c>
      <c r="AJ12" s="158">
        <v>8704140.7515397593</v>
      </c>
      <c r="AK12" s="158">
        <v>8703951.0136087257</v>
      </c>
      <c r="AL12" s="158">
        <v>8703764.1963673458</v>
      </c>
      <c r="AM12" s="158">
        <v>8703580.2998156212</v>
      </c>
      <c r="AN12" s="158">
        <v>8703399.3239535522</v>
      </c>
      <c r="AO12" s="158">
        <v>8703221.2687811386</v>
      </c>
      <c r="AP12" s="158">
        <v>8703046.1342983805</v>
      </c>
      <c r="AQ12" s="158">
        <v>8702873.9205052778</v>
      </c>
      <c r="AR12" s="158">
        <v>8702704.6274018288</v>
      </c>
      <c r="AS12" s="158">
        <v>8702538.2549880352</v>
      </c>
      <c r="AT12" s="158">
        <v>8702374.8032638971</v>
      </c>
      <c r="AU12" s="158">
        <v>8702214.2722294144</v>
      </c>
      <c r="AV12" s="158">
        <v>8702056.6618845873</v>
      </c>
      <c r="AW12" s="158">
        <v>8701901.9722294156</v>
      </c>
      <c r="AX12" s="158">
        <v>8701750.2032638974</v>
      </c>
      <c r="AY12" s="158">
        <v>8701601.3549880348</v>
      </c>
      <c r="AZ12" s="158">
        <v>8701455.4274018276</v>
      </c>
      <c r="BA12" s="158">
        <v>8701312.4205052759</v>
      </c>
      <c r="BB12" s="158">
        <v>8701172.3342983797</v>
      </c>
      <c r="BC12" s="158">
        <v>8701035.168781139</v>
      </c>
      <c r="BD12" s="158">
        <v>8700900.9239535537</v>
      </c>
      <c r="BE12" s="158">
        <v>8700769.599815622</v>
      </c>
      <c r="BF12" s="158">
        <v>8700641.1963673458</v>
      </c>
      <c r="BG12" s="158">
        <v>8700515.713608725</v>
      </c>
      <c r="BH12" s="158">
        <v>8700393.1515397597</v>
      </c>
      <c r="BI12" s="158">
        <v>8700273.5101604499</v>
      </c>
      <c r="BJ12" s="158">
        <v>8700156.7894707955</v>
      </c>
      <c r="BK12" s="158">
        <v>8700042.9894707948</v>
      </c>
    </row>
    <row r="13" spans="1:63" x14ac:dyDescent="0.45">
      <c r="A13" s="10" t="s">
        <v>101</v>
      </c>
      <c r="B13" s="18" t="s">
        <v>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2">
        <v>0</v>
      </c>
      <c r="AD13" s="122">
        <v>0</v>
      </c>
      <c r="AE13" s="122">
        <v>0</v>
      </c>
      <c r="AF13" s="122">
        <v>0</v>
      </c>
      <c r="AG13" s="122">
        <v>0</v>
      </c>
      <c r="AH13" s="123">
        <v>250752.02915070852</v>
      </c>
      <c r="AI13" s="158">
        <v>501234.13316754019</v>
      </c>
      <c r="AJ13" s="158">
        <v>751446.31205049506</v>
      </c>
      <c r="AK13" s="158">
        <v>1001388.5657995731</v>
      </c>
      <c r="AL13" s="158">
        <v>1251060.8944147744</v>
      </c>
      <c r="AM13" s="158">
        <v>1500463.2978960988</v>
      </c>
      <c r="AN13" s="158">
        <v>1749595.7762435465</v>
      </c>
      <c r="AO13" s="158">
        <v>1998458.3294571172</v>
      </c>
      <c r="AP13" s="158">
        <v>2247050.957536811</v>
      </c>
      <c r="AQ13" s="158">
        <v>2495373.6604826283</v>
      </c>
      <c r="AR13" s="158">
        <v>2743426.4382945686</v>
      </c>
      <c r="AS13" s="158">
        <v>2991209.2909726319</v>
      </c>
      <c r="AT13" s="158">
        <v>3238722.2185168187</v>
      </c>
      <c r="AU13" s="158">
        <v>3485965.2209271286</v>
      </c>
      <c r="AV13" s="158">
        <v>3732938.2982035615</v>
      </c>
      <c r="AW13" s="158">
        <v>3979641.4503461178</v>
      </c>
      <c r="AX13" s="158">
        <v>4226074.6773547968</v>
      </c>
      <c r="AY13" s="158">
        <v>4472237.9792295992</v>
      </c>
      <c r="AZ13" s="158">
        <v>4718131.3559705252</v>
      </c>
      <c r="BA13" s="158">
        <v>4963754.8075775737</v>
      </c>
      <c r="BB13" s="158">
        <v>5209108.3340507457</v>
      </c>
      <c r="BC13" s="158">
        <v>5454191.9353900412</v>
      </c>
      <c r="BD13" s="158">
        <v>5699005.6115954593</v>
      </c>
      <c r="BE13" s="158">
        <v>5943549.3626670009</v>
      </c>
      <c r="BF13" s="158">
        <v>6187823.1886046659</v>
      </c>
      <c r="BG13" s="158">
        <v>6431827.0894084536</v>
      </c>
      <c r="BH13" s="158">
        <v>6675561.0650783647</v>
      </c>
      <c r="BI13" s="158">
        <v>6919025.1156143993</v>
      </c>
      <c r="BJ13" s="158">
        <v>7162219.2410165565</v>
      </c>
      <c r="BK13" s="158">
        <v>7405143.4412848372</v>
      </c>
    </row>
    <row r="14" spans="1:63" x14ac:dyDescent="0.45">
      <c r="A14" s="20" t="s">
        <v>74</v>
      </c>
      <c r="B14" s="19"/>
      <c r="C14" s="124">
        <v>24476438.355247084</v>
      </c>
      <c r="D14" s="124">
        <v>24631891.467606355</v>
      </c>
      <c r="E14" s="124">
        <v>24787553.932025138</v>
      </c>
      <c r="F14" s="124">
        <v>24943425.748503432</v>
      </c>
      <c r="G14" s="124">
        <v>25099506.917041235</v>
      </c>
      <c r="H14" s="124">
        <v>25255797.437638544</v>
      </c>
      <c r="I14" s="124">
        <v>25412297.310295366</v>
      </c>
      <c r="J14" s="124">
        <v>25567954.936939187</v>
      </c>
      <c r="K14" s="124">
        <v>25722770.317570027</v>
      </c>
      <c r="L14" s="124">
        <v>25876743.45218787</v>
      </c>
      <c r="M14" s="124">
        <v>26029874.340792712</v>
      </c>
      <c r="N14" s="124">
        <v>26450317.351011109</v>
      </c>
      <c r="O14" s="124">
        <v>26871420.292599548</v>
      </c>
      <c r="P14" s="124">
        <v>27291698.319975425</v>
      </c>
      <c r="Q14" s="124">
        <v>27711203.208145309</v>
      </c>
      <c r="R14" s="124">
        <v>28128324.960348442</v>
      </c>
      <c r="S14" s="124">
        <v>28543920.001891013</v>
      </c>
      <c r="T14" s="124">
        <v>28958018.016151894</v>
      </c>
      <c r="U14" s="124">
        <v>29371323.966018278</v>
      </c>
      <c r="V14" s="124">
        <v>29785991.186273679</v>
      </c>
      <c r="W14" s="124">
        <v>30199611.24917639</v>
      </c>
      <c r="X14" s="124">
        <v>30613926.728709713</v>
      </c>
      <c r="Y14" s="124">
        <v>31029114.201061741</v>
      </c>
      <c r="Z14" s="124">
        <v>31445722.427794844</v>
      </c>
      <c r="AA14" s="124">
        <v>31877180.476426154</v>
      </c>
      <c r="AB14" s="124">
        <v>32304156.1045423</v>
      </c>
      <c r="AC14" s="125">
        <v>32736086.82993786</v>
      </c>
      <c r="AD14" s="125">
        <v>33162079.149609365</v>
      </c>
      <c r="AE14" s="125">
        <v>33592569.539693326</v>
      </c>
      <c r="AF14" s="125">
        <v>34020504.90319322</v>
      </c>
      <c r="AG14" s="125">
        <v>34445096.175191604</v>
      </c>
      <c r="AH14" s="126">
        <v>34675567.331137136</v>
      </c>
      <c r="AI14" s="166">
        <v>34906038.487082668</v>
      </c>
      <c r="AJ14" s="166">
        <v>35136509.643028185</v>
      </c>
      <c r="AK14" s="166">
        <v>35366980.798973724</v>
      </c>
      <c r="AL14" s="166">
        <v>35597451.954919256</v>
      </c>
      <c r="AM14" s="166">
        <v>35827923.110864788</v>
      </c>
      <c r="AN14" s="166">
        <v>36058394.266810305</v>
      </c>
      <c r="AO14" s="166">
        <v>36288865.422755837</v>
      </c>
      <c r="AP14" s="166">
        <v>36519336.578701369</v>
      </c>
      <c r="AQ14" s="166">
        <v>36749807.734646901</v>
      </c>
      <c r="AR14" s="166">
        <v>36980278.890592419</v>
      </c>
      <c r="AS14" s="166">
        <v>37210750.046537958</v>
      </c>
      <c r="AT14" s="166">
        <v>37441221.202483483</v>
      </c>
      <c r="AU14" s="166">
        <v>37671692.358429007</v>
      </c>
      <c r="AV14" s="166">
        <v>37902163.514374539</v>
      </c>
      <c r="AW14" s="166">
        <v>38132634.670320071</v>
      </c>
      <c r="AX14" s="166">
        <v>38363105.826265603</v>
      </c>
      <c r="AY14" s="166">
        <v>38593576.982211128</v>
      </c>
      <c r="AZ14" s="166">
        <v>38824048.138156652</v>
      </c>
      <c r="BA14" s="166">
        <v>39054519.294102184</v>
      </c>
      <c r="BB14" s="166">
        <v>39284990.450047716</v>
      </c>
      <c r="BC14" s="166">
        <v>39515461.605993241</v>
      </c>
      <c r="BD14" s="166">
        <v>39745932.761938773</v>
      </c>
      <c r="BE14" s="166">
        <v>39976403.917884298</v>
      </c>
      <c r="BF14" s="166">
        <v>40206875.07382983</v>
      </c>
      <c r="BG14" s="166">
        <v>40437346.229775354</v>
      </c>
      <c r="BH14" s="166">
        <v>40667817.385720886</v>
      </c>
      <c r="BI14" s="166">
        <v>40898288.541666418</v>
      </c>
      <c r="BJ14" s="166">
        <v>41128759.69761195</v>
      </c>
      <c r="BK14" s="166">
        <v>41359230.853557475</v>
      </c>
    </row>
    <row r="15" spans="1:63" x14ac:dyDescent="0.45">
      <c r="A15" s="17" t="s">
        <v>48</v>
      </c>
      <c r="B15" s="18" t="s">
        <v>5</v>
      </c>
      <c r="C15" s="122">
        <v>12439846.581919516</v>
      </c>
      <c r="D15" s="122">
        <v>12433195.639896177</v>
      </c>
      <c r="E15" s="122">
        <v>12426661.156517951</v>
      </c>
      <c r="F15" s="122">
        <v>12420243.13178484</v>
      </c>
      <c r="G15" s="122">
        <v>12413941.565696841</v>
      </c>
      <c r="H15" s="122">
        <v>12407756.458253955</v>
      </c>
      <c r="I15" s="122">
        <v>12401687.809456185</v>
      </c>
      <c r="J15" s="122">
        <v>12394951.586018577</v>
      </c>
      <c r="K15" s="122">
        <v>12387547.787941135</v>
      </c>
      <c r="L15" s="122">
        <v>12379476.415223859</v>
      </c>
      <c r="M15" s="122">
        <v>12370737.467866747</v>
      </c>
      <c r="N15" s="122">
        <v>12362548.301420419</v>
      </c>
      <c r="O15" s="122">
        <v>12354914.332699265</v>
      </c>
      <c r="P15" s="122">
        <v>12346586.366821643</v>
      </c>
      <c r="Q15" s="122">
        <v>12337698.487903722</v>
      </c>
      <c r="R15" s="122">
        <v>12326687.688844671</v>
      </c>
      <c r="S15" s="122">
        <v>12314405.899129599</v>
      </c>
      <c r="T15" s="122">
        <v>12300526.684574939</v>
      </c>
      <c r="U15" s="122">
        <v>12287091.732755143</v>
      </c>
      <c r="V15" s="122">
        <v>12274836.83870415</v>
      </c>
      <c r="W15" s="122">
        <v>12261754.543855809</v>
      </c>
      <c r="X15" s="122">
        <v>12249221.72542873</v>
      </c>
      <c r="Y15" s="122">
        <v>12237377.903313078</v>
      </c>
      <c r="Z15" s="122">
        <v>12226656.675910361</v>
      </c>
      <c r="AA15" s="122">
        <v>12216182.900268998</v>
      </c>
      <c r="AB15" s="122">
        <v>12202167.385366766</v>
      </c>
      <c r="AC15" s="122">
        <v>12192380.776029808</v>
      </c>
      <c r="AD15" s="122">
        <v>12177588.309899522</v>
      </c>
      <c r="AE15" s="122">
        <v>12166349.948638251</v>
      </c>
      <c r="AF15" s="122">
        <v>12153197.057414014</v>
      </c>
      <c r="AG15" s="122">
        <v>12137329.173222553</v>
      </c>
      <c r="AH15" s="123">
        <v>12121461.289031092</v>
      </c>
      <c r="AI15" s="158">
        <v>12105792.852100603</v>
      </c>
      <c r="AJ15" s="158">
        <v>12090323.862431088</v>
      </c>
      <c r="AK15" s="158">
        <v>12075054.320022548</v>
      </c>
      <c r="AL15" s="158">
        <v>12059984.224874981</v>
      </c>
      <c r="AM15" s="158">
        <v>12045113.576988386</v>
      </c>
      <c r="AN15" s="158">
        <v>12030442.376362765</v>
      </c>
      <c r="AO15" s="158">
        <v>12015970.622998118</v>
      </c>
      <c r="AP15" s="158">
        <v>12001698.316894444</v>
      </c>
      <c r="AQ15" s="158">
        <v>11987625.458051743</v>
      </c>
      <c r="AR15" s="158">
        <v>11973752.046470016</v>
      </c>
      <c r="AS15" s="158">
        <v>11960078.082149263</v>
      </c>
      <c r="AT15" s="158">
        <v>11946603.565089483</v>
      </c>
      <c r="AU15" s="158">
        <v>11933328.495290676</v>
      </c>
      <c r="AV15" s="158">
        <v>11920252.872752843</v>
      </c>
      <c r="AW15" s="158">
        <v>11907376.697475983</v>
      </c>
      <c r="AX15" s="158">
        <v>11894699.969460096</v>
      </c>
      <c r="AY15" s="158">
        <v>11882222.688705184</v>
      </c>
      <c r="AZ15" s="158">
        <v>11869944.855211243</v>
      </c>
      <c r="BA15" s="158">
        <v>11857866.468978276</v>
      </c>
      <c r="BB15" s="158">
        <v>11845987.530006284</v>
      </c>
      <c r="BC15" s="158">
        <v>11834308.038295265</v>
      </c>
      <c r="BD15" s="158">
        <v>11822827.993845219</v>
      </c>
      <c r="BE15" s="158">
        <v>11811547.396656146</v>
      </c>
      <c r="BF15" s="158">
        <v>11800466.246728048</v>
      </c>
      <c r="BG15" s="158">
        <v>11789584.544060921</v>
      </c>
      <c r="BH15" s="158">
        <v>11778902.288654769</v>
      </c>
      <c r="BI15" s="158">
        <v>11768419.48050959</v>
      </c>
      <c r="BJ15" s="158">
        <v>11758136.119625384</v>
      </c>
      <c r="BK15" s="158">
        <v>11748052.206002152</v>
      </c>
    </row>
    <row r="16" spans="1:63" x14ac:dyDescent="0.45">
      <c r="A16" s="17" t="s">
        <v>53</v>
      </c>
      <c r="B16" s="18" t="s">
        <v>5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3">
        <v>0</v>
      </c>
      <c r="AI16" s="158">
        <v>0</v>
      </c>
      <c r="AJ16" s="158">
        <v>0</v>
      </c>
      <c r="AK16" s="158">
        <v>0</v>
      </c>
      <c r="AL16" s="158">
        <v>0</v>
      </c>
      <c r="AM16" s="158">
        <v>0</v>
      </c>
      <c r="AN16" s="158">
        <v>0</v>
      </c>
      <c r="AO16" s="158">
        <v>0</v>
      </c>
      <c r="AP16" s="158">
        <v>0</v>
      </c>
      <c r="AQ16" s="158">
        <v>0</v>
      </c>
      <c r="AR16" s="158">
        <v>0</v>
      </c>
      <c r="AS16" s="158">
        <v>0</v>
      </c>
      <c r="AT16" s="158">
        <v>0</v>
      </c>
      <c r="AU16" s="158">
        <v>0</v>
      </c>
      <c r="AV16" s="158">
        <v>0</v>
      </c>
      <c r="AW16" s="158">
        <v>0</v>
      </c>
      <c r="AX16" s="158">
        <v>0</v>
      </c>
      <c r="AY16" s="158">
        <v>0</v>
      </c>
      <c r="AZ16" s="158">
        <v>0</v>
      </c>
      <c r="BA16" s="158">
        <v>0</v>
      </c>
      <c r="BB16" s="158">
        <v>0</v>
      </c>
      <c r="BC16" s="158">
        <v>0</v>
      </c>
      <c r="BD16" s="158">
        <v>0</v>
      </c>
      <c r="BE16" s="158">
        <v>0</v>
      </c>
      <c r="BF16" s="158">
        <v>0</v>
      </c>
      <c r="BG16" s="158">
        <v>0</v>
      </c>
      <c r="BH16" s="158">
        <v>0</v>
      </c>
      <c r="BI16" s="158">
        <v>0</v>
      </c>
      <c r="BJ16" s="158">
        <v>0</v>
      </c>
      <c r="BK16" s="158">
        <v>0</v>
      </c>
    </row>
    <row r="17" spans="1:63" x14ac:dyDescent="0.45">
      <c r="A17" s="17" t="s">
        <v>51</v>
      </c>
      <c r="B17" s="18" t="s">
        <v>5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3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</row>
    <row r="18" spans="1:63" x14ac:dyDescent="0.45">
      <c r="A18" s="17" t="s">
        <v>49</v>
      </c>
      <c r="B18" s="18" t="s">
        <v>5</v>
      </c>
      <c r="C18" s="122">
        <v>3005624.8697039853</v>
      </c>
      <c r="D18" s="122">
        <v>3005144.22997555</v>
      </c>
      <c r="E18" s="122">
        <v>3004678.356310172</v>
      </c>
      <c r="F18" s="122">
        <v>3004227.2487078514</v>
      </c>
      <c r="G18" s="122">
        <v>3003790.9071685881</v>
      </c>
      <c r="H18" s="122">
        <v>3003369.3316923822</v>
      </c>
      <c r="I18" s="122">
        <v>3002962.5222792337</v>
      </c>
      <c r="J18" s="122">
        <v>3002503.5231120479</v>
      </c>
      <c r="K18" s="122">
        <v>3001992.334190825</v>
      </c>
      <c r="L18" s="122">
        <v>3001428.9555155649</v>
      </c>
      <c r="M18" s="122">
        <v>3000813.3870862676</v>
      </c>
      <c r="N18" s="122">
        <v>3000227.3996387571</v>
      </c>
      <c r="O18" s="122">
        <v>2999681.1401537894</v>
      </c>
      <c r="P18" s="122">
        <v>2999085.2207156429</v>
      </c>
      <c r="Q18" s="122">
        <v>2998439.4765309747</v>
      </c>
      <c r="R18" s="122">
        <v>2997654.5447285078</v>
      </c>
      <c r="S18" s="122">
        <v>2996777.2180516664</v>
      </c>
      <c r="T18" s="122">
        <v>2995822.0222805245</v>
      </c>
      <c r="U18" s="122">
        <v>2994778.8829330369</v>
      </c>
      <c r="V18" s="122">
        <v>2993816.4297723719</v>
      </c>
      <c r="W18" s="122">
        <v>2992788.9956735419</v>
      </c>
      <c r="X18" s="122">
        <v>2991804.7153805429</v>
      </c>
      <c r="Y18" s="122">
        <v>2990874.5462593632</v>
      </c>
      <c r="Z18" s="122">
        <v>2990032.5414931844</v>
      </c>
      <c r="AA18" s="122">
        <v>2989209.9706551027</v>
      </c>
      <c r="AB18" s="122">
        <v>2988109.2449727859</v>
      </c>
      <c r="AC18" s="122">
        <v>2987340.6415846739</v>
      </c>
      <c r="AD18" s="122">
        <v>2986178.897083099</v>
      </c>
      <c r="AE18" s="122">
        <v>2985296.2785739875</v>
      </c>
      <c r="AF18" s="122">
        <v>2984263.300102042</v>
      </c>
      <c r="AG18" s="122">
        <v>2983017.0963217737</v>
      </c>
      <c r="AH18" s="123">
        <v>2981770.8925415054</v>
      </c>
      <c r="AI18" s="158">
        <v>2980541.6753589679</v>
      </c>
      <c r="AJ18" s="158">
        <v>2979329.4447741611</v>
      </c>
      <c r="AK18" s="158">
        <v>2978134.2007870851</v>
      </c>
      <c r="AL18" s="158">
        <v>2976955.9433977399</v>
      </c>
      <c r="AM18" s="158">
        <v>2975794.6726061259</v>
      </c>
      <c r="AN18" s="158">
        <v>2974650.3884122428</v>
      </c>
      <c r="AO18" s="158">
        <v>2973523.0908160903</v>
      </c>
      <c r="AP18" s="158">
        <v>2972412.7798176687</v>
      </c>
      <c r="AQ18" s="158">
        <v>2971319.4554169779</v>
      </c>
      <c r="AR18" s="158">
        <v>2970243.1176140178</v>
      </c>
      <c r="AS18" s="158">
        <v>2969183.766408789</v>
      </c>
      <c r="AT18" s="158">
        <v>2968141.4018012909</v>
      </c>
      <c r="AU18" s="158">
        <v>2967116.0237915237</v>
      </c>
      <c r="AV18" s="158">
        <v>2966107.6323794872</v>
      </c>
      <c r="AW18" s="158">
        <v>2965116.2275651814</v>
      </c>
      <c r="AX18" s="158">
        <v>2964141.8093486065</v>
      </c>
      <c r="AY18" s="158">
        <v>2963184.3777297628</v>
      </c>
      <c r="AZ18" s="158">
        <v>2962243.9327086499</v>
      </c>
      <c r="BA18" s="158">
        <v>2961320.4742852678</v>
      </c>
      <c r="BB18" s="158">
        <v>2960414.0024596164</v>
      </c>
      <c r="BC18" s="158">
        <v>2959524.5172316958</v>
      </c>
      <c r="BD18" s="158">
        <v>2958652.018601506</v>
      </c>
      <c r="BE18" s="158">
        <v>2957796.5065690475</v>
      </c>
      <c r="BF18" s="158">
        <v>2956957.9811343197</v>
      </c>
      <c r="BG18" s="158">
        <v>2956136.4422973227</v>
      </c>
      <c r="BH18" s="158">
        <v>2955331.8900580565</v>
      </c>
      <c r="BI18" s="158">
        <v>2954544.324416521</v>
      </c>
      <c r="BJ18" s="158">
        <v>2953773.7453727163</v>
      </c>
      <c r="BK18" s="158">
        <v>2953020.1529266424</v>
      </c>
    </row>
    <row r="19" spans="1:63" x14ac:dyDescent="0.45">
      <c r="A19" s="17" t="s">
        <v>54</v>
      </c>
      <c r="B19" s="18" t="s">
        <v>5</v>
      </c>
      <c r="C19" s="122">
        <v>0</v>
      </c>
      <c r="D19" s="122">
        <v>0</v>
      </c>
      <c r="E19" s="122">
        <v>0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v>0</v>
      </c>
      <c r="M19" s="122">
        <v>0</v>
      </c>
      <c r="N19" s="122">
        <v>0</v>
      </c>
      <c r="O19" s="122">
        <v>0</v>
      </c>
      <c r="P19" s="122">
        <v>0</v>
      </c>
      <c r="Q19" s="122">
        <v>0</v>
      </c>
      <c r="R19" s="122">
        <v>0</v>
      </c>
      <c r="S19" s="122">
        <v>0</v>
      </c>
      <c r="T19" s="122">
        <v>0</v>
      </c>
      <c r="U19" s="122">
        <v>0</v>
      </c>
      <c r="V19" s="122">
        <v>0</v>
      </c>
      <c r="W19" s="122">
        <v>0</v>
      </c>
      <c r="X19" s="122">
        <v>0</v>
      </c>
      <c r="Y19" s="122">
        <v>0</v>
      </c>
      <c r="Z19" s="122">
        <v>0</v>
      </c>
      <c r="AA19" s="122">
        <v>0</v>
      </c>
      <c r="AB19" s="122">
        <v>0</v>
      </c>
      <c r="AC19" s="122">
        <v>0</v>
      </c>
      <c r="AD19" s="122">
        <v>0</v>
      </c>
      <c r="AE19" s="122">
        <v>0</v>
      </c>
      <c r="AF19" s="122">
        <v>0</v>
      </c>
      <c r="AG19" s="122">
        <v>0</v>
      </c>
      <c r="AH19" s="123">
        <v>0</v>
      </c>
      <c r="AI19" s="158">
        <v>0</v>
      </c>
      <c r="AJ19" s="158">
        <v>0</v>
      </c>
      <c r="AK19" s="158">
        <v>0</v>
      </c>
      <c r="AL19" s="158">
        <v>0</v>
      </c>
      <c r="AM19" s="158">
        <v>0</v>
      </c>
      <c r="AN19" s="158">
        <v>0</v>
      </c>
      <c r="AO19" s="158">
        <v>0</v>
      </c>
      <c r="AP19" s="158">
        <v>0</v>
      </c>
      <c r="AQ19" s="158">
        <v>0</v>
      </c>
      <c r="AR19" s="158">
        <v>0</v>
      </c>
      <c r="AS19" s="158">
        <v>0</v>
      </c>
      <c r="AT19" s="158">
        <v>0</v>
      </c>
      <c r="AU19" s="158">
        <v>0</v>
      </c>
      <c r="AV19" s="158">
        <v>0</v>
      </c>
      <c r="AW19" s="158">
        <v>0</v>
      </c>
      <c r="AX19" s="158">
        <v>0</v>
      </c>
      <c r="AY19" s="158">
        <v>0</v>
      </c>
      <c r="AZ19" s="158">
        <v>0</v>
      </c>
      <c r="BA19" s="158">
        <v>0</v>
      </c>
      <c r="BB19" s="158">
        <v>0</v>
      </c>
      <c r="BC19" s="158">
        <v>0</v>
      </c>
      <c r="BD19" s="158">
        <v>0</v>
      </c>
      <c r="BE19" s="158">
        <v>0</v>
      </c>
      <c r="BF19" s="158">
        <v>0</v>
      </c>
      <c r="BG19" s="158">
        <v>0</v>
      </c>
      <c r="BH19" s="158">
        <v>0</v>
      </c>
      <c r="BI19" s="158">
        <v>0</v>
      </c>
      <c r="BJ19" s="158">
        <v>0</v>
      </c>
      <c r="BK19" s="158">
        <v>0</v>
      </c>
    </row>
    <row r="20" spans="1:63" x14ac:dyDescent="0.45">
      <c r="A20" s="17" t="s">
        <v>52</v>
      </c>
      <c r="B20" s="18" t="s">
        <v>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3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</row>
    <row r="21" spans="1:63" x14ac:dyDescent="0.45">
      <c r="A21" s="17" t="s">
        <v>50</v>
      </c>
      <c r="B21" s="18" t="s">
        <v>5</v>
      </c>
      <c r="C21" s="122">
        <v>7396859.2434672983</v>
      </c>
      <c r="D21" s="122">
        <v>7396660.7210118873</v>
      </c>
      <c r="E21" s="122">
        <v>7396475.847292237</v>
      </c>
      <c r="F21" s="122">
        <v>7396304.6223083474</v>
      </c>
      <c r="G21" s="122">
        <v>7396147.0460602185</v>
      </c>
      <c r="H21" s="122">
        <v>7396003.1185478503</v>
      </c>
      <c r="I21" s="122">
        <v>7395872.8397712437</v>
      </c>
      <c r="J21" s="122">
        <v>7395716.312455697</v>
      </c>
      <c r="K21" s="122">
        <v>7395533.5366012091</v>
      </c>
      <c r="L21" s="122">
        <v>7395324.512207781</v>
      </c>
      <c r="M21" s="122">
        <v>7395089.2392754126</v>
      </c>
      <c r="N21" s="122">
        <v>7394854.1170038218</v>
      </c>
      <c r="O21" s="122">
        <v>7394634.9352252204</v>
      </c>
      <c r="P21" s="122">
        <v>7394395.8278303826</v>
      </c>
      <c r="Q21" s="122">
        <v>7394125.0102513554</v>
      </c>
      <c r="R21" s="122">
        <v>7393813.6193981851</v>
      </c>
      <c r="S21" s="122">
        <v>7393463.4180554692</v>
      </c>
      <c r="T21" s="122">
        <v>7393125.7235981291</v>
      </c>
      <c r="U21" s="122">
        <v>7392608.9741299497</v>
      </c>
      <c r="V21" s="122">
        <v>7392120.0910806004</v>
      </c>
      <c r="W21" s="122">
        <v>7391598.2006283998</v>
      </c>
      <c r="X21" s="122">
        <v>7391098.2303745514</v>
      </c>
      <c r="Y21" s="122">
        <v>7390625.7461696491</v>
      </c>
      <c r="Z21" s="122">
        <v>7390198.0455038091</v>
      </c>
      <c r="AA21" s="122">
        <v>7389780.2164020287</v>
      </c>
      <c r="AB21" s="122">
        <v>7389221.0971118016</v>
      </c>
      <c r="AC21" s="122">
        <v>7388830.6810547123</v>
      </c>
      <c r="AD21" s="122">
        <v>7388240.5669403775</v>
      </c>
      <c r="AE21" s="122">
        <v>7387792.2363142427</v>
      </c>
      <c r="AF21" s="122">
        <v>7387267.529569109</v>
      </c>
      <c r="AG21" s="122">
        <v>7386634.5139283407</v>
      </c>
      <c r="AH21" s="123">
        <v>7386001.4982875725</v>
      </c>
      <c r="AI21" s="158">
        <v>7385378.5582096595</v>
      </c>
      <c r="AJ21" s="158">
        <v>7384765.6936946018</v>
      </c>
      <c r="AK21" s="158">
        <v>7384162.9047423992</v>
      </c>
      <c r="AL21" s="158">
        <v>7383570.1913530519</v>
      </c>
      <c r="AM21" s="158">
        <v>7382987.5535265598</v>
      </c>
      <c r="AN21" s="158">
        <v>7382414.991262923</v>
      </c>
      <c r="AO21" s="158">
        <v>7381852.5045621414</v>
      </c>
      <c r="AP21" s="158">
        <v>7381300.093424215</v>
      </c>
      <c r="AQ21" s="158">
        <v>7380757.7578491438</v>
      </c>
      <c r="AR21" s="158">
        <v>7380225.4978369279</v>
      </c>
      <c r="AS21" s="158">
        <v>7379703.3133875672</v>
      </c>
      <c r="AT21" s="158">
        <v>7379191.2045010626</v>
      </c>
      <c r="AU21" s="158">
        <v>7378689.1711774133</v>
      </c>
      <c r="AV21" s="158">
        <v>7378197.2134166192</v>
      </c>
      <c r="AW21" s="158">
        <v>7377715.3312186804</v>
      </c>
      <c r="AX21" s="158">
        <v>7377243.5245835967</v>
      </c>
      <c r="AY21" s="158">
        <v>7376781.7935113683</v>
      </c>
      <c r="AZ21" s="158">
        <v>7376330.1380019952</v>
      </c>
      <c r="BA21" s="158">
        <v>7375888.5580554772</v>
      </c>
      <c r="BB21" s="158">
        <v>7375457.0536718145</v>
      </c>
      <c r="BC21" s="158">
        <v>7375035.624851007</v>
      </c>
      <c r="BD21" s="158">
        <v>7374624.2715930548</v>
      </c>
      <c r="BE21" s="158">
        <v>7374222.9938979577</v>
      </c>
      <c r="BF21" s="158">
        <v>7373831.7917657159</v>
      </c>
      <c r="BG21" s="158">
        <v>7373450.6651963294</v>
      </c>
      <c r="BH21" s="158">
        <v>7373079.614189798</v>
      </c>
      <c r="BI21" s="158">
        <v>7372718.6387461219</v>
      </c>
      <c r="BJ21" s="158">
        <v>7372367.738865301</v>
      </c>
      <c r="BK21" s="158">
        <v>7372026.9145473354</v>
      </c>
    </row>
    <row r="22" spans="1:63" x14ac:dyDescent="0.45">
      <c r="A22" s="17" t="s">
        <v>55</v>
      </c>
      <c r="B22" s="18" t="s">
        <v>5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22">
        <v>0</v>
      </c>
      <c r="Z22" s="122">
        <v>0</v>
      </c>
      <c r="AA22" s="122">
        <v>0</v>
      </c>
      <c r="AB22" s="122">
        <v>0</v>
      </c>
      <c r="AC22" s="122">
        <v>0</v>
      </c>
      <c r="AD22" s="122">
        <v>0</v>
      </c>
      <c r="AE22" s="122">
        <v>0</v>
      </c>
      <c r="AF22" s="122">
        <v>0</v>
      </c>
      <c r="AG22" s="122">
        <v>0</v>
      </c>
      <c r="AH22" s="123">
        <v>0</v>
      </c>
      <c r="AI22" s="158">
        <v>0</v>
      </c>
      <c r="AJ22" s="158">
        <v>0</v>
      </c>
      <c r="AK22" s="158">
        <v>0</v>
      </c>
      <c r="AL22" s="158">
        <v>0</v>
      </c>
      <c r="AM22" s="158">
        <v>0</v>
      </c>
      <c r="AN22" s="158">
        <v>0</v>
      </c>
      <c r="AO22" s="158">
        <v>0</v>
      </c>
      <c r="AP22" s="158">
        <v>0</v>
      </c>
      <c r="AQ22" s="158">
        <v>0</v>
      </c>
      <c r="AR22" s="158">
        <v>0</v>
      </c>
      <c r="AS22" s="158">
        <v>0</v>
      </c>
      <c r="AT22" s="158">
        <v>0</v>
      </c>
      <c r="AU22" s="158">
        <v>0</v>
      </c>
      <c r="AV22" s="158">
        <v>0</v>
      </c>
      <c r="AW22" s="158">
        <v>0</v>
      </c>
      <c r="AX22" s="158">
        <v>0</v>
      </c>
      <c r="AY22" s="158">
        <v>0</v>
      </c>
      <c r="AZ22" s="158">
        <v>0</v>
      </c>
      <c r="BA22" s="158">
        <v>0</v>
      </c>
      <c r="BB22" s="158">
        <v>0</v>
      </c>
      <c r="BC22" s="158">
        <v>0</v>
      </c>
      <c r="BD22" s="158">
        <v>0</v>
      </c>
      <c r="BE22" s="158">
        <v>0</v>
      </c>
      <c r="BF22" s="158">
        <v>0</v>
      </c>
      <c r="BG22" s="158">
        <v>0</v>
      </c>
      <c r="BH22" s="158">
        <v>0</v>
      </c>
      <c r="BI22" s="158">
        <v>0</v>
      </c>
      <c r="BJ22" s="158">
        <v>0</v>
      </c>
      <c r="BK22" s="158">
        <v>0</v>
      </c>
    </row>
    <row r="23" spans="1:63" x14ac:dyDescent="0.45">
      <c r="A23" s="17" t="s">
        <v>7</v>
      </c>
      <c r="B23" s="18" t="s">
        <v>5</v>
      </c>
      <c r="C23" s="122">
        <v>1634107.6601562847</v>
      </c>
      <c r="D23" s="122">
        <v>1796890.876722743</v>
      </c>
      <c r="E23" s="122">
        <v>1959738.5719047792</v>
      </c>
      <c r="F23" s="122">
        <v>2122650.7457023934</v>
      </c>
      <c r="G23" s="122">
        <v>2285627.3981155851</v>
      </c>
      <c r="H23" s="122">
        <v>2448668.5291443546</v>
      </c>
      <c r="I23" s="122">
        <v>2611774.138788702</v>
      </c>
      <c r="J23" s="122">
        <v>2774783.5153528689</v>
      </c>
      <c r="K23" s="122">
        <v>2937696.6588368556</v>
      </c>
      <c r="L23" s="122">
        <v>3100513.5692406623</v>
      </c>
      <c r="M23" s="122">
        <v>3263234.2465642886</v>
      </c>
      <c r="N23" s="122">
        <v>3262510.5350215053</v>
      </c>
      <c r="O23" s="122">
        <v>3261835.8886680631</v>
      </c>
      <c r="P23" s="122">
        <v>3261099.9108279445</v>
      </c>
      <c r="Q23" s="122">
        <v>3260232.241752842</v>
      </c>
      <c r="R23" s="122">
        <v>3259284.117744063</v>
      </c>
      <c r="S23" s="122">
        <v>3258211.4790946576</v>
      </c>
      <c r="T23" s="122">
        <v>3257304.6002120762</v>
      </c>
      <c r="U23" s="122">
        <v>3255428.3927873205</v>
      </c>
      <c r="V23" s="122">
        <v>3253624.8453771234</v>
      </c>
      <c r="W23" s="122">
        <v>3251699.5297526079</v>
      </c>
      <c r="X23" s="122">
        <v>3249855.0803332515</v>
      </c>
      <c r="Y23" s="122">
        <v>3248112.0302004116</v>
      </c>
      <c r="Z23" s="122">
        <v>3246534.1918416428</v>
      </c>
      <c r="AA23" s="122">
        <v>3244992.7708506198</v>
      </c>
      <c r="AB23" s="122">
        <v>3242930.1136379731</v>
      </c>
      <c r="AC23" s="122">
        <v>3241489.8226121319</v>
      </c>
      <c r="AD23" s="122">
        <v>3239312.8218262666</v>
      </c>
      <c r="AE23" s="122">
        <v>3237658.8771031797</v>
      </c>
      <c r="AF23" s="122">
        <v>3235723.1718408274</v>
      </c>
      <c r="AG23" s="122">
        <v>3233387.902248146</v>
      </c>
      <c r="AH23" s="123">
        <v>3231052.6326554646</v>
      </c>
      <c r="AI23" s="158">
        <v>3228757.8580854451</v>
      </c>
      <c r="AJ23" s="158">
        <v>3226503.5785380877</v>
      </c>
      <c r="AK23" s="158">
        <v>3224289.7940133922</v>
      </c>
      <c r="AL23" s="158">
        <v>3222116.5045113591</v>
      </c>
      <c r="AM23" s="158">
        <v>3219983.7100319881</v>
      </c>
      <c r="AN23" s="158">
        <v>3217891.410575279</v>
      </c>
      <c r="AO23" s="158">
        <v>3215839.606141232</v>
      </c>
      <c r="AP23" s="158">
        <v>3213828.2967298473</v>
      </c>
      <c r="AQ23" s="158">
        <v>3211857.4823411247</v>
      </c>
      <c r="AR23" s="158">
        <v>3209927.162975064</v>
      </c>
      <c r="AS23" s="158">
        <v>3208037.3386316653</v>
      </c>
      <c r="AT23" s="158">
        <v>3206188.0093109291</v>
      </c>
      <c r="AU23" s="158">
        <v>3204379.1750128549</v>
      </c>
      <c r="AV23" s="158">
        <v>3202610.8357374426</v>
      </c>
      <c r="AW23" s="158">
        <v>3200882.9914846923</v>
      </c>
      <c r="AX23" s="158">
        <v>3199195.6422546045</v>
      </c>
      <c r="AY23" s="158">
        <v>3197548.7880471786</v>
      </c>
      <c r="AZ23" s="158">
        <v>3195942.4288624148</v>
      </c>
      <c r="BA23" s="158">
        <v>3194376.5647003129</v>
      </c>
      <c r="BB23" s="158">
        <v>3192851.1955608735</v>
      </c>
      <c r="BC23" s="158">
        <v>3191366.321444096</v>
      </c>
      <c r="BD23" s="158">
        <v>3189921.9423499806</v>
      </c>
      <c r="BE23" s="158">
        <v>3188518.0582785271</v>
      </c>
      <c r="BF23" s="158">
        <v>3187154.6692297361</v>
      </c>
      <c r="BG23" s="158">
        <v>3185831.775203607</v>
      </c>
      <c r="BH23" s="158">
        <v>3184549.37620014</v>
      </c>
      <c r="BI23" s="158">
        <v>3183307.4722193349</v>
      </c>
      <c r="BJ23" s="158">
        <v>3182106.0632611923</v>
      </c>
      <c r="BK23" s="158">
        <v>3180945.1493257117</v>
      </c>
    </row>
    <row r="24" spans="1:63" x14ac:dyDescent="0.45">
      <c r="A24" s="17" t="s">
        <v>102</v>
      </c>
      <c r="B24" s="18" t="s">
        <v>5</v>
      </c>
      <c r="C24" s="122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1.0868168720241944E-9</v>
      </c>
      <c r="N24" s="122">
        <v>430176.99792660441</v>
      </c>
      <c r="O24" s="122">
        <v>860353.99585320777</v>
      </c>
      <c r="P24" s="122">
        <v>1290530.9937798111</v>
      </c>
      <c r="Q24" s="122">
        <v>1720707.9917064144</v>
      </c>
      <c r="R24" s="122">
        <v>2150884.9896330177</v>
      </c>
      <c r="S24" s="122">
        <v>2581061.9875596212</v>
      </c>
      <c r="T24" s="122">
        <v>3011238.9854862248</v>
      </c>
      <c r="U24" s="122">
        <v>3441415.9834128278</v>
      </c>
      <c r="V24" s="122">
        <v>3871592.9813394309</v>
      </c>
      <c r="W24" s="122">
        <v>4301769.9792660344</v>
      </c>
      <c r="X24" s="122">
        <v>4731946.9771926375</v>
      </c>
      <c r="Y24" s="122">
        <v>5162123.9751192406</v>
      </c>
      <c r="Z24" s="122">
        <v>5592300.9730458437</v>
      </c>
      <c r="AA24" s="122">
        <v>6037014.618249407</v>
      </c>
      <c r="AB24" s="122">
        <v>6481728.2634529714</v>
      </c>
      <c r="AC24" s="122">
        <v>6926044.9086565357</v>
      </c>
      <c r="AD24" s="122">
        <v>7370758.5538601</v>
      </c>
      <c r="AE24" s="122">
        <v>7815472.1990636643</v>
      </c>
      <c r="AF24" s="122">
        <v>8260053.8442672286</v>
      </c>
      <c r="AG24" s="122">
        <v>8704727.4894707929</v>
      </c>
      <c r="AH24" s="123">
        <v>8704528.9894707929</v>
      </c>
      <c r="AI24" s="158">
        <v>8704333.4101604484</v>
      </c>
      <c r="AJ24" s="158">
        <v>8704140.7515397593</v>
      </c>
      <c r="AK24" s="158">
        <v>8703951.0136087257</v>
      </c>
      <c r="AL24" s="158">
        <v>8703764.1963673458</v>
      </c>
      <c r="AM24" s="158">
        <v>8703580.2998156212</v>
      </c>
      <c r="AN24" s="158">
        <v>8703399.3239535522</v>
      </c>
      <c r="AO24" s="158">
        <v>8703221.2687811386</v>
      </c>
      <c r="AP24" s="158">
        <v>8703046.1342983805</v>
      </c>
      <c r="AQ24" s="158">
        <v>8702873.9205052778</v>
      </c>
      <c r="AR24" s="158">
        <v>8702704.6274018288</v>
      </c>
      <c r="AS24" s="158">
        <v>8702538.2549880352</v>
      </c>
      <c r="AT24" s="158">
        <v>8702374.8032638971</v>
      </c>
      <c r="AU24" s="158">
        <v>8702214.2722294144</v>
      </c>
      <c r="AV24" s="158">
        <v>8702056.6618845873</v>
      </c>
      <c r="AW24" s="158">
        <v>8701901.9722294156</v>
      </c>
      <c r="AX24" s="158">
        <v>8701750.2032638974</v>
      </c>
      <c r="AY24" s="158">
        <v>8701601.3549880348</v>
      </c>
      <c r="AZ24" s="158">
        <v>8701455.4274018276</v>
      </c>
      <c r="BA24" s="158">
        <v>8701312.4205052759</v>
      </c>
      <c r="BB24" s="158">
        <v>8701172.3342983797</v>
      </c>
      <c r="BC24" s="158">
        <v>8701035.168781139</v>
      </c>
      <c r="BD24" s="158">
        <v>8700900.9239535537</v>
      </c>
      <c r="BE24" s="158">
        <v>8700769.599815622</v>
      </c>
      <c r="BF24" s="158">
        <v>8700641.1963673458</v>
      </c>
      <c r="BG24" s="158">
        <v>8700515.713608725</v>
      </c>
      <c r="BH24" s="158">
        <v>8700393.1515397597</v>
      </c>
      <c r="BI24" s="158">
        <v>8700273.5101604499</v>
      </c>
      <c r="BJ24" s="158">
        <v>8700156.7894707955</v>
      </c>
      <c r="BK24" s="158">
        <v>8700042.9894707948</v>
      </c>
    </row>
    <row r="25" spans="1:63" x14ac:dyDescent="0.45">
      <c r="A25" s="17" t="s">
        <v>101</v>
      </c>
      <c r="B25" s="18" t="s">
        <v>5</v>
      </c>
      <c r="C25" s="122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22">
        <v>0</v>
      </c>
      <c r="Z25" s="122">
        <v>0</v>
      </c>
      <c r="AA25" s="122">
        <v>0</v>
      </c>
      <c r="AB25" s="122">
        <v>0</v>
      </c>
      <c r="AC25" s="122">
        <v>0</v>
      </c>
      <c r="AD25" s="122">
        <v>0</v>
      </c>
      <c r="AE25" s="122">
        <v>0</v>
      </c>
      <c r="AF25" s="122">
        <v>0</v>
      </c>
      <c r="AG25" s="122">
        <v>0</v>
      </c>
      <c r="AH25" s="123">
        <v>250752.02915070852</v>
      </c>
      <c r="AI25" s="158">
        <v>501234.13316754019</v>
      </c>
      <c r="AJ25" s="158">
        <v>751446.31205049506</v>
      </c>
      <c r="AK25" s="158">
        <v>1001388.5657995731</v>
      </c>
      <c r="AL25" s="158">
        <v>1251060.8944147744</v>
      </c>
      <c r="AM25" s="158">
        <v>1500463.2978960988</v>
      </c>
      <c r="AN25" s="158">
        <v>1749595.7762435465</v>
      </c>
      <c r="AO25" s="158">
        <v>1998458.3294571172</v>
      </c>
      <c r="AP25" s="158">
        <v>2247050.957536811</v>
      </c>
      <c r="AQ25" s="158">
        <v>2495373.6604826283</v>
      </c>
      <c r="AR25" s="158">
        <v>2743426.4382945686</v>
      </c>
      <c r="AS25" s="158">
        <v>2991209.2909726319</v>
      </c>
      <c r="AT25" s="158">
        <v>3238722.2185168187</v>
      </c>
      <c r="AU25" s="158">
        <v>3485965.2209271286</v>
      </c>
      <c r="AV25" s="158">
        <v>3732938.2982035615</v>
      </c>
      <c r="AW25" s="158">
        <v>3979641.4503461178</v>
      </c>
      <c r="AX25" s="158">
        <v>4226074.6773547968</v>
      </c>
      <c r="AY25" s="158">
        <v>4472237.9792295992</v>
      </c>
      <c r="AZ25" s="158">
        <v>4718131.3559705252</v>
      </c>
      <c r="BA25" s="158">
        <v>4963754.8075775737</v>
      </c>
      <c r="BB25" s="158">
        <v>5209108.3340507457</v>
      </c>
      <c r="BC25" s="158">
        <v>5454191.9353900412</v>
      </c>
      <c r="BD25" s="158">
        <v>5699005.6115954593</v>
      </c>
      <c r="BE25" s="158">
        <v>5943549.3626670009</v>
      </c>
      <c r="BF25" s="158">
        <v>6187823.1886046659</v>
      </c>
      <c r="BG25" s="158">
        <v>6431827.0894084536</v>
      </c>
      <c r="BH25" s="158">
        <v>6675561.0650783647</v>
      </c>
      <c r="BI25" s="158">
        <v>6919025.1156143993</v>
      </c>
      <c r="BJ25" s="158">
        <v>7162219.2410165565</v>
      </c>
      <c r="BK25" s="158">
        <v>7405143.4412848372</v>
      </c>
    </row>
    <row r="26" spans="1:63" x14ac:dyDescent="0.45">
      <c r="A26" s="20" t="s">
        <v>75</v>
      </c>
      <c r="B26" s="19"/>
      <c r="C26" s="124">
        <v>0</v>
      </c>
      <c r="D26" s="124">
        <v>163410.76601562841</v>
      </c>
      <c r="E26" s="124">
        <v>163410.76601562841</v>
      </c>
      <c r="F26" s="124">
        <v>163410.76601562841</v>
      </c>
      <c r="G26" s="124">
        <v>163410.76601562841</v>
      </c>
      <c r="H26" s="124">
        <v>163410.76601562841</v>
      </c>
      <c r="I26" s="124">
        <v>163410.76601562841</v>
      </c>
      <c r="J26" s="124">
        <v>163410.76601562841</v>
      </c>
      <c r="K26" s="124">
        <v>163410.76601562841</v>
      </c>
      <c r="L26" s="124">
        <v>163410.76601562841</v>
      </c>
      <c r="M26" s="124">
        <v>163410.76601562949</v>
      </c>
      <c r="N26" s="124">
        <v>430176.9979266033</v>
      </c>
      <c r="O26" s="124">
        <v>430176.9979266033</v>
      </c>
      <c r="P26" s="124">
        <v>430176.99792660336</v>
      </c>
      <c r="Q26" s="124">
        <v>430176.99792660336</v>
      </c>
      <c r="R26" s="124">
        <v>430176.99792660336</v>
      </c>
      <c r="S26" s="124">
        <v>430176.99792660336</v>
      </c>
      <c r="T26" s="124">
        <v>430176.99792660336</v>
      </c>
      <c r="U26" s="124">
        <v>430176.99792660307</v>
      </c>
      <c r="V26" s="124">
        <v>430176.99792660307</v>
      </c>
      <c r="W26" s="124">
        <v>430176.99792660307</v>
      </c>
      <c r="X26" s="124">
        <v>430176.99792660307</v>
      </c>
      <c r="Y26" s="124">
        <v>430176.99792660307</v>
      </c>
      <c r="Z26" s="124">
        <v>430176.99792660307</v>
      </c>
      <c r="AA26" s="124">
        <v>444713.64520356327</v>
      </c>
      <c r="AB26" s="124">
        <v>444713.64520356391</v>
      </c>
      <c r="AC26" s="124">
        <v>444713.64520356391</v>
      </c>
      <c r="AD26" s="124">
        <v>444713.64520356391</v>
      </c>
      <c r="AE26" s="124">
        <v>444713.64520356391</v>
      </c>
      <c r="AF26" s="124">
        <v>444713.64520356391</v>
      </c>
      <c r="AG26" s="124">
        <v>444713.64520356391</v>
      </c>
      <c r="AH26" s="126">
        <v>250752.02915070852</v>
      </c>
      <c r="AI26" s="166">
        <v>250482.1040168317</v>
      </c>
      <c r="AJ26" s="166">
        <v>250212.17888295488</v>
      </c>
      <c r="AK26" s="166">
        <v>249942.25374907805</v>
      </c>
      <c r="AL26" s="166">
        <v>249672.32861520123</v>
      </c>
      <c r="AM26" s="166">
        <v>249402.40348132441</v>
      </c>
      <c r="AN26" s="166">
        <v>249132.47834744758</v>
      </c>
      <c r="AO26" s="166">
        <v>248862.55321357076</v>
      </c>
      <c r="AP26" s="166">
        <v>248592.62807969394</v>
      </c>
      <c r="AQ26" s="166">
        <v>248322.70294581712</v>
      </c>
      <c r="AR26" s="166">
        <v>248052.77781194029</v>
      </c>
      <c r="AS26" s="166">
        <v>247782.85267806347</v>
      </c>
      <c r="AT26" s="166">
        <v>247512.92754418665</v>
      </c>
      <c r="AU26" s="166">
        <v>247243.00241030983</v>
      </c>
      <c r="AV26" s="166">
        <v>246973.077276433</v>
      </c>
      <c r="AW26" s="166">
        <v>246703.15214255618</v>
      </c>
      <c r="AX26" s="166">
        <v>246433.22700867936</v>
      </c>
      <c r="AY26" s="166">
        <v>246163.30187480254</v>
      </c>
      <c r="AZ26" s="166">
        <v>245893.37674092571</v>
      </c>
      <c r="BA26" s="166">
        <v>245623.45160704889</v>
      </c>
      <c r="BB26" s="166">
        <v>245353.52647317207</v>
      </c>
      <c r="BC26" s="166">
        <v>245083.60133929524</v>
      </c>
      <c r="BD26" s="166">
        <v>244813.67620541842</v>
      </c>
      <c r="BE26" s="166">
        <v>244543.7510715416</v>
      </c>
      <c r="BF26" s="166">
        <v>244273.82593766478</v>
      </c>
      <c r="BG26" s="166">
        <v>244003.90080378795</v>
      </c>
      <c r="BH26" s="166">
        <v>243733.97566991113</v>
      </c>
      <c r="BI26" s="166">
        <v>243464.05053603431</v>
      </c>
      <c r="BJ26" s="166">
        <v>243194.12540215749</v>
      </c>
      <c r="BK26" s="166">
        <v>242924.20026828052</v>
      </c>
    </row>
    <row r="27" spans="1:63" x14ac:dyDescent="0.45">
      <c r="A27" s="17" t="s">
        <v>48</v>
      </c>
      <c r="B27" s="18" t="s">
        <v>5</v>
      </c>
      <c r="C27" s="122"/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2">
        <v>0</v>
      </c>
      <c r="U27" s="122">
        <v>0</v>
      </c>
      <c r="V27" s="122">
        <v>0</v>
      </c>
      <c r="W27" s="122">
        <v>0</v>
      </c>
      <c r="X27" s="122">
        <v>0</v>
      </c>
      <c r="Y27" s="122">
        <v>0</v>
      </c>
      <c r="Z27" s="122">
        <v>0</v>
      </c>
      <c r="AA27" s="122">
        <v>0</v>
      </c>
      <c r="AB27" s="122">
        <v>0</v>
      </c>
      <c r="AC27" s="122">
        <v>0</v>
      </c>
      <c r="AD27" s="122">
        <v>0</v>
      </c>
      <c r="AE27" s="122">
        <v>0</v>
      </c>
      <c r="AF27" s="122">
        <v>0</v>
      </c>
      <c r="AG27" s="122">
        <v>0</v>
      </c>
      <c r="AH27" s="123">
        <v>0</v>
      </c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>
        <v>0</v>
      </c>
    </row>
    <row r="28" spans="1:63" x14ac:dyDescent="0.45">
      <c r="A28" s="17" t="s">
        <v>53</v>
      </c>
      <c r="B28" s="18" t="s">
        <v>5</v>
      </c>
      <c r="C28" s="122"/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22">
        <v>0</v>
      </c>
      <c r="Z28" s="122">
        <v>0</v>
      </c>
      <c r="AA28" s="122">
        <v>0</v>
      </c>
      <c r="AB28" s="122">
        <v>0</v>
      </c>
      <c r="AC28" s="122">
        <v>0</v>
      </c>
      <c r="AD28" s="122">
        <v>0</v>
      </c>
      <c r="AE28" s="122">
        <v>0</v>
      </c>
      <c r="AF28" s="122">
        <v>0</v>
      </c>
      <c r="AG28" s="122">
        <v>0</v>
      </c>
      <c r="AH28" s="123">
        <v>0</v>
      </c>
      <c r="AI28" s="158">
        <v>0</v>
      </c>
      <c r="AJ28" s="158">
        <v>0</v>
      </c>
      <c r="AK28" s="158">
        <v>0</v>
      </c>
      <c r="AL28" s="158">
        <v>0</v>
      </c>
      <c r="AM28" s="158">
        <v>0</v>
      </c>
      <c r="AN28" s="158">
        <v>0</v>
      </c>
      <c r="AO28" s="158">
        <v>0</v>
      </c>
      <c r="AP28" s="158">
        <v>0</v>
      </c>
      <c r="AQ28" s="158">
        <v>0</v>
      </c>
      <c r="AR28" s="158">
        <v>0</v>
      </c>
      <c r="AS28" s="158">
        <v>0</v>
      </c>
      <c r="AT28" s="158">
        <v>0</v>
      </c>
      <c r="AU28" s="158">
        <v>0</v>
      </c>
      <c r="AV28" s="158">
        <v>0</v>
      </c>
      <c r="AW28" s="158">
        <v>0</v>
      </c>
      <c r="AX28" s="158">
        <v>0</v>
      </c>
      <c r="AY28" s="158">
        <v>0</v>
      </c>
      <c r="AZ28" s="158">
        <v>0</v>
      </c>
      <c r="BA28" s="158">
        <v>0</v>
      </c>
      <c r="BB28" s="158">
        <v>0</v>
      </c>
      <c r="BC28" s="158">
        <v>0</v>
      </c>
      <c r="BD28" s="158">
        <v>0</v>
      </c>
      <c r="BE28" s="158">
        <v>0</v>
      </c>
      <c r="BF28" s="158">
        <v>0</v>
      </c>
      <c r="BG28" s="158">
        <v>0</v>
      </c>
      <c r="BH28" s="158">
        <v>0</v>
      </c>
      <c r="BI28" s="158">
        <v>0</v>
      </c>
      <c r="BJ28" s="158">
        <v>0</v>
      </c>
      <c r="BK28" s="158">
        <v>0</v>
      </c>
    </row>
    <row r="29" spans="1:63" x14ac:dyDescent="0.45">
      <c r="A29" s="17" t="s">
        <v>51</v>
      </c>
      <c r="B29" s="18" t="s">
        <v>5</v>
      </c>
      <c r="C29" s="122"/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22">
        <v>0</v>
      </c>
      <c r="Z29" s="122">
        <v>0</v>
      </c>
      <c r="AA29" s="122">
        <v>0</v>
      </c>
      <c r="AB29" s="122">
        <v>0</v>
      </c>
      <c r="AC29" s="122">
        <v>0</v>
      </c>
      <c r="AD29" s="122">
        <v>0</v>
      </c>
      <c r="AE29" s="122">
        <v>0</v>
      </c>
      <c r="AF29" s="122">
        <v>0</v>
      </c>
      <c r="AG29" s="122">
        <v>0</v>
      </c>
      <c r="AH29" s="123">
        <v>0</v>
      </c>
      <c r="AI29" s="158">
        <v>0</v>
      </c>
      <c r="AJ29" s="158">
        <v>0</v>
      </c>
      <c r="AK29" s="158">
        <v>0</v>
      </c>
      <c r="AL29" s="158">
        <v>0</v>
      </c>
      <c r="AM29" s="158">
        <v>0</v>
      </c>
      <c r="AN29" s="158">
        <v>0</v>
      </c>
      <c r="AO29" s="158">
        <v>0</v>
      </c>
      <c r="AP29" s="158">
        <v>0</v>
      </c>
      <c r="AQ29" s="158">
        <v>0</v>
      </c>
      <c r="AR29" s="158">
        <v>0</v>
      </c>
      <c r="AS29" s="158">
        <v>0</v>
      </c>
      <c r="AT29" s="158">
        <v>0</v>
      </c>
      <c r="AU29" s="158">
        <v>0</v>
      </c>
      <c r="AV29" s="158">
        <v>0</v>
      </c>
      <c r="AW29" s="158">
        <v>0</v>
      </c>
      <c r="AX29" s="158">
        <v>0</v>
      </c>
      <c r="AY29" s="158">
        <v>0</v>
      </c>
      <c r="AZ29" s="158">
        <v>0</v>
      </c>
      <c r="BA29" s="158">
        <v>0</v>
      </c>
      <c r="BB29" s="158">
        <v>0</v>
      </c>
      <c r="BC29" s="158">
        <v>0</v>
      </c>
      <c r="BD29" s="158">
        <v>0</v>
      </c>
      <c r="BE29" s="158">
        <v>0</v>
      </c>
      <c r="BF29" s="158">
        <v>0</v>
      </c>
      <c r="BG29" s="158">
        <v>0</v>
      </c>
      <c r="BH29" s="158">
        <v>0</v>
      </c>
      <c r="BI29" s="158">
        <v>0</v>
      </c>
      <c r="BJ29" s="158">
        <v>0</v>
      </c>
      <c r="BK29" s="158">
        <v>0</v>
      </c>
    </row>
    <row r="30" spans="1:63" x14ac:dyDescent="0.45">
      <c r="A30" s="17" t="s">
        <v>49</v>
      </c>
      <c r="B30" s="18" t="s">
        <v>5</v>
      </c>
      <c r="C30" s="122"/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2">
        <v>0</v>
      </c>
      <c r="U30" s="122">
        <v>0</v>
      </c>
      <c r="V30" s="122">
        <v>0</v>
      </c>
      <c r="W30" s="122">
        <v>0</v>
      </c>
      <c r="X30" s="122">
        <v>0</v>
      </c>
      <c r="Y30" s="122">
        <v>0</v>
      </c>
      <c r="Z30" s="122">
        <v>0</v>
      </c>
      <c r="AA30" s="122">
        <v>0</v>
      </c>
      <c r="AB30" s="122">
        <v>0</v>
      </c>
      <c r="AC30" s="122">
        <v>0</v>
      </c>
      <c r="AD30" s="122">
        <v>0</v>
      </c>
      <c r="AE30" s="122">
        <v>0</v>
      </c>
      <c r="AF30" s="122">
        <v>0</v>
      </c>
      <c r="AG30" s="122">
        <v>0</v>
      </c>
      <c r="AH30" s="123">
        <v>0</v>
      </c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>
        <v>0</v>
      </c>
    </row>
    <row r="31" spans="1:63" x14ac:dyDescent="0.45">
      <c r="A31" s="17" t="s">
        <v>54</v>
      </c>
      <c r="B31" s="18" t="s">
        <v>5</v>
      </c>
      <c r="C31" s="122"/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2">
        <v>0</v>
      </c>
      <c r="V31" s="122">
        <v>0</v>
      </c>
      <c r="W31" s="122">
        <v>0</v>
      </c>
      <c r="X31" s="122">
        <v>0</v>
      </c>
      <c r="Y31" s="122">
        <v>0</v>
      </c>
      <c r="Z31" s="122">
        <v>0</v>
      </c>
      <c r="AA31" s="122">
        <v>0</v>
      </c>
      <c r="AB31" s="122">
        <v>0</v>
      </c>
      <c r="AC31" s="122">
        <v>0</v>
      </c>
      <c r="AD31" s="122">
        <v>0</v>
      </c>
      <c r="AE31" s="122">
        <v>0</v>
      </c>
      <c r="AF31" s="122">
        <v>0</v>
      </c>
      <c r="AG31" s="122">
        <v>0</v>
      </c>
      <c r="AH31" s="123">
        <v>0</v>
      </c>
      <c r="AI31" s="158">
        <v>0</v>
      </c>
      <c r="AJ31" s="158">
        <v>0</v>
      </c>
      <c r="AK31" s="158">
        <v>0</v>
      </c>
      <c r="AL31" s="158">
        <v>0</v>
      </c>
      <c r="AM31" s="158">
        <v>0</v>
      </c>
      <c r="AN31" s="158">
        <v>0</v>
      </c>
      <c r="AO31" s="158">
        <v>0</v>
      </c>
      <c r="AP31" s="158">
        <v>0</v>
      </c>
      <c r="AQ31" s="158">
        <v>0</v>
      </c>
      <c r="AR31" s="158">
        <v>0</v>
      </c>
      <c r="AS31" s="158">
        <v>0</v>
      </c>
      <c r="AT31" s="158">
        <v>0</v>
      </c>
      <c r="AU31" s="158">
        <v>0</v>
      </c>
      <c r="AV31" s="158">
        <v>0</v>
      </c>
      <c r="AW31" s="158">
        <v>0</v>
      </c>
      <c r="AX31" s="158">
        <v>0</v>
      </c>
      <c r="AY31" s="158">
        <v>0</v>
      </c>
      <c r="AZ31" s="158">
        <v>0</v>
      </c>
      <c r="BA31" s="158">
        <v>0</v>
      </c>
      <c r="BB31" s="158">
        <v>0</v>
      </c>
      <c r="BC31" s="158">
        <v>0</v>
      </c>
      <c r="BD31" s="158">
        <v>0</v>
      </c>
      <c r="BE31" s="158">
        <v>0</v>
      </c>
      <c r="BF31" s="158">
        <v>0</v>
      </c>
      <c r="BG31" s="158">
        <v>0</v>
      </c>
      <c r="BH31" s="158">
        <v>0</v>
      </c>
      <c r="BI31" s="158">
        <v>0</v>
      </c>
      <c r="BJ31" s="158">
        <v>0</v>
      </c>
      <c r="BK31" s="158">
        <v>0</v>
      </c>
    </row>
    <row r="32" spans="1:63" x14ac:dyDescent="0.45">
      <c r="A32" s="17" t="s">
        <v>52</v>
      </c>
      <c r="B32" s="18" t="s">
        <v>5</v>
      </c>
      <c r="C32" s="122"/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2">
        <v>0</v>
      </c>
      <c r="U32" s="122">
        <v>0</v>
      </c>
      <c r="V32" s="122">
        <v>0</v>
      </c>
      <c r="W32" s="122">
        <v>0</v>
      </c>
      <c r="X32" s="122">
        <v>0</v>
      </c>
      <c r="Y32" s="122">
        <v>0</v>
      </c>
      <c r="Z32" s="122">
        <v>0</v>
      </c>
      <c r="AA32" s="122">
        <v>0</v>
      </c>
      <c r="AB32" s="122">
        <v>0</v>
      </c>
      <c r="AC32" s="122">
        <v>0</v>
      </c>
      <c r="AD32" s="122">
        <v>0</v>
      </c>
      <c r="AE32" s="122">
        <v>0</v>
      </c>
      <c r="AF32" s="122">
        <v>0</v>
      </c>
      <c r="AG32" s="122">
        <v>0</v>
      </c>
      <c r="AH32" s="123">
        <v>0</v>
      </c>
      <c r="AI32" s="158">
        <v>0</v>
      </c>
      <c r="AJ32" s="158">
        <v>0</v>
      </c>
      <c r="AK32" s="158">
        <v>0</v>
      </c>
      <c r="AL32" s="158">
        <v>0</v>
      </c>
      <c r="AM32" s="158">
        <v>0</v>
      </c>
      <c r="AN32" s="158">
        <v>0</v>
      </c>
      <c r="AO32" s="158">
        <v>0</v>
      </c>
      <c r="AP32" s="158">
        <v>0</v>
      </c>
      <c r="AQ32" s="158">
        <v>0</v>
      </c>
      <c r="AR32" s="158">
        <v>0</v>
      </c>
      <c r="AS32" s="158">
        <v>0</v>
      </c>
      <c r="AT32" s="158">
        <v>0</v>
      </c>
      <c r="AU32" s="158">
        <v>0</v>
      </c>
      <c r="AV32" s="158">
        <v>0</v>
      </c>
      <c r="AW32" s="158">
        <v>0</v>
      </c>
      <c r="AX32" s="158">
        <v>0</v>
      </c>
      <c r="AY32" s="158">
        <v>0</v>
      </c>
      <c r="AZ32" s="158">
        <v>0</v>
      </c>
      <c r="BA32" s="158">
        <v>0</v>
      </c>
      <c r="BB32" s="158">
        <v>0</v>
      </c>
      <c r="BC32" s="158">
        <v>0</v>
      </c>
      <c r="BD32" s="158">
        <v>0</v>
      </c>
      <c r="BE32" s="158">
        <v>0</v>
      </c>
      <c r="BF32" s="158">
        <v>0</v>
      </c>
      <c r="BG32" s="158">
        <v>0</v>
      </c>
      <c r="BH32" s="158">
        <v>0</v>
      </c>
      <c r="BI32" s="158">
        <v>0</v>
      </c>
      <c r="BJ32" s="158">
        <v>0</v>
      </c>
      <c r="BK32" s="158">
        <v>0</v>
      </c>
    </row>
    <row r="33" spans="1:63" x14ac:dyDescent="0.45">
      <c r="A33" s="17" t="s">
        <v>50</v>
      </c>
      <c r="B33" s="18" t="s">
        <v>5</v>
      </c>
      <c r="C33" s="122"/>
      <c r="D33" s="122"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2">
        <v>0</v>
      </c>
      <c r="M33" s="122">
        <v>0</v>
      </c>
      <c r="N33" s="122">
        <v>0</v>
      </c>
      <c r="O33" s="122">
        <v>0</v>
      </c>
      <c r="P33" s="122">
        <v>0</v>
      </c>
      <c r="Q33" s="122">
        <v>0</v>
      </c>
      <c r="R33" s="122">
        <v>0</v>
      </c>
      <c r="S33" s="122">
        <v>0</v>
      </c>
      <c r="T33" s="122">
        <v>0</v>
      </c>
      <c r="U33" s="122">
        <v>0</v>
      </c>
      <c r="V33" s="122">
        <v>0</v>
      </c>
      <c r="W33" s="122">
        <v>0</v>
      </c>
      <c r="X33" s="122">
        <v>0</v>
      </c>
      <c r="Y33" s="122">
        <v>0</v>
      </c>
      <c r="Z33" s="122">
        <v>0</v>
      </c>
      <c r="AA33" s="122">
        <v>0</v>
      </c>
      <c r="AB33" s="122">
        <v>0</v>
      </c>
      <c r="AC33" s="122">
        <v>0</v>
      </c>
      <c r="AD33" s="122">
        <v>0</v>
      </c>
      <c r="AE33" s="122">
        <v>0</v>
      </c>
      <c r="AF33" s="122">
        <v>0</v>
      </c>
      <c r="AG33" s="122">
        <v>0</v>
      </c>
      <c r="AH33" s="123">
        <v>0</v>
      </c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>
        <v>0</v>
      </c>
    </row>
    <row r="34" spans="1:63" x14ac:dyDescent="0.45">
      <c r="A34" s="17" t="s">
        <v>55</v>
      </c>
      <c r="B34" s="18" t="s">
        <v>5</v>
      </c>
      <c r="C34" s="122"/>
      <c r="D34" s="122"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2">
        <v>0</v>
      </c>
      <c r="M34" s="122">
        <v>0</v>
      </c>
      <c r="N34" s="122">
        <v>0</v>
      </c>
      <c r="O34" s="122">
        <v>0</v>
      </c>
      <c r="P34" s="122">
        <v>0</v>
      </c>
      <c r="Q34" s="122">
        <v>0</v>
      </c>
      <c r="R34" s="122">
        <v>0</v>
      </c>
      <c r="S34" s="122">
        <v>0</v>
      </c>
      <c r="T34" s="122">
        <v>0</v>
      </c>
      <c r="U34" s="122">
        <v>0</v>
      </c>
      <c r="V34" s="122">
        <v>0</v>
      </c>
      <c r="W34" s="122">
        <v>0</v>
      </c>
      <c r="X34" s="122">
        <v>0</v>
      </c>
      <c r="Y34" s="122">
        <v>0</v>
      </c>
      <c r="Z34" s="122">
        <v>0</v>
      </c>
      <c r="AA34" s="122">
        <v>0</v>
      </c>
      <c r="AB34" s="122">
        <v>0</v>
      </c>
      <c r="AC34" s="122">
        <v>0</v>
      </c>
      <c r="AD34" s="122">
        <v>0</v>
      </c>
      <c r="AE34" s="122">
        <v>0</v>
      </c>
      <c r="AF34" s="122">
        <v>0</v>
      </c>
      <c r="AG34" s="122">
        <v>0</v>
      </c>
      <c r="AH34" s="123">
        <v>0</v>
      </c>
      <c r="AI34" s="158">
        <v>0</v>
      </c>
      <c r="AJ34" s="158">
        <v>0</v>
      </c>
      <c r="AK34" s="158">
        <v>0</v>
      </c>
      <c r="AL34" s="158">
        <v>0</v>
      </c>
      <c r="AM34" s="158">
        <v>0</v>
      </c>
      <c r="AN34" s="158">
        <v>0</v>
      </c>
      <c r="AO34" s="158">
        <v>0</v>
      </c>
      <c r="AP34" s="158">
        <v>0</v>
      </c>
      <c r="AQ34" s="158">
        <v>0</v>
      </c>
      <c r="AR34" s="158">
        <v>0</v>
      </c>
      <c r="AS34" s="158">
        <v>0</v>
      </c>
      <c r="AT34" s="158">
        <v>0</v>
      </c>
      <c r="AU34" s="158">
        <v>0</v>
      </c>
      <c r="AV34" s="158">
        <v>0</v>
      </c>
      <c r="AW34" s="158">
        <v>0</v>
      </c>
      <c r="AX34" s="158">
        <v>0</v>
      </c>
      <c r="AY34" s="158">
        <v>0</v>
      </c>
      <c r="AZ34" s="158">
        <v>0</v>
      </c>
      <c r="BA34" s="158">
        <v>0</v>
      </c>
      <c r="BB34" s="158">
        <v>0</v>
      </c>
      <c r="BC34" s="158">
        <v>0</v>
      </c>
      <c r="BD34" s="158">
        <v>0</v>
      </c>
      <c r="BE34" s="158">
        <v>0</v>
      </c>
      <c r="BF34" s="158">
        <v>0</v>
      </c>
      <c r="BG34" s="158">
        <v>0</v>
      </c>
      <c r="BH34" s="158">
        <v>0</v>
      </c>
      <c r="BI34" s="158">
        <v>0</v>
      </c>
      <c r="BJ34" s="158">
        <v>0</v>
      </c>
      <c r="BK34" s="158">
        <v>0</v>
      </c>
    </row>
    <row r="35" spans="1:63" x14ac:dyDescent="0.45">
      <c r="A35" s="17" t="s">
        <v>7</v>
      </c>
      <c r="B35" s="18" t="s">
        <v>5</v>
      </c>
      <c r="C35" s="122"/>
      <c r="D35" s="122">
        <v>163410.76601562841</v>
      </c>
      <c r="E35" s="122">
        <v>163410.76601562841</v>
      </c>
      <c r="F35" s="122">
        <v>163410.76601562841</v>
      </c>
      <c r="G35" s="122">
        <v>163410.76601562841</v>
      </c>
      <c r="H35" s="122">
        <v>163410.76601562841</v>
      </c>
      <c r="I35" s="122">
        <v>163410.76601562841</v>
      </c>
      <c r="J35" s="122">
        <v>163410.76601562841</v>
      </c>
      <c r="K35" s="122">
        <v>163410.76601562841</v>
      </c>
      <c r="L35" s="122">
        <v>163410.76601562841</v>
      </c>
      <c r="M35" s="122">
        <v>163410.76601562841</v>
      </c>
      <c r="N35" s="122">
        <v>0</v>
      </c>
      <c r="O35" s="122">
        <v>0</v>
      </c>
      <c r="P35" s="122">
        <v>0</v>
      </c>
      <c r="Q35" s="122">
        <v>0</v>
      </c>
      <c r="R35" s="122">
        <v>0</v>
      </c>
      <c r="S35" s="122">
        <v>0</v>
      </c>
      <c r="T35" s="122">
        <v>0</v>
      </c>
      <c r="U35" s="122">
        <v>0</v>
      </c>
      <c r="V35" s="122">
        <v>0</v>
      </c>
      <c r="W35" s="122">
        <v>0</v>
      </c>
      <c r="X35" s="122">
        <v>0</v>
      </c>
      <c r="Y35" s="122">
        <v>0</v>
      </c>
      <c r="Z35" s="122">
        <v>0</v>
      </c>
      <c r="AA35" s="122">
        <v>0</v>
      </c>
      <c r="AB35" s="122">
        <v>0</v>
      </c>
      <c r="AC35" s="122">
        <v>0</v>
      </c>
      <c r="AD35" s="122">
        <v>0</v>
      </c>
      <c r="AE35" s="122">
        <v>0</v>
      </c>
      <c r="AF35" s="122">
        <v>0</v>
      </c>
      <c r="AG35" s="122">
        <v>0</v>
      </c>
      <c r="AH35" s="123">
        <v>0</v>
      </c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>
        <v>0</v>
      </c>
    </row>
    <row r="36" spans="1:63" x14ac:dyDescent="0.45">
      <c r="A36" s="17" t="s">
        <v>102</v>
      </c>
      <c r="B36" s="18" t="s">
        <v>5</v>
      </c>
      <c r="C36" s="122"/>
      <c r="D36" s="122">
        <v>0</v>
      </c>
      <c r="E36" s="122"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122">
        <v>0</v>
      </c>
      <c r="L36" s="122">
        <v>0</v>
      </c>
      <c r="M36" s="122">
        <v>1.0868168720241944E-9</v>
      </c>
      <c r="N36" s="122">
        <v>430176.9979266033</v>
      </c>
      <c r="O36" s="122">
        <v>430176.9979266033</v>
      </c>
      <c r="P36" s="122">
        <v>430176.99792660336</v>
      </c>
      <c r="Q36" s="122">
        <v>430176.99792660336</v>
      </c>
      <c r="R36" s="122">
        <v>430176.99792660336</v>
      </c>
      <c r="S36" s="122">
        <v>430176.99792660336</v>
      </c>
      <c r="T36" s="122">
        <v>430176.99792660336</v>
      </c>
      <c r="U36" s="122">
        <v>430176.99792660307</v>
      </c>
      <c r="V36" s="122">
        <v>430176.99792660307</v>
      </c>
      <c r="W36" s="122">
        <v>430176.99792660307</v>
      </c>
      <c r="X36" s="122">
        <v>430176.99792660307</v>
      </c>
      <c r="Y36" s="122">
        <v>430176.99792660307</v>
      </c>
      <c r="Z36" s="122">
        <v>430176.99792660307</v>
      </c>
      <c r="AA36" s="122">
        <v>444713.64520356327</v>
      </c>
      <c r="AB36" s="122">
        <v>444713.64520356391</v>
      </c>
      <c r="AC36" s="122">
        <v>444713.64520356391</v>
      </c>
      <c r="AD36" s="122">
        <v>444713.64520356391</v>
      </c>
      <c r="AE36" s="122">
        <v>444713.64520356391</v>
      </c>
      <c r="AF36" s="122">
        <v>444713.64520356391</v>
      </c>
      <c r="AG36" s="122">
        <v>444713.64520356391</v>
      </c>
      <c r="AH36" s="123">
        <v>0</v>
      </c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>
        <v>0</v>
      </c>
    </row>
    <row r="37" spans="1:63" x14ac:dyDescent="0.45">
      <c r="A37" s="17" t="s">
        <v>101</v>
      </c>
      <c r="B37" s="18" t="s">
        <v>5</v>
      </c>
      <c r="C37" s="122"/>
      <c r="D37" s="122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  <c r="J37" s="122">
        <v>0</v>
      </c>
      <c r="K37" s="122">
        <v>0</v>
      </c>
      <c r="L37" s="122">
        <v>0</v>
      </c>
      <c r="M37" s="122">
        <v>0</v>
      </c>
      <c r="N37" s="122">
        <v>0</v>
      </c>
      <c r="O37" s="122">
        <v>0</v>
      </c>
      <c r="P37" s="122">
        <v>0</v>
      </c>
      <c r="Q37" s="122">
        <v>0</v>
      </c>
      <c r="R37" s="122">
        <v>0</v>
      </c>
      <c r="S37" s="122">
        <v>0</v>
      </c>
      <c r="T37" s="122">
        <v>0</v>
      </c>
      <c r="U37" s="122">
        <v>0</v>
      </c>
      <c r="V37" s="122">
        <v>0</v>
      </c>
      <c r="W37" s="122">
        <v>0</v>
      </c>
      <c r="X37" s="122">
        <v>0</v>
      </c>
      <c r="Y37" s="122">
        <v>0</v>
      </c>
      <c r="Z37" s="122">
        <v>0</v>
      </c>
      <c r="AA37" s="122">
        <v>0</v>
      </c>
      <c r="AB37" s="122">
        <v>0</v>
      </c>
      <c r="AC37" s="122">
        <v>0</v>
      </c>
      <c r="AD37" s="122">
        <v>0</v>
      </c>
      <c r="AE37" s="122">
        <v>0</v>
      </c>
      <c r="AF37" s="122">
        <v>0</v>
      </c>
      <c r="AG37" s="122">
        <v>0</v>
      </c>
      <c r="AH37" s="123">
        <v>250752.02915070852</v>
      </c>
      <c r="AI37" s="158">
        <v>250482.1040168317</v>
      </c>
      <c r="AJ37" s="158">
        <v>250212.17888295488</v>
      </c>
      <c r="AK37" s="158">
        <v>249942.25374907805</v>
      </c>
      <c r="AL37" s="158">
        <v>249672.32861520123</v>
      </c>
      <c r="AM37" s="158">
        <v>249402.40348132441</v>
      </c>
      <c r="AN37" s="158">
        <v>249132.47834744758</v>
      </c>
      <c r="AO37" s="158">
        <v>248862.55321357076</v>
      </c>
      <c r="AP37" s="158">
        <v>248592.62807969394</v>
      </c>
      <c r="AQ37" s="158">
        <v>248322.70294581712</v>
      </c>
      <c r="AR37" s="158">
        <v>248052.77781194029</v>
      </c>
      <c r="AS37" s="158">
        <v>247782.85267806347</v>
      </c>
      <c r="AT37" s="158">
        <v>247512.92754418665</v>
      </c>
      <c r="AU37" s="158">
        <v>247243.00241030983</v>
      </c>
      <c r="AV37" s="158">
        <v>246973.077276433</v>
      </c>
      <c r="AW37" s="158">
        <v>246703.15214255618</v>
      </c>
      <c r="AX37" s="158">
        <v>246433.22700867936</v>
      </c>
      <c r="AY37" s="158">
        <v>246163.30187480254</v>
      </c>
      <c r="AZ37" s="158">
        <v>245893.37674092571</v>
      </c>
      <c r="BA37" s="158">
        <v>245623.45160704889</v>
      </c>
      <c r="BB37" s="158">
        <v>245353.52647317207</v>
      </c>
      <c r="BC37" s="158">
        <v>245083.60133929524</v>
      </c>
      <c r="BD37" s="158">
        <v>244813.67620541842</v>
      </c>
      <c r="BE37" s="158">
        <v>244543.7510715416</v>
      </c>
      <c r="BF37" s="158">
        <v>244273.82593766478</v>
      </c>
      <c r="BG37" s="158">
        <v>244003.90080378795</v>
      </c>
      <c r="BH37" s="158">
        <v>243733.97566991113</v>
      </c>
      <c r="BI37" s="158">
        <v>243464.05053603431</v>
      </c>
      <c r="BJ37" s="158">
        <v>243194.12540215749</v>
      </c>
      <c r="BK37" s="158">
        <v>242924.20026828052</v>
      </c>
    </row>
    <row r="38" spans="1:63" x14ac:dyDescent="0.45">
      <c r="A38" s="20" t="s">
        <v>76</v>
      </c>
      <c r="B38" s="19"/>
      <c r="C38" s="124">
        <v>0</v>
      </c>
      <c r="D38" s="124">
        <v>7957.653656354777</v>
      </c>
      <c r="E38" s="124">
        <v>7748.3015968454565</v>
      </c>
      <c r="F38" s="124">
        <v>7538.9495373361369</v>
      </c>
      <c r="G38" s="124">
        <v>7329.5974778268182</v>
      </c>
      <c r="H38" s="124">
        <v>7120.2454183174987</v>
      </c>
      <c r="I38" s="124">
        <v>6910.8933588081754</v>
      </c>
      <c r="J38" s="124">
        <v>7753.1393718010549</v>
      </c>
      <c r="K38" s="124">
        <v>8595.3853847939372</v>
      </c>
      <c r="L38" s="124">
        <v>9437.6313977868158</v>
      </c>
      <c r="M38" s="124">
        <v>10279.877410779696</v>
      </c>
      <c r="N38" s="124">
        <v>9733.9877082128169</v>
      </c>
      <c r="O38" s="124">
        <v>9074.0563381644934</v>
      </c>
      <c r="P38" s="124">
        <v>9898.9705507249018</v>
      </c>
      <c r="Q38" s="124">
        <v>10672.109756719476</v>
      </c>
      <c r="R38" s="124">
        <v>13055.245723466287</v>
      </c>
      <c r="S38" s="124">
        <v>14581.956384033698</v>
      </c>
      <c r="T38" s="124">
        <v>16078.983665722961</v>
      </c>
      <c r="U38" s="124">
        <v>16871.048060218916</v>
      </c>
      <c r="V38" s="124">
        <v>15509.777671203874</v>
      </c>
      <c r="W38" s="124">
        <v>16556.93502388725</v>
      </c>
      <c r="X38" s="124">
        <v>15861.518393283006</v>
      </c>
      <c r="Y38" s="124">
        <v>14989.525574574</v>
      </c>
      <c r="Z38" s="124">
        <v>13568.771193503613</v>
      </c>
      <c r="AA38" s="124">
        <v>13255.596572249018</v>
      </c>
      <c r="AB38" s="124">
        <v>17738.017087422315</v>
      </c>
      <c r="AC38" s="124">
        <v>12782.919808000754</v>
      </c>
      <c r="AD38" s="124">
        <v>18721.325532060404</v>
      </c>
      <c r="AE38" s="124">
        <v>14223.255119604357</v>
      </c>
      <c r="AF38" s="124">
        <v>16778.281703669174</v>
      </c>
      <c r="AG38" s="124">
        <v>20122.373205179629</v>
      </c>
      <c r="AH38" s="126">
        <v>20280.873205179629</v>
      </c>
      <c r="AI38" s="166">
        <v>20010.948071302802</v>
      </c>
      <c r="AJ38" s="166">
        <v>19741.02293742598</v>
      </c>
      <c r="AK38" s="166">
        <v>19471.097803549153</v>
      </c>
      <c r="AL38" s="166">
        <v>19201.172669672327</v>
      </c>
      <c r="AM38" s="166">
        <v>18931.247535795505</v>
      </c>
      <c r="AN38" s="166">
        <v>18661.322401918678</v>
      </c>
      <c r="AO38" s="166">
        <v>18391.397268041852</v>
      </c>
      <c r="AP38" s="166">
        <v>18121.472134165029</v>
      </c>
      <c r="AQ38" s="166">
        <v>17851.547000288203</v>
      </c>
      <c r="AR38" s="166">
        <v>17581.621866411377</v>
      </c>
      <c r="AS38" s="166">
        <v>17311.69673253455</v>
      </c>
      <c r="AT38" s="166">
        <v>17041.771598657728</v>
      </c>
      <c r="AU38" s="166">
        <v>16771.846464780901</v>
      </c>
      <c r="AV38" s="166">
        <v>16501.921330904075</v>
      </c>
      <c r="AW38" s="166">
        <v>16231.996197027251</v>
      </c>
      <c r="AX38" s="166">
        <v>15962.071063150428</v>
      </c>
      <c r="AY38" s="166">
        <v>15692.145929273602</v>
      </c>
      <c r="AZ38" s="166">
        <v>15422.220795396777</v>
      </c>
      <c r="BA38" s="166">
        <v>15152.295661519949</v>
      </c>
      <c r="BB38" s="166">
        <v>14882.370527643123</v>
      </c>
      <c r="BC38" s="166">
        <v>14612.4453937663</v>
      </c>
      <c r="BD38" s="166">
        <v>14342.520259889474</v>
      </c>
      <c r="BE38" s="166">
        <v>14072.595126012649</v>
      </c>
      <c r="BF38" s="166">
        <v>13802.669992135825</v>
      </c>
      <c r="BG38" s="166">
        <v>13532.744858258999</v>
      </c>
      <c r="BH38" s="166">
        <v>13262.819724382171</v>
      </c>
      <c r="BI38" s="166">
        <v>12992.894590505346</v>
      </c>
      <c r="BJ38" s="166">
        <v>12722.969456628522</v>
      </c>
      <c r="BK38" s="166">
        <v>12453.044322751708</v>
      </c>
    </row>
    <row r="39" spans="1:63" x14ac:dyDescent="0.45">
      <c r="A39" s="17" t="s">
        <v>48</v>
      </c>
      <c r="B39" s="18" t="s">
        <v>5</v>
      </c>
      <c r="C39" s="122"/>
      <c r="D39" s="122">
        <v>6650.9420233383735</v>
      </c>
      <c r="E39" s="122">
        <v>6534.4833782250253</v>
      </c>
      <c r="F39" s="122">
        <v>6418.0247331116789</v>
      </c>
      <c r="G39" s="122">
        <v>6301.5660879983316</v>
      </c>
      <c r="H39" s="122">
        <v>6185.1074428849852</v>
      </c>
      <c r="I39" s="122">
        <v>6068.6487977716342</v>
      </c>
      <c r="J39" s="122">
        <v>6736.2234376067627</v>
      </c>
      <c r="K39" s="122">
        <v>7403.7980774418938</v>
      </c>
      <c r="L39" s="122">
        <v>8071.3727172770223</v>
      </c>
      <c r="M39" s="122">
        <v>8738.9473571121525</v>
      </c>
      <c r="N39" s="122">
        <v>8189.1664463280058</v>
      </c>
      <c r="O39" s="122">
        <v>7633.9687211532264</v>
      </c>
      <c r="P39" s="122">
        <v>8327.965877621702</v>
      </c>
      <c r="Q39" s="122">
        <v>8887.8789179213854</v>
      </c>
      <c r="R39" s="122">
        <v>11010.799059050203</v>
      </c>
      <c r="S39" s="122">
        <v>12281.789715071272</v>
      </c>
      <c r="T39" s="122">
        <v>13879.214554659686</v>
      </c>
      <c r="U39" s="122">
        <v>13434.951819795753</v>
      </c>
      <c r="V39" s="122">
        <v>12254.894050992965</v>
      </c>
      <c r="W39" s="122">
        <v>13082.294848341529</v>
      </c>
      <c r="X39" s="122">
        <v>12532.818427078812</v>
      </c>
      <c r="Y39" s="122">
        <v>11843.822115652243</v>
      </c>
      <c r="Z39" s="122">
        <v>10721.227402716544</v>
      </c>
      <c r="AA39" s="122">
        <v>10473.775641363409</v>
      </c>
      <c r="AB39" s="122">
        <v>14015.514902232018</v>
      </c>
      <c r="AC39" s="122">
        <v>9786.6093369578593</v>
      </c>
      <c r="AD39" s="122">
        <v>14792.466130286022</v>
      </c>
      <c r="AE39" s="122">
        <v>11238.361261271717</v>
      </c>
      <c r="AF39" s="122">
        <v>13152.891224237257</v>
      </c>
      <c r="AG39" s="122">
        <v>15867.884191461362</v>
      </c>
      <c r="AH39" s="123">
        <v>15867.884191461362</v>
      </c>
      <c r="AI39" s="158">
        <v>15668.436930487936</v>
      </c>
      <c r="AJ39" s="158">
        <v>15468.989669514511</v>
      </c>
      <c r="AK39" s="158">
        <v>15269.542408541085</v>
      </c>
      <c r="AL39" s="158">
        <v>15070.095147567659</v>
      </c>
      <c r="AM39" s="158">
        <v>14870.647886594234</v>
      </c>
      <c r="AN39" s="158">
        <v>14671.200625620808</v>
      </c>
      <c r="AO39" s="158">
        <v>14471.753364647382</v>
      </c>
      <c r="AP39" s="158">
        <v>14272.306103673956</v>
      </c>
      <c r="AQ39" s="158">
        <v>14072.858842700531</v>
      </c>
      <c r="AR39" s="158">
        <v>13873.411581727105</v>
      </c>
      <c r="AS39" s="158">
        <v>13673.964320753679</v>
      </c>
      <c r="AT39" s="158">
        <v>13474.517059780253</v>
      </c>
      <c r="AU39" s="158">
        <v>13275.069798806828</v>
      </c>
      <c r="AV39" s="158">
        <v>13075.622537833402</v>
      </c>
      <c r="AW39" s="158">
        <v>12876.175276859976</v>
      </c>
      <c r="AX39" s="158">
        <v>12676.728015886551</v>
      </c>
      <c r="AY39" s="158">
        <v>12477.280754913125</v>
      </c>
      <c r="AZ39" s="158">
        <v>12277.833493939699</v>
      </c>
      <c r="BA39" s="158">
        <v>12078.386232966273</v>
      </c>
      <c r="BB39" s="158">
        <v>11878.938971992848</v>
      </c>
      <c r="BC39" s="158">
        <v>11679.491711019422</v>
      </c>
      <c r="BD39" s="158">
        <v>11480.044450045996</v>
      </c>
      <c r="BE39" s="158">
        <v>11280.59718907257</v>
      </c>
      <c r="BF39" s="158">
        <v>11081.149928099145</v>
      </c>
      <c r="BG39" s="158">
        <v>10881.702667125719</v>
      </c>
      <c r="BH39" s="158">
        <v>10682.255406152293</v>
      </c>
      <c r="BI39" s="158">
        <v>10482.808145178868</v>
      </c>
      <c r="BJ39" s="158">
        <v>10283.360884205442</v>
      </c>
      <c r="BK39" s="158">
        <v>10083.913623232027</v>
      </c>
    </row>
    <row r="40" spans="1:63" x14ac:dyDescent="0.45">
      <c r="A40" s="17" t="s">
        <v>53</v>
      </c>
      <c r="B40" s="18" t="s">
        <v>5</v>
      </c>
      <c r="C40" s="122"/>
      <c r="D40" s="122">
        <v>0</v>
      </c>
      <c r="E40" s="122">
        <v>0</v>
      </c>
      <c r="F40" s="122">
        <v>0</v>
      </c>
      <c r="G40" s="122">
        <v>0</v>
      </c>
      <c r="H40" s="122">
        <v>0</v>
      </c>
      <c r="I40" s="122">
        <v>0</v>
      </c>
      <c r="J40" s="122">
        <v>0</v>
      </c>
      <c r="K40" s="122">
        <v>0</v>
      </c>
      <c r="L40" s="122">
        <v>0</v>
      </c>
      <c r="M40" s="122">
        <v>0</v>
      </c>
      <c r="N40" s="122">
        <v>0</v>
      </c>
      <c r="O40" s="122">
        <v>0</v>
      </c>
      <c r="P40" s="122">
        <v>0</v>
      </c>
      <c r="Q40" s="122">
        <v>0</v>
      </c>
      <c r="R40" s="122">
        <v>0</v>
      </c>
      <c r="S40" s="122">
        <v>0</v>
      </c>
      <c r="T40" s="122">
        <v>0</v>
      </c>
      <c r="U40" s="122">
        <v>0</v>
      </c>
      <c r="V40" s="122">
        <v>0</v>
      </c>
      <c r="W40" s="122">
        <v>0</v>
      </c>
      <c r="X40" s="122">
        <v>0</v>
      </c>
      <c r="Y40" s="122">
        <v>0</v>
      </c>
      <c r="Z40" s="122">
        <v>0</v>
      </c>
      <c r="AA40" s="122">
        <v>0</v>
      </c>
      <c r="AB40" s="122">
        <v>0</v>
      </c>
      <c r="AC40" s="122">
        <v>0</v>
      </c>
      <c r="AD40" s="122">
        <v>0</v>
      </c>
      <c r="AE40" s="122">
        <v>0</v>
      </c>
      <c r="AF40" s="122">
        <v>0</v>
      </c>
      <c r="AG40" s="122">
        <v>0</v>
      </c>
      <c r="AH40" s="123">
        <v>0</v>
      </c>
      <c r="AI40" s="158">
        <v>0</v>
      </c>
      <c r="AJ40" s="158">
        <v>0</v>
      </c>
      <c r="AK40" s="158">
        <v>0</v>
      </c>
      <c r="AL40" s="158">
        <v>0</v>
      </c>
      <c r="AM40" s="158">
        <v>0</v>
      </c>
      <c r="AN40" s="158">
        <v>0</v>
      </c>
      <c r="AO40" s="158">
        <v>0</v>
      </c>
      <c r="AP40" s="158">
        <v>0</v>
      </c>
      <c r="AQ40" s="158">
        <v>0</v>
      </c>
      <c r="AR40" s="158">
        <v>0</v>
      </c>
      <c r="AS40" s="158">
        <v>0</v>
      </c>
      <c r="AT40" s="158">
        <v>0</v>
      </c>
      <c r="AU40" s="158">
        <v>0</v>
      </c>
      <c r="AV40" s="158">
        <v>0</v>
      </c>
      <c r="AW40" s="158">
        <v>0</v>
      </c>
      <c r="AX40" s="158">
        <v>0</v>
      </c>
      <c r="AY40" s="158">
        <v>0</v>
      </c>
      <c r="AZ40" s="158">
        <v>0</v>
      </c>
      <c r="BA40" s="158">
        <v>0</v>
      </c>
      <c r="BB40" s="158">
        <v>0</v>
      </c>
      <c r="BC40" s="158">
        <v>0</v>
      </c>
      <c r="BD40" s="158">
        <v>0</v>
      </c>
      <c r="BE40" s="158">
        <v>0</v>
      </c>
      <c r="BF40" s="158">
        <v>0</v>
      </c>
      <c r="BG40" s="158">
        <v>0</v>
      </c>
      <c r="BH40" s="158">
        <v>0</v>
      </c>
      <c r="BI40" s="158">
        <v>0</v>
      </c>
      <c r="BJ40" s="158">
        <v>0</v>
      </c>
      <c r="BK40" s="158">
        <v>0</v>
      </c>
    </row>
    <row r="41" spans="1:63" x14ac:dyDescent="0.45">
      <c r="A41" s="17" t="s">
        <v>51</v>
      </c>
      <c r="B41" s="18" t="s">
        <v>5</v>
      </c>
      <c r="C41" s="122"/>
      <c r="D41" s="122">
        <v>0</v>
      </c>
      <c r="E41" s="122">
        <v>0</v>
      </c>
      <c r="F41" s="122">
        <v>0</v>
      </c>
      <c r="G41" s="122">
        <v>0</v>
      </c>
      <c r="H41" s="122">
        <v>0</v>
      </c>
      <c r="I41" s="122">
        <v>0</v>
      </c>
      <c r="J41" s="122">
        <v>0</v>
      </c>
      <c r="K41" s="122">
        <v>0</v>
      </c>
      <c r="L41" s="122">
        <v>0</v>
      </c>
      <c r="M41" s="122">
        <v>0</v>
      </c>
      <c r="N41" s="122">
        <v>0</v>
      </c>
      <c r="O41" s="122">
        <v>0</v>
      </c>
      <c r="P41" s="122">
        <v>0</v>
      </c>
      <c r="Q41" s="122">
        <v>0</v>
      </c>
      <c r="R41" s="122">
        <v>0</v>
      </c>
      <c r="S41" s="122">
        <v>0</v>
      </c>
      <c r="T41" s="122">
        <v>0</v>
      </c>
      <c r="U41" s="122">
        <v>0</v>
      </c>
      <c r="V41" s="122">
        <v>0</v>
      </c>
      <c r="W41" s="122">
        <v>0</v>
      </c>
      <c r="X41" s="122">
        <v>0</v>
      </c>
      <c r="Y41" s="122">
        <v>0</v>
      </c>
      <c r="Z41" s="122">
        <v>0</v>
      </c>
      <c r="AA41" s="122">
        <v>0</v>
      </c>
      <c r="AB41" s="122">
        <v>0</v>
      </c>
      <c r="AC41" s="122">
        <v>0</v>
      </c>
      <c r="AD41" s="122">
        <v>0</v>
      </c>
      <c r="AE41" s="122">
        <v>0</v>
      </c>
      <c r="AF41" s="122">
        <v>0</v>
      </c>
      <c r="AG41" s="122">
        <v>0</v>
      </c>
      <c r="AH41" s="123">
        <v>0</v>
      </c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  <c r="BI41" s="158"/>
      <c r="BJ41" s="158"/>
      <c r="BK41" s="158">
        <v>0</v>
      </c>
    </row>
    <row r="42" spans="1:63" x14ac:dyDescent="0.45">
      <c r="A42" s="17" t="s">
        <v>49</v>
      </c>
      <c r="B42" s="18" t="s">
        <v>5</v>
      </c>
      <c r="C42" s="122"/>
      <c r="D42" s="122">
        <v>480.6397284352737</v>
      </c>
      <c r="E42" s="122">
        <v>465.87366537791183</v>
      </c>
      <c r="F42" s="122">
        <v>451.10760232054992</v>
      </c>
      <c r="G42" s="122">
        <v>436.34153926318811</v>
      </c>
      <c r="H42" s="122">
        <v>421.57547620582613</v>
      </c>
      <c r="I42" s="122">
        <v>406.8094131484641</v>
      </c>
      <c r="J42" s="122">
        <v>458.99916718571382</v>
      </c>
      <c r="K42" s="122">
        <v>511.18892122296347</v>
      </c>
      <c r="L42" s="122">
        <v>563.3786752602133</v>
      </c>
      <c r="M42" s="122">
        <v>615.5684292974629</v>
      </c>
      <c r="N42" s="122">
        <v>585.98744751054426</v>
      </c>
      <c r="O42" s="122">
        <v>546.25948496745661</v>
      </c>
      <c r="P42" s="122">
        <v>595.91943814631634</v>
      </c>
      <c r="Q42" s="122">
        <v>645.74418466830048</v>
      </c>
      <c r="R42" s="122">
        <v>784.9318024667964</v>
      </c>
      <c r="S42" s="122">
        <v>877.32667684152159</v>
      </c>
      <c r="T42" s="122">
        <v>955.19577114192964</v>
      </c>
      <c r="U42" s="122">
        <v>1043.1393474875897</v>
      </c>
      <c r="V42" s="122">
        <v>962.45316066487749</v>
      </c>
      <c r="W42" s="122">
        <v>1027.4340988297604</v>
      </c>
      <c r="X42" s="122">
        <v>984.28029299883372</v>
      </c>
      <c r="Y42" s="122">
        <v>930.16912117966876</v>
      </c>
      <c r="Z42" s="122">
        <v>842.00476617872937</v>
      </c>
      <c r="AA42" s="122">
        <v>822.57083808147922</v>
      </c>
      <c r="AB42" s="122">
        <v>1100.7256823167652</v>
      </c>
      <c r="AC42" s="122">
        <v>768.6033881120577</v>
      </c>
      <c r="AD42" s="122">
        <v>1161.7445015747289</v>
      </c>
      <c r="AE42" s="122">
        <v>882.61850911132706</v>
      </c>
      <c r="AF42" s="122">
        <v>1032.9784719454808</v>
      </c>
      <c r="AG42" s="122">
        <v>1246.2037802684058</v>
      </c>
      <c r="AH42" s="123">
        <v>1246.2037802684058</v>
      </c>
      <c r="AI42" s="158">
        <v>1229.2171825375528</v>
      </c>
      <c r="AJ42" s="158">
        <v>1212.2305848066999</v>
      </c>
      <c r="AK42" s="158">
        <v>1195.2439870758469</v>
      </c>
      <c r="AL42" s="158">
        <v>1178.257389344994</v>
      </c>
      <c r="AM42" s="158">
        <v>1161.270791614141</v>
      </c>
      <c r="AN42" s="158">
        <v>1144.284193883288</v>
      </c>
      <c r="AO42" s="158">
        <v>1127.2975961524351</v>
      </c>
      <c r="AP42" s="158">
        <v>1110.3109984215821</v>
      </c>
      <c r="AQ42" s="158">
        <v>1093.3244006907291</v>
      </c>
      <c r="AR42" s="158">
        <v>1076.3378029598762</v>
      </c>
      <c r="AS42" s="158">
        <v>1059.3512052290232</v>
      </c>
      <c r="AT42" s="158">
        <v>1042.3646074981702</v>
      </c>
      <c r="AU42" s="158">
        <v>1025.3780097673173</v>
      </c>
      <c r="AV42" s="158">
        <v>1008.3914120364643</v>
      </c>
      <c r="AW42" s="158">
        <v>991.40481430561135</v>
      </c>
      <c r="AX42" s="158">
        <v>974.41821657475839</v>
      </c>
      <c r="AY42" s="158">
        <v>957.43161884390543</v>
      </c>
      <c r="AZ42" s="158">
        <v>940.44502111305246</v>
      </c>
      <c r="BA42" s="158">
        <v>923.4584233821995</v>
      </c>
      <c r="BB42" s="158">
        <v>906.47182565134653</v>
      </c>
      <c r="BC42" s="158">
        <v>889.48522792049357</v>
      </c>
      <c r="BD42" s="158">
        <v>872.49863018964061</v>
      </c>
      <c r="BE42" s="158">
        <v>855.51203245878764</v>
      </c>
      <c r="BF42" s="158">
        <v>838.52543472793468</v>
      </c>
      <c r="BG42" s="158">
        <v>821.53883699708172</v>
      </c>
      <c r="BH42" s="158">
        <v>804.55223926622875</v>
      </c>
      <c r="BI42" s="158">
        <v>787.56564153537579</v>
      </c>
      <c r="BJ42" s="158">
        <v>770.57904380452283</v>
      </c>
      <c r="BK42" s="158">
        <v>753.59244607367123</v>
      </c>
    </row>
    <row r="43" spans="1:63" x14ac:dyDescent="0.45">
      <c r="A43" s="17" t="s">
        <v>54</v>
      </c>
      <c r="B43" s="18" t="s">
        <v>5</v>
      </c>
      <c r="C43" s="122"/>
      <c r="D43" s="122">
        <v>0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22">
        <v>0</v>
      </c>
      <c r="M43" s="122">
        <v>0</v>
      </c>
      <c r="N43" s="122">
        <v>0</v>
      </c>
      <c r="O43" s="122">
        <v>0</v>
      </c>
      <c r="P43" s="122">
        <v>0</v>
      </c>
      <c r="Q43" s="122">
        <v>0</v>
      </c>
      <c r="R43" s="122">
        <v>0</v>
      </c>
      <c r="S43" s="122">
        <v>0</v>
      </c>
      <c r="T43" s="122">
        <v>0</v>
      </c>
      <c r="U43" s="122">
        <v>0</v>
      </c>
      <c r="V43" s="122">
        <v>0</v>
      </c>
      <c r="W43" s="122">
        <v>0</v>
      </c>
      <c r="X43" s="122">
        <v>0</v>
      </c>
      <c r="Y43" s="122">
        <v>0</v>
      </c>
      <c r="Z43" s="122">
        <v>0</v>
      </c>
      <c r="AA43" s="122">
        <v>0</v>
      </c>
      <c r="AB43" s="122">
        <v>0</v>
      </c>
      <c r="AC43" s="122">
        <v>0</v>
      </c>
      <c r="AD43" s="122">
        <v>0</v>
      </c>
      <c r="AE43" s="122">
        <v>0</v>
      </c>
      <c r="AF43" s="122">
        <v>0</v>
      </c>
      <c r="AG43" s="122">
        <v>0</v>
      </c>
      <c r="AH43" s="123">
        <v>0</v>
      </c>
      <c r="AI43" s="158">
        <v>0</v>
      </c>
      <c r="AJ43" s="158">
        <v>0</v>
      </c>
      <c r="AK43" s="158">
        <v>0</v>
      </c>
      <c r="AL43" s="158">
        <v>0</v>
      </c>
      <c r="AM43" s="158">
        <v>0</v>
      </c>
      <c r="AN43" s="158">
        <v>0</v>
      </c>
      <c r="AO43" s="158">
        <v>0</v>
      </c>
      <c r="AP43" s="158">
        <v>0</v>
      </c>
      <c r="AQ43" s="158">
        <v>0</v>
      </c>
      <c r="AR43" s="158">
        <v>0</v>
      </c>
      <c r="AS43" s="158">
        <v>0</v>
      </c>
      <c r="AT43" s="158">
        <v>0</v>
      </c>
      <c r="AU43" s="158">
        <v>0</v>
      </c>
      <c r="AV43" s="158">
        <v>0</v>
      </c>
      <c r="AW43" s="158">
        <v>0</v>
      </c>
      <c r="AX43" s="158">
        <v>0</v>
      </c>
      <c r="AY43" s="158">
        <v>0</v>
      </c>
      <c r="AZ43" s="158">
        <v>0</v>
      </c>
      <c r="BA43" s="158">
        <v>0</v>
      </c>
      <c r="BB43" s="158">
        <v>0</v>
      </c>
      <c r="BC43" s="158">
        <v>0</v>
      </c>
      <c r="BD43" s="158">
        <v>0</v>
      </c>
      <c r="BE43" s="158">
        <v>0</v>
      </c>
      <c r="BF43" s="158">
        <v>0</v>
      </c>
      <c r="BG43" s="158">
        <v>0</v>
      </c>
      <c r="BH43" s="158">
        <v>0</v>
      </c>
      <c r="BI43" s="158">
        <v>0</v>
      </c>
      <c r="BJ43" s="158">
        <v>0</v>
      </c>
      <c r="BK43" s="158">
        <v>0</v>
      </c>
    </row>
    <row r="44" spans="1:63" x14ac:dyDescent="0.45">
      <c r="A44" s="17" t="s">
        <v>52</v>
      </c>
      <c r="B44" s="18" t="s">
        <v>5</v>
      </c>
      <c r="C44" s="122"/>
      <c r="D44" s="122"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22">
        <v>0</v>
      </c>
      <c r="M44" s="122">
        <v>0</v>
      </c>
      <c r="N44" s="122">
        <v>0</v>
      </c>
      <c r="O44" s="122">
        <v>0</v>
      </c>
      <c r="P44" s="122">
        <v>0</v>
      </c>
      <c r="Q44" s="122">
        <v>0</v>
      </c>
      <c r="R44" s="122">
        <v>0</v>
      </c>
      <c r="S44" s="122">
        <v>0</v>
      </c>
      <c r="T44" s="122">
        <v>0</v>
      </c>
      <c r="U44" s="122">
        <v>0</v>
      </c>
      <c r="V44" s="122">
        <v>0</v>
      </c>
      <c r="W44" s="122">
        <v>0</v>
      </c>
      <c r="X44" s="122">
        <v>0</v>
      </c>
      <c r="Y44" s="122">
        <v>0</v>
      </c>
      <c r="Z44" s="122">
        <v>0</v>
      </c>
      <c r="AA44" s="122">
        <v>0</v>
      </c>
      <c r="AB44" s="122">
        <v>0</v>
      </c>
      <c r="AC44" s="122">
        <v>0</v>
      </c>
      <c r="AD44" s="122">
        <v>0</v>
      </c>
      <c r="AE44" s="122">
        <v>0</v>
      </c>
      <c r="AF44" s="122">
        <v>0</v>
      </c>
      <c r="AG44" s="122">
        <v>0</v>
      </c>
      <c r="AH44" s="123">
        <v>0</v>
      </c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  <c r="BI44" s="158"/>
      <c r="BJ44" s="158"/>
      <c r="BK44" s="158">
        <v>0</v>
      </c>
    </row>
    <row r="45" spans="1:63" x14ac:dyDescent="0.45">
      <c r="A45" s="17" t="s">
        <v>50</v>
      </c>
      <c r="B45" s="18" t="s">
        <v>5</v>
      </c>
      <c r="C45" s="122"/>
      <c r="D45" s="122">
        <v>198.5224554111382</v>
      </c>
      <c r="E45" s="122">
        <v>184.87371965028666</v>
      </c>
      <c r="F45" s="122">
        <v>171.22498388943512</v>
      </c>
      <c r="G45" s="122">
        <v>157.57624812858361</v>
      </c>
      <c r="H45" s="122">
        <v>143.92751236773208</v>
      </c>
      <c r="I45" s="122">
        <v>130.27877660688051</v>
      </c>
      <c r="J45" s="122">
        <v>156.527315547195</v>
      </c>
      <c r="K45" s="122">
        <v>182.77585448750958</v>
      </c>
      <c r="L45" s="122">
        <v>209.02439342782407</v>
      </c>
      <c r="M45" s="122">
        <v>235.27293236813858</v>
      </c>
      <c r="N45" s="122">
        <v>235.12227159089403</v>
      </c>
      <c r="O45" s="122">
        <v>219.18177860168089</v>
      </c>
      <c r="P45" s="122">
        <v>239.10739483819734</v>
      </c>
      <c r="Q45" s="122">
        <v>270.81757902723103</v>
      </c>
      <c r="R45" s="122">
        <v>311.39085317045897</v>
      </c>
      <c r="S45" s="122">
        <v>350.2013427155419</v>
      </c>
      <c r="T45" s="122">
        <v>337.69445734004773</v>
      </c>
      <c r="U45" s="122">
        <v>516.74946817977889</v>
      </c>
      <c r="V45" s="122">
        <v>488.8830493489225</v>
      </c>
      <c r="W45" s="122">
        <v>521.89045220025275</v>
      </c>
      <c r="X45" s="122">
        <v>499.9702538489268</v>
      </c>
      <c r="Y45" s="122">
        <v>472.48420490237652</v>
      </c>
      <c r="Z45" s="122">
        <v>427.7006658395876</v>
      </c>
      <c r="AA45" s="122">
        <v>417.82910178087752</v>
      </c>
      <c r="AB45" s="122">
        <v>559.11929022701497</v>
      </c>
      <c r="AC45" s="122">
        <v>390.41605708952869</v>
      </c>
      <c r="AD45" s="122">
        <v>590.11411433450326</v>
      </c>
      <c r="AE45" s="122">
        <v>448.33062613463744</v>
      </c>
      <c r="AF45" s="122">
        <v>524.70674513410233</v>
      </c>
      <c r="AG45" s="122">
        <v>633.01564076832062</v>
      </c>
      <c r="AH45" s="123">
        <v>633.01564076832062</v>
      </c>
      <c r="AI45" s="158">
        <v>622.9400779130425</v>
      </c>
      <c r="AJ45" s="158">
        <v>612.86451505776438</v>
      </c>
      <c r="AK45" s="158">
        <v>602.78895220248626</v>
      </c>
      <c r="AL45" s="158">
        <v>592.71338934720814</v>
      </c>
      <c r="AM45" s="158">
        <v>582.63782649193001</v>
      </c>
      <c r="AN45" s="158">
        <v>572.56226363665189</v>
      </c>
      <c r="AO45" s="158">
        <v>562.48670078137377</v>
      </c>
      <c r="AP45" s="158">
        <v>552.41113792609565</v>
      </c>
      <c r="AQ45" s="158">
        <v>542.33557507081753</v>
      </c>
      <c r="AR45" s="158">
        <v>532.2600122155394</v>
      </c>
      <c r="AS45" s="158">
        <v>522.18444936026128</v>
      </c>
      <c r="AT45" s="158">
        <v>512.10888650498316</v>
      </c>
      <c r="AU45" s="158">
        <v>502.03332364970498</v>
      </c>
      <c r="AV45" s="158">
        <v>491.9577607944268</v>
      </c>
      <c r="AW45" s="158">
        <v>481.88219793914863</v>
      </c>
      <c r="AX45" s="158">
        <v>471.80663508387045</v>
      </c>
      <c r="AY45" s="158">
        <v>461.73107222859227</v>
      </c>
      <c r="AZ45" s="158">
        <v>451.65550937331409</v>
      </c>
      <c r="BA45" s="158">
        <v>441.57994651803591</v>
      </c>
      <c r="BB45" s="158">
        <v>431.50438366275773</v>
      </c>
      <c r="BC45" s="158">
        <v>421.42882080747955</v>
      </c>
      <c r="BD45" s="158">
        <v>411.35325795220137</v>
      </c>
      <c r="BE45" s="158">
        <v>401.2776950969232</v>
      </c>
      <c r="BF45" s="158">
        <v>391.20213224164502</v>
      </c>
      <c r="BG45" s="158">
        <v>381.12656938636684</v>
      </c>
      <c r="BH45" s="158">
        <v>371.05100653108866</v>
      </c>
      <c r="BI45" s="158">
        <v>360.97544367581048</v>
      </c>
      <c r="BJ45" s="158">
        <v>350.8998808205323</v>
      </c>
      <c r="BK45" s="158">
        <v>340.8243179652535</v>
      </c>
    </row>
    <row r="46" spans="1:63" x14ac:dyDescent="0.45">
      <c r="A46" s="17" t="s">
        <v>55</v>
      </c>
      <c r="B46" s="18" t="s">
        <v>5</v>
      </c>
      <c r="C46" s="122"/>
      <c r="D46" s="122"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22">
        <v>0</v>
      </c>
      <c r="K46" s="122">
        <v>0</v>
      </c>
      <c r="L46" s="122">
        <v>0</v>
      </c>
      <c r="M46" s="122">
        <v>0</v>
      </c>
      <c r="N46" s="122">
        <v>0</v>
      </c>
      <c r="O46" s="122">
        <v>0</v>
      </c>
      <c r="P46" s="122">
        <v>0</v>
      </c>
      <c r="Q46" s="122">
        <v>0</v>
      </c>
      <c r="R46" s="122">
        <v>0</v>
      </c>
      <c r="S46" s="122">
        <v>0</v>
      </c>
      <c r="T46" s="122">
        <v>0</v>
      </c>
      <c r="U46" s="122">
        <v>0</v>
      </c>
      <c r="V46" s="122">
        <v>0</v>
      </c>
      <c r="W46" s="122">
        <v>0</v>
      </c>
      <c r="X46" s="122">
        <v>0</v>
      </c>
      <c r="Y46" s="122">
        <v>0</v>
      </c>
      <c r="Z46" s="122">
        <v>0</v>
      </c>
      <c r="AA46" s="122">
        <v>0</v>
      </c>
      <c r="AB46" s="122">
        <v>0</v>
      </c>
      <c r="AC46" s="122">
        <v>0</v>
      </c>
      <c r="AD46" s="122">
        <v>0</v>
      </c>
      <c r="AE46" s="122">
        <v>0</v>
      </c>
      <c r="AF46" s="122">
        <v>0</v>
      </c>
      <c r="AG46" s="122">
        <v>0</v>
      </c>
      <c r="AH46" s="123">
        <v>0</v>
      </c>
      <c r="AI46" s="158">
        <v>0</v>
      </c>
      <c r="AJ46" s="158">
        <v>0</v>
      </c>
      <c r="AK46" s="158">
        <v>0</v>
      </c>
      <c r="AL46" s="158">
        <v>0</v>
      </c>
      <c r="AM46" s="158">
        <v>0</v>
      </c>
      <c r="AN46" s="158">
        <v>0</v>
      </c>
      <c r="AO46" s="158">
        <v>0</v>
      </c>
      <c r="AP46" s="158">
        <v>0</v>
      </c>
      <c r="AQ46" s="158">
        <v>0</v>
      </c>
      <c r="AR46" s="158">
        <v>0</v>
      </c>
      <c r="AS46" s="158">
        <v>0</v>
      </c>
      <c r="AT46" s="158">
        <v>0</v>
      </c>
      <c r="AU46" s="158">
        <v>0</v>
      </c>
      <c r="AV46" s="158">
        <v>0</v>
      </c>
      <c r="AW46" s="158">
        <v>0</v>
      </c>
      <c r="AX46" s="158">
        <v>0</v>
      </c>
      <c r="AY46" s="158">
        <v>0</v>
      </c>
      <c r="AZ46" s="158">
        <v>0</v>
      </c>
      <c r="BA46" s="158">
        <v>0</v>
      </c>
      <c r="BB46" s="158">
        <v>0</v>
      </c>
      <c r="BC46" s="158">
        <v>0</v>
      </c>
      <c r="BD46" s="158">
        <v>0</v>
      </c>
      <c r="BE46" s="158">
        <v>0</v>
      </c>
      <c r="BF46" s="158">
        <v>0</v>
      </c>
      <c r="BG46" s="158">
        <v>0</v>
      </c>
      <c r="BH46" s="158">
        <v>0</v>
      </c>
      <c r="BI46" s="158">
        <v>0</v>
      </c>
      <c r="BJ46" s="158">
        <v>0</v>
      </c>
      <c r="BK46" s="158">
        <v>0</v>
      </c>
    </row>
    <row r="47" spans="1:63" x14ac:dyDescent="0.45">
      <c r="A47" s="17" t="s">
        <v>7</v>
      </c>
      <c r="B47" s="18" t="s">
        <v>5</v>
      </c>
      <c r="C47" s="122"/>
      <c r="D47" s="122">
        <v>627.54944916999216</v>
      </c>
      <c r="E47" s="122">
        <v>563.07083359223293</v>
      </c>
      <c r="F47" s="122">
        <v>498.59221801447393</v>
      </c>
      <c r="G47" s="122">
        <v>434.11360243671476</v>
      </c>
      <c r="H47" s="122">
        <v>369.63498685895564</v>
      </c>
      <c r="I47" s="122">
        <v>305.15637128119636</v>
      </c>
      <c r="J47" s="122">
        <v>401.38945146138303</v>
      </c>
      <c r="K47" s="122">
        <v>497.62253164156982</v>
      </c>
      <c r="L47" s="122">
        <v>593.85561182175661</v>
      </c>
      <c r="M47" s="122">
        <v>690.0886920019434</v>
      </c>
      <c r="N47" s="122">
        <v>723.71154278337417</v>
      </c>
      <c r="O47" s="122">
        <v>674.64635344212843</v>
      </c>
      <c r="P47" s="122">
        <v>735.97784011868566</v>
      </c>
      <c r="Q47" s="122">
        <v>867.66907510256033</v>
      </c>
      <c r="R47" s="122">
        <v>948.12400877882851</v>
      </c>
      <c r="S47" s="122">
        <v>1072.6386494053629</v>
      </c>
      <c r="T47" s="122">
        <v>906.87888258129976</v>
      </c>
      <c r="U47" s="122">
        <v>1876.207424755795</v>
      </c>
      <c r="V47" s="122">
        <v>1803.5474101971088</v>
      </c>
      <c r="W47" s="122">
        <v>1925.315624515707</v>
      </c>
      <c r="X47" s="122">
        <v>1844.449419356434</v>
      </c>
      <c r="Y47" s="122">
        <v>1743.0501328397086</v>
      </c>
      <c r="Z47" s="122">
        <v>1577.8383587687533</v>
      </c>
      <c r="AA47" s="122">
        <v>1541.4209910232526</v>
      </c>
      <c r="AB47" s="122">
        <v>2062.6572126465176</v>
      </c>
      <c r="AC47" s="122">
        <v>1440.2910258413074</v>
      </c>
      <c r="AD47" s="122">
        <v>2177.0007858651475</v>
      </c>
      <c r="AE47" s="122">
        <v>1653.9447230866763</v>
      </c>
      <c r="AF47" s="122">
        <v>1935.705262352333</v>
      </c>
      <c r="AG47" s="122">
        <v>2335.2695926815409</v>
      </c>
      <c r="AH47" s="123">
        <v>2335.2695926815409</v>
      </c>
      <c r="AI47" s="158">
        <v>2294.774570019445</v>
      </c>
      <c r="AJ47" s="158">
        <v>2254.2795473573492</v>
      </c>
      <c r="AK47" s="158">
        <v>2213.7845246952534</v>
      </c>
      <c r="AL47" s="158">
        <v>2173.2895020331575</v>
      </c>
      <c r="AM47" s="158">
        <v>2132.7944793710617</v>
      </c>
      <c r="AN47" s="158">
        <v>2092.2994567089659</v>
      </c>
      <c r="AO47" s="158">
        <v>2051.80443404687</v>
      </c>
      <c r="AP47" s="158">
        <v>2011.309411384774</v>
      </c>
      <c r="AQ47" s="158">
        <v>1970.8143887226779</v>
      </c>
      <c r="AR47" s="158">
        <v>1930.3193660605818</v>
      </c>
      <c r="AS47" s="158">
        <v>1889.8243433984858</v>
      </c>
      <c r="AT47" s="158">
        <v>1849.3293207363897</v>
      </c>
      <c r="AU47" s="158">
        <v>1808.8342980742937</v>
      </c>
      <c r="AV47" s="158">
        <v>1768.3392754121976</v>
      </c>
      <c r="AW47" s="158">
        <v>1727.8442527501015</v>
      </c>
      <c r="AX47" s="158">
        <v>1687.3492300880055</v>
      </c>
      <c r="AY47" s="158">
        <v>1646.8542074259094</v>
      </c>
      <c r="AZ47" s="158">
        <v>1606.3591847638133</v>
      </c>
      <c r="BA47" s="158">
        <v>1565.8641621017173</v>
      </c>
      <c r="BB47" s="158">
        <v>1525.3691394396212</v>
      </c>
      <c r="BC47" s="158">
        <v>1484.8741167775252</v>
      </c>
      <c r="BD47" s="158">
        <v>1444.3790941154291</v>
      </c>
      <c r="BE47" s="158">
        <v>1403.884071453333</v>
      </c>
      <c r="BF47" s="158">
        <v>1363.389048791237</v>
      </c>
      <c r="BG47" s="158">
        <v>1322.8940261291409</v>
      </c>
      <c r="BH47" s="158">
        <v>1282.3990034670448</v>
      </c>
      <c r="BI47" s="158">
        <v>1241.9039808049488</v>
      </c>
      <c r="BJ47" s="158">
        <v>1201.4089581428527</v>
      </c>
      <c r="BK47" s="158">
        <v>1160.913935480758</v>
      </c>
    </row>
    <row r="48" spans="1:63" x14ac:dyDescent="0.45">
      <c r="A48" s="17" t="s">
        <v>102</v>
      </c>
      <c r="B48" s="18" t="s">
        <v>5</v>
      </c>
      <c r="C48" s="122"/>
      <c r="D48" s="122">
        <v>0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  <c r="M48" s="122">
        <v>0</v>
      </c>
      <c r="N48" s="122">
        <v>0</v>
      </c>
      <c r="O48" s="122">
        <v>0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2">
        <v>0</v>
      </c>
      <c r="V48" s="122">
        <v>0</v>
      </c>
      <c r="W48" s="122">
        <v>0</v>
      </c>
      <c r="X48" s="122">
        <v>0</v>
      </c>
      <c r="Y48" s="122">
        <v>0</v>
      </c>
      <c r="Z48" s="122">
        <v>0</v>
      </c>
      <c r="AA48" s="122">
        <v>0</v>
      </c>
      <c r="AB48" s="122">
        <v>0</v>
      </c>
      <c r="AC48" s="122">
        <v>397</v>
      </c>
      <c r="AD48" s="122">
        <v>0</v>
      </c>
      <c r="AE48" s="122">
        <v>0</v>
      </c>
      <c r="AF48" s="122">
        <v>132</v>
      </c>
      <c r="AG48" s="122">
        <v>40</v>
      </c>
      <c r="AH48" s="123">
        <v>198.5</v>
      </c>
      <c r="AI48" s="158">
        <v>195.57931034482758</v>
      </c>
      <c r="AJ48" s="158">
        <v>192.65862068965515</v>
      </c>
      <c r="AK48" s="158">
        <v>189.73793103448273</v>
      </c>
      <c r="AL48" s="158">
        <v>186.8172413793103</v>
      </c>
      <c r="AM48" s="158">
        <v>183.89655172413788</v>
      </c>
      <c r="AN48" s="158">
        <v>180.97586206896545</v>
      </c>
      <c r="AO48" s="158">
        <v>178.05517241379303</v>
      </c>
      <c r="AP48" s="158">
        <v>175.13448275862061</v>
      </c>
      <c r="AQ48" s="158">
        <v>172.21379310344818</v>
      </c>
      <c r="AR48" s="158">
        <v>169.29310344827576</v>
      </c>
      <c r="AS48" s="158">
        <v>166.37241379310333</v>
      </c>
      <c r="AT48" s="158">
        <v>163.45172413793091</v>
      </c>
      <c r="AU48" s="158">
        <v>160.53103448275849</v>
      </c>
      <c r="AV48" s="158">
        <v>157.61034482758606</v>
      </c>
      <c r="AW48" s="158">
        <v>154.68965517241364</v>
      </c>
      <c r="AX48" s="158">
        <v>151.76896551724121</v>
      </c>
      <c r="AY48" s="158">
        <v>148.84827586206879</v>
      </c>
      <c r="AZ48" s="158">
        <v>145.92758620689636</v>
      </c>
      <c r="BA48" s="158">
        <v>143.00689655172394</v>
      </c>
      <c r="BB48" s="158">
        <v>140.08620689655152</v>
      </c>
      <c r="BC48" s="158">
        <v>137.16551724137909</v>
      </c>
      <c r="BD48" s="158">
        <v>134.24482758620667</v>
      </c>
      <c r="BE48" s="158">
        <v>131.32413793103424</v>
      </c>
      <c r="BF48" s="158">
        <v>128.40344827586182</v>
      </c>
      <c r="BG48" s="158">
        <v>125.48275862068941</v>
      </c>
      <c r="BH48" s="158">
        <v>122.562068965517</v>
      </c>
      <c r="BI48" s="158">
        <v>119.64137931034459</v>
      </c>
      <c r="BJ48" s="158">
        <v>116.72068965517218</v>
      </c>
      <c r="BK48" s="158">
        <v>113.8</v>
      </c>
    </row>
    <row r="49" spans="1:63" x14ac:dyDescent="0.45">
      <c r="A49" s="17" t="s">
        <v>101</v>
      </c>
      <c r="B49" s="18" t="s">
        <v>5</v>
      </c>
      <c r="C49" s="122"/>
      <c r="D49" s="122">
        <v>0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>
        <v>0</v>
      </c>
      <c r="M49" s="122">
        <v>0</v>
      </c>
      <c r="N49" s="122">
        <v>0</v>
      </c>
      <c r="O49" s="122">
        <v>0</v>
      </c>
      <c r="P49" s="122">
        <v>0</v>
      </c>
      <c r="Q49" s="122">
        <v>0</v>
      </c>
      <c r="R49" s="122">
        <v>0</v>
      </c>
      <c r="S49" s="122">
        <v>0</v>
      </c>
      <c r="T49" s="122">
        <v>0</v>
      </c>
      <c r="U49" s="122">
        <v>0</v>
      </c>
      <c r="V49" s="122">
        <v>0</v>
      </c>
      <c r="W49" s="122">
        <v>0</v>
      </c>
      <c r="X49" s="122">
        <v>0</v>
      </c>
      <c r="Y49" s="122">
        <v>0</v>
      </c>
      <c r="Z49" s="122">
        <v>0</v>
      </c>
      <c r="AA49" s="122">
        <v>0</v>
      </c>
      <c r="AB49" s="122">
        <v>0</v>
      </c>
      <c r="AC49" s="122">
        <v>0</v>
      </c>
      <c r="AD49" s="122">
        <v>0</v>
      </c>
      <c r="AE49" s="122">
        <v>0</v>
      </c>
      <c r="AF49" s="122">
        <v>0</v>
      </c>
      <c r="AG49" s="122">
        <v>0</v>
      </c>
      <c r="AH49" s="123">
        <v>0</v>
      </c>
      <c r="AI49" s="158">
        <v>0</v>
      </c>
      <c r="AJ49" s="158">
        <v>0</v>
      </c>
      <c r="AK49" s="158">
        <v>0</v>
      </c>
      <c r="AL49" s="158">
        <v>0</v>
      </c>
      <c r="AM49" s="158">
        <v>0</v>
      </c>
      <c r="AN49" s="158">
        <v>0</v>
      </c>
      <c r="AO49" s="158">
        <v>0</v>
      </c>
      <c r="AP49" s="158">
        <v>0</v>
      </c>
      <c r="AQ49" s="158">
        <v>0</v>
      </c>
      <c r="AR49" s="158">
        <v>0</v>
      </c>
      <c r="AS49" s="158">
        <v>0</v>
      </c>
      <c r="AT49" s="158">
        <v>0</v>
      </c>
      <c r="AU49" s="158">
        <v>0</v>
      </c>
      <c r="AV49" s="158">
        <v>0</v>
      </c>
      <c r="AW49" s="158">
        <v>0</v>
      </c>
      <c r="AX49" s="158">
        <v>0</v>
      </c>
      <c r="AY49" s="158">
        <v>0</v>
      </c>
      <c r="AZ49" s="158">
        <v>0</v>
      </c>
      <c r="BA49" s="158">
        <v>0</v>
      </c>
      <c r="BB49" s="158">
        <v>0</v>
      </c>
      <c r="BC49" s="158">
        <v>0</v>
      </c>
      <c r="BD49" s="158">
        <v>0</v>
      </c>
      <c r="BE49" s="158">
        <v>0</v>
      </c>
      <c r="BF49" s="158">
        <v>0</v>
      </c>
      <c r="BG49" s="158">
        <v>0</v>
      </c>
      <c r="BH49" s="158">
        <v>0</v>
      </c>
      <c r="BI49" s="158">
        <v>0</v>
      </c>
      <c r="BJ49" s="158">
        <v>0</v>
      </c>
      <c r="BK49" s="158">
        <v>0</v>
      </c>
    </row>
    <row r="50" spans="1:63" x14ac:dyDescent="0.45"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9"/>
      <c r="AB50" s="9"/>
      <c r="AC50" s="9"/>
      <c r="AD50" s="9"/>
      <c r="AE50" s="9"/>
      <c r="AF50" s="9"/>
      <c r="AG50" s="9"/>
    </row>
    <row r="51" spans="1:63" ht="18" x14ac:dyDescent="0.55000000000000004">
      <c r="A51" s="6" t="s">
        <v>77</v>
      </c>
      <c r="B51" s="7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127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  <c r="BI51" s="128"/>
      <c r="BJ51" s="128"/>
      <c r="BK51" s="128"/>
    </row>
    <row r="52" spans="1:63" x14ac:dyDescent="0.45">
      <c r="A52" s="8"/>
      <c r="B52" s="22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</row>
    <row r="53" spans="1:63" x14ac:dyDescent="0.45">
      <c r="A53" s="11" t="s">
        <v>84</v>
      </c>
      <c r="B53" s="12" t="s">
        <v>6</v>
      </c>
      <c r="C53" s="130"/>
      <c r="D53" s="130">
        <v>443321763.99224794</v>
      </c>
      <c r="E53" s="130">
        <v>443321763.99224794</v>
      </c>
      <c r="F53" s="130">
        <v>443321763.99224794</v>
      </c>
      <c r="G53" s="130">
        <v>443321763.99224794</v>
      </c>
      <c r="H53" s="130">
        <v>443321763.99224794</v>
      </c>
      <c r="I53" s="130">
        <v>443321763.99224794</v>
      </c>
      <c r="J53" s="130">
        <v>443321763.99224794</v>
      </c>
      <c r="K53" s="130">
        <v>443321763.99224794</v>
      </c>
      <c r="L53" s="130">
        <v>443321763.99224794</v>
      </c>
      <c r="M53" s="130">
        <v>443321763.99225038</v>
      </c>
      <c r="N53" s="130">
        <v>1008285839.8675617</v>
      </c>
      <c r="O53" s="130">
        <v>1008285839.8675617</v>
      </c>
      <c r="P53" s="130">
        <v>1008285839.8675618</v>
      </c>
      <c r="Q53" s="130">
        <v>1008285839.8675618</v>
      </c>
      <c r="R53" s="130">
        <v>1008285839.8675618</v>
      </c>
      <c r="S53" s="130">
        <v>1008285839.8675618</v>
      </c>
      <c r="T53" s="130">
        <v>1008285839.8675618</v>
      </c>
      <c r="U53" s="130">
        <v>1008285839.8675612</v>
      </c>
      <c r="V53" s="130">
        <v>1008285839.8675612</v>
      </c>
      <c r="W53" s="130">
        <v>1008285839.8675612</v>
      </c>
      <c r="X53" s="130">
        <v>1008285839.8675612</v>
      </c>
      <c r="Y53" s="130">
        <v>1008285839.8675612</v>
      </c>
      <c r="Z53" s="130">
        <v>1008285839.8675612</v>
      </c>
      <c r="AA53" s="130">
        <v>1042358083.8023916</v>
      </c>
      <c r="AB53" s="130">
        <v>1042358083.8023933</v>
      </c>
      <c r="AC53" s="130">
        <v>1042358083.8023933</v>
      </c>
      <c r="AD53" s="130">
        <v>1042358083.8023933</v>
      </c>
      <c r="AE53" s="130">
        <v>1042358083.8023933</v>
      </c>
      <c r="AF53" s="130">
        <v>1042358083.8023933</v>
      </c>
      <c r="AG53" s="130">
        <v>1042358083.8023933</v>
      </c>
      <c r="AH53" s="131">
        <v>587734168.79406273</v>
      </c>
      <c r="AI53" s="157">
        <v>587101495.05366266</v>
      </c>
      <c r="AJ53" s="157">
        <v>586468821.31326234</v>
      </c>
      <c r="AK53" s="157">
        <v>585836147.57286239</v>
      </c>
      <c r="AL53" s="157">
        <v>585203473.83246183</v>
      </c>
      <c r="AM53" s="157">
        <v>584570800.09206176</v>
      </c>
      <c r="AN53" s="157">
        <v>583938126.35166156</v>
      </c>
      <c r="AO53" s="157">
        <v>583305452.61126137</v>
      </c>
      <c r="AP53" s="157">
        <v>582672778.87086105</v>
      </c>
      <c r="AQ53" s="157">
        <v>582040105.13046098</v>
      </c>
      <c r="AR53" s="157">
        <v>581407431.39006066</v>
      </c>
      <c r="AS53" s="157">
        <v>580774757.64966059</v>
      </c>
      <c r="AT53" s="157">
        <v>580142083.90926027</v>
      </c>
      <c r="AU53" s="157">
        <v>579509410.16885996</v>
      </c>
      <c r="AV53" s="157">
        <v>578876736.42845988</v>
      </c>
      <c r="AW53" s="157">
        <v>578244062.68805993</v>
      </c>
      <c r="AX53" s="157">
        <v>577611388.94765949</v>
      </c>
      <c r="AY53" s="157">
        <v>576978715.20725918</v>
      </c>
      <c r="AZ53" s="157">
        <v>576346041.46685898</v>
      </c>
      <c r="BA53" s="157">
        <v>575713367.72645903</v>
      </c>
      <c r="BB53" s="157">
        <v>575080693.98605871</v>
      </c>
      <c r="BC53" s="157">
        <v>574448020.2456584</v>
      </c>
      <c r="BD53" s="157">
        <v>573815346.5052582</v>
      </c>
      <c r="BE53" s="157">
        <v>573182672.76485801</v>
      </c>
      <c r="BF53" s="157">
        <v>572549999.02445781</v>
      </c>
      <c r="BG53" s="157">
        <v>571917325.28405762</v>
      </c>
      <c r="BH53" s="157">
        <v>571284651.54365754</v>
      </c>
      <c r="BI53" s="157">
        <v>570651977.80325711</v>
      </c>
      <c r="BJ53" s="157">
        <v>570019304.06285691</v>
      </c>
      <c r="BK53" s="157">
        <v>569386630.3224566</v>
      </c>
    </row>
    <row r="54" spans="1:63" x14ac:dyDescent="0.45">
      <c r="A54" s="13" t="s">
        <v>66</v>
      </c>
      <c r="B54" s="14" t="s">
        <v>6</v>
      </c>
      <c r="C54" s="132"/>
      <c r="D54" s="132">
        <v>286921630.80424201</v>
      </c>
      <c r="E54" s="132">
        <v>286921630.80424201</v>
      </c>
      <c r="F54" s="132">
        <v>286921630.80424201</v>
      </c>
      <c r="G54" s="132">
        <v>286921630.80424201</v>
      </c>
      <c r="H54" s="132">
        <v>286921630.80424201</v>
      </c>
      <c r="I54" s="132">
        <v>286921630.80424201</v>
      </c>
      <c r="J54" s="132">
        <v>286921630.80424201</v>
      </c>
      <c r="K54" s="132">
        <v>286921630.80424201</v>
      </c>
      <c r="L54" s="132">
        <v>286921630.80424201</v>
      </c>
      <c r="M54" s="132">
        <v>286921630.80424404</v>
      </c>
      <c r="N54" s="132">
        <v>796972733.16651595</v>
      </c>
      <c r="O54" s="132">
        <v>796972733.16651595</v>
      </c>
      <c r="P54" s="132">
        <v>796972733.16651607</v>
      </c>
      <c r="Q54" s="132">
        <v>796972733.16651607</v>
      </c>
      <c r="R54" s="132">
        <v>796972733.16651607</v>
      </c>
      <c r="S54" s="132">
        <v>796972733.16651607</v>
      </c>
      <c r="T54" s="132">
        <v>796972733.16651607</v>
      </c>
      <c r="U54" s="132">
        <v>796972733.16651559</v>
      </c>
      <c r="V54" s="132">
        <v>796972733.16651559</v>
      </c>
      <c r="W54" s="132">
        <v>796972733.16651559</v>
      </c>
      <c r="X54" s="132">
        <v>796972733.16651559</v>
      </c>
      <c r="Y54" s="132">
        <v>796972733.16651559</v>
      </c>
      <c r="Z54" s="132">
        <v>796972733.16651559</v>
      </c>
      <c r="AA54" s="132">
        <v>823904232.44991803</v>
      </c>
      <c r="AB54" s="132">
        <v>823904232.44991922</v>
      </c>
      <c r="AC54" s="132">
        <v>823904232.44991922</v>
      </c>
      <c r="AD54" s="132">
        <v>823904232.44991922</v>
      </c>
      <c r="AE54" s="132">
        <v>823904232.44991922</v>
      </c>
      <c r="AF54" s="132">
        <v>823904232.44991922</v>
      </c>
      <c r="AG54" s="132">
        <v>823904232.44991922</v>
      </c>
      <c r="AH54" s="133">
        <v>464558846.6666159</v>
      </c>
      <c r="AI54" s="158">
        <v>464058766.53045565</v>
      </c>
      <c r="AJ54" s="158">
        <v>463558686.39429539</v>
      </c>
      <c r="AK54" s="158">
        <v>463058606.25813514</v>
      </c>
      <c r="AL54" s="158">
        <v>462558526.12197489</v>
      </c>
      <c r="AM54" s="158">
        <v>462058445.98581463</v>
      </c>
      <c r="AN54" s="158">
        <v>461558365.84965438</v>
      </c>
      <c r="AO54" s="158">
        <v>461058285.71349406</v>
      </c>
      <c r="AP54" s="158">
        <v>460558205.57733381</v>
      </c>
      <c r="AQ54" s="158">
        <v>460058125.44117355</v>
      </c>
      <c r="AR54" s="158">
        <v>459558045.3050133</v>
      </c>
      <c r="AS54" s="158">
        <v>459057965.16885304</v>
      </c>
      <c r="AT54" s="158">
        <v>458557885.03269279</v>
      </c>
      <c r="AU54" s="158">
        <v>458057804.89653254</v>
      </c>
      <c r="AV54" s="158">
        <v>457557724.76037222</v>
      </c>
      <c r="AW54" s="158">
        <v>457057644.62421197</v>
      </c>
      <c r="AX54" s="158">
        <v>456557564.48805171</v>
      </c>
      <c r="AY54" s="158">
        <v>456057484.35189146</v>
      </c>
      <c r="AZ54" s="158">
        <v>455557404.2157312</v>
      </c>
      <c r="BA54" s="158">
        <v>455057324.07957095</v>
      </c>
      <c r="BB54" s="158">
        <v>454557243.94341069</v>
      </c>
      <c r="BC54" s="158">
        <v>454057163.80725038</v>
      </c>
      <c r="BD54" s="158">
        <v>453557083.67109013</v>
      </c>
      <c r="BE54" s="158">
        <v>453057003.53492987</v>
      </c>
      <c r="BF54" s="158">
        <v>452556923.39876962</v>
      </c>
      <c r="BG54" s="158">
        <v>452056843.26260936</v>
      </c>
      <c r="BH54" s="158">
        <v>451556763.12644911</v>
      </c>
      <c r="BI54" s="158">
        <v>451056682.99028879</v>
      </c>
      <c r="BJ54" s="158">
        <v>450556602.85412854</v>
      </c>
      <c r="BK54" s="158">
        <v>450056522.71796805</v>
      </c>
    </row>
    <row r="55" spans="1:63" x14ac:dyDescent="0.45">
      <c r="A55" s="13" t="s">
        <v>67</v>
      </c>
      <c r="B55" s="14" t="s">
        <v>6</v>
      </c>
      <c r="C55" s="132"/>
      <c r="D55" s="132">
        <v>85507791.866003245</v>
      </c>
      <c r="E55" s="132">
        <v>85507791.866003245</v>
      </c>
      <c r="F55" s="132">
        <v>85507791.866003245</v>
      </c>
      <c r="G55" s="132">
        <v>85507791.866003245</v>
      </c>
      <c r="H55" s="132">
        <v>85507791.866003245</v>
      </c>
      <c r="I55" s="132">
        <v>85507791.866003245</v>
      </c>
      <c r="J55" s="132">
        <v>85507791.866003245</v>
      </c>
      <c r="K55" s="132">
        <v>85507791.866003245</v>
      </c>
      <c r="L55" s="132">
        <v>85507791.866003245</v>
      </c>
      <c r="M55" s="132">
        <v>85507791.866003469</v>
      </c>
      <c r="N55" s="132">
        <v>89858414.364289954</v>
      </c>
      <c r="O55" s="132">
        <v>89858414.364289954</v>
      </c>
      <c r="P55" s="132">
        <v>89858414.364289954</v>
      </c>
      <c r="Q55" s="132">
        <v>89858414.364289954</v>
      </c>
      <c r="R55" s="132">
        <v>89858414.364289954</v>
      </c>
      <c r="S55" s="132">
        <v>89858414.364289954</v>
      </c>
      <c r="T55" s="132">
        <v>89858414.364289954</v>
      </c>
      <c r="U55" s="132">
        <v>89858414.364289895</v>
      </c>
      <c r="V55" s="132">
        <v>89858414.364289895</v>
      </c>
      <c r="W55" s="132">
        <v>89858414.364289895</v>
      </c>
      <c r="X55" s="132">
        <v>89858414.364289895</v>
      </c>
      <c r="Y55" s="132">
        <v>89858414.364289895</v>
      </c>
      <c r="Z55" s="132">
        <v>89858414.364289895</v>
      </c>
      <c r="AA55" s="132">
        <v>92894932.078571513</v>
      </c>
      <c r="AB55" s="132">
        <v>92894932.078571647</v>
      </c>
      <c r="AC55" s="132">
        <v>92894932.078571647</v>
      </c>
      <c r="AD55" s="132">
        <v>92894932.078571647</v>
      </c>
      <c r="AE55" s="132">
        <v>92894932.078571647</v>
      </c>
      <c r="AF55" s="132">
        <v>92894932.078571647</v>
      </c>
      <c r="AG55" s="132">
        <v>92894932.078571647</v>
      </c>
      <c r="AH55" s="133">
        <v>52378857.648626097</v>
      </c>
      <c r="AI55" s="158">
        <v>52322473.77723328</v>
      </c>
      <c r="AJ55" s="158">
        <v>52266089.905840471</v>
      </c>
      <c r="AK55" s="158">
        <v>52209706.034447655</v>
      </c>
      <c r="AL55" s="158">
        <v>52153322.163054846</v>
      </c>
      <c r="AM55" s="158">
        <v>52096938.29166203</v>
      </c>
      <c r="AN55" s="158">
        <v>52040554.420269221</v>
      </c>
      <c r="AO55" s="158">
        <v>51984170.548876405</v>
      </c>
      <c r="AP55" s="158">
        <v>51927786.677483596</v>
      </c>
      <c r="AQ55" s="158">
        <v>51871402.80609078</v>
      </c>
      <c r="AR55" s="158">
        <v>51815018.934697971</v>
      </c>
      <c r="AS55" s="158">
        <v>51758635.063305154</v>
      </c>
      <c r="AT55" s="158">
        <v>51702251.191912338</v>
      </c>
      <c r="AU55" s="158">
        <v>51645867.320519529</v>
      </c>
      <c r="AV55" s="158">
        <v>51589483.449126713</v>
      </c>
      <c r="AW55" s="158">
        <v>51533099.577733904</v>
      </c>
      <c r="AX55" s="158">
        <v>51476715.706341088</v>
      </c>
      <c r="AY55" s="158">
        <v>51420331.834948279</v>
      </c>
      <c r="AZ55" s="158">
        <v>51363947.963555463</v>
      </c>
      <c r="BA55" s="158">
        <v>51307564.092162654</v>
      </c>
      <c r="BB55" s="158">
        <v>51251180.220769837</v>
      </c>
      <c r="BC55" s="158">
        <v>51194796.349377021</v>
      </c>
      <c r="BD55" s="158">
        <v>51138412.477984212</v>
      </c>
      <c r="BE55" s="158">
        <v>51082028.606591396</v>
      </c>
      <c r="BF55" s="158">
        <v>51025644.735198587</v>
      </c>
      <c r="BG55" s="158">
        <v>50969260.863805771</v>
      </c>
      <c r="BH55" s="158">
        <v>50912876.992412962</v>
      </c>
      <c r="BI55" s="158">
        <v>50856493.121020146</v>
      </c>
      <c r="BJ55" s="158">
        <v>50800109.249627337</v>
      </c>
      <c r="BK55" s="158">
        <v>50743725.378234491</v>
      </c>
    </row>
    <row r="56" spans="1:63" x14ac:dyDescent="0.45">
      <c r="A56" s="13" t="s">
        <v>68</v>
      </c>
      <c r="B56" s="14" t="s">
        <v>6</v>
      </c>
      <c r="C56" s="132"/>
      <c r="D56" s="132">
        <v>24720076.157184877</v>
      </c>
      <c r="E56" s="132">
        <v>24720076.157184877</v>
      </c>
      <c r="F56" s="132">
        <v>24720076.157184877</v>
      </c>
      <c r="G56" s="132">
        <v>24720076.157184877</v>
      </c>
      <c r="H56" s="132">
        <v>24720076.157184877</v>
      </c>
      <c r="I56" s="132">
        <v>24720076.157184877</v>
      </c>
      <c r="J56" s="132">
        <v>24720076.157184877</v>
      </c>
      <c r="K56" s="132">
        <v>24720076.157184877</v>
      </c>
      <c r="L56" s="132">
        <v>24720076.157184877</v>
      </c>
      <c r="M56" s="132">
        <v>24720076.15718504</v>
      </c>
      <c r="N56" s="132">
        <v>65499335.760027215</v>
      </c>
      <c r="O56" s="132">
        <v>65499335.760027215</v>
      </c>
      <c r="P56" s="132">
        <v>65499335.760027222</v>
      </c>
      <c r="Q56" s="132">
        <v>65499335.760027222</v>
      </c>
      <c r="R56" s="132">
        <v>65499335.760027222</v>
      </c>
      <c r="S56" s="132">
        <v>65499335.760027222</v>
      </c>
      <c r="T56" s="132">
        <v>65499335.760027222</v>
      </c>
      <c r="U56" s="132">
        <v>65499335.760027178</v>
      </c>
      <c r="V56" s="132">
        <v>65499335.760027178</v>
      </c>
      <c r="W56" s="132">
        <v>65499335.760027178</v>
      </c>
      <c r="X56" s="132">
        <v>65499335.760027178</v>
      </c>
      <c r="Y56" s="132">
        <v>65499335.760027178</v>
      </c>
      <c r="Z56" s="132">
        <v>65499335.760027178</v>
      </c>
      <c r="AA56" s="132">
        <v>67712705.478556752</v>
      </c>
      <c r="AB56" s="132">
        <v>67712705.478556842</v>
      </c>
      <c r="AC56" s="132">
        <v>67712705.478556842</v>
      </c>
      <c r="AD56" s="132">
        <v>67712705.478556842</v>
      </c>
      <c r="AE56" s="132">
        <v>67712705.478556842</v>
      </c>
      <c r="AF56" s="132">
        <v>67712705.478556842</v>
      </c>
      <c r="AG56" s="132">
        <v>67712705.478556842</v>
      </c>
      <c r="AH56" s="133">
        <v>38179845.572897561</v>
      </c>
      <c r="AI56" s="158">
        <v>38138746.404278405</v>
      </c>
      <c r="AJ56" s="158">
        <v>38097647.235659249</v>
      </c>
      <c r="AK56" s="158">
        <v>38056548.067040093</v>
      </c>
      <c r="AL56" s="158">
        <v>38015448.89842093</v>
      </c>
      <c r="AM56" s="158">
        <v>37974349.729801774</v>
      </c>
      <c r="AN56" s="158">
        <v>37933250.561182618</v>
      </c>
      <c r="AO56" s="158">
        <v>37892151.392563462</v>
      </c>
      <c r="AP56" s="158">
        <v>37851052.223944306</v>
      </c>
      <c r="AQ56" s="158">
        <v>37809953.055325143</v>
      </c>
      <c r="AR56" s="158">
        <v>37768853.886705987</v>
      </c>
      <c r="AS56" s="158">
        <v>37727754.718086831</v>
      </c>
      <c r="AT56" s="158">
        <v>37686655.549467675</v>
      </c>
      <c r="AU56" s="158">
        <v>37645556.38084852</v>
      </c>
      <c r="AV56" s="158">
        <v>37604457.212229364</v>
      </c>
      <c r="AW56" s="158">
        <v>37563358.0436102</v>
      </c>
      <c r="AX56" s="158">
        <v>37522258.874991044</v>
      </c>
      <c r="AY56" s="158">
        <v>37481159.706371889</v>
      </c>
      <c r="AZ56" s="158">
        <v>37440060.537752733</v>
      </c>
      <c r="BA56" s="158">
        <v>37398961.369133577</v>
      </c>
      <c r="BB56" s="158">
        <v>37357862.200514421</v>
      </c>
      <c r="BC56" s="158">
        <v>37316763.031895258</v>
      </c>
      <c r="BD56" s="158">
        <v>37275663.863276102</v>
      </c>
      <c r="BE56" s="158">
        <v>37234564.694656946</v>
      </c>
      <c r="BF56" s="158">
        <v>37193465.52603779</v>
      </c>
      <c r="BG56" s="158">
        <v>37152366.357418634</v>
      </c>
      <c r="BH56" s="158">
        <v>37111267.188799478</v>
      </c>
      <c r="BI56" s="158">
        <v>37070168.020180315</v>
      </c>
      <c r="BJ56" s="158">
        <v>37029068.851561159</v>
      </c>
      <c r="BK56" s="158">
        <v>36987969.682941981</v>
      </c>
    </row>
    <row r="57" spans="1:63" x14ac:dyDescent="0.45">
      <c r="A57" s="13" t="s">
        <v>58</v>
      </c>
      <c r="B57" s="14" t="s">
        <v>6</v>
      </c>
      <c r="C57" s="132"/>
      <c r="D57" s="132">
        <v>723867.00310555601</v>
      </c>
      <c r="E57" s="132">
        <v>723867.00310555601</v>
      </c>
      <c r="F57" s="132">
        <v>723867.00310555601</v>
      </c>
      <c r="G57" s="132">
        <v>723867.00310555601</v>
      </c>
      <c r="H57" s="132">
        <v>723867.00310555601</v>
      </c>
      <c r="I57" s="132">
        <v>723867.00310555601</v>
      </c>
      <c r="J57" s="132">
        <v>723867.00310555601</v>
      </c>
      <c r="K57" s="132">
        <v>723867.00310555601</v>
      </c>
      <c r="L57" s="132">
        <v>723867.00310555601</v>
      </c>
      <c r="M57" s="132">
        <v>723867.00310556928</v>
      </c>
      <c r="N57" s="132">
        <v>5254305.4275757521</v>
      </c>
      <c r="O57" s="132">
        <v>5254305.4275757521</v>
      </c>
      <c r="P57" s="132">
        <v>5254305.4275757521</v>
      </c>
      <c r="Q57" s="132">
        <v>5254305.4275757521</v>
      </c>
      <c r="R57" s="132">
        <v>5254305.4275757521</v>
      </c>
      <c r="S57" s="132">
        <v>5254305.4275757521</v>
      </c>
      <c r="T57" s="132">
        <v>5254305.4275757521</v>
      </c>
      <c r="U57" s="132">
        <v>5254305.4275757493</v>
      </c>
      <c r="V57" s="132">
        <v>5254305.4275757493</v>
      </c>
      <c r="W57" s="132">
        <v>5254305.4275757493</v>
      </c>
      <c r="X57" s="132">
        <v>5254305.4275757493</v>
      </c>
      <c r="Y57" s="132">
        <v>5254305.4275757493</v>
      </c>
      <c r="Z57" s="132">
        <v>5254305.4275757493</v>
      </c>
      <c r="AA57" s="132">
        <v>5431860.2132900655</v>
      </c>
      <c r="AB57" s="132">
        <v>5431860.2132900739</v>
      </c>
      <c r="AC57" s="132">
        <v>5431860.2132900739</v>
      </c>
      <c r="AD57" s="132">
        <v>5431860.2132900739</v>
      </c>
      <c r="AE57" s="132">
        <v>5431860.2132900739</v>
      </c>
      <c r="AF57" s="132">
        <v>5431860.2132900739</v>
      </c>
      <c r="AG57" s="132">
        <v>5431860.2132900739</v>
      </c>
      <c r="AH57" s="133">
        <v>3062757.3163895602</v>
      </c>
      <c r="AI57" s="158">
        <v>3059460.3732642792</v>
      </c>
      <c r="AJ57" s="158">
        <v>3056163.4301389982</v>
      </c>
      <c r="AK57" s="158">
        <v>3052866.4870137172</v>
      </c>
      <c r="AL57" s="158">
        <v>3049569.5438884366</v>
      </c>
      <c r="AM57" s="158">
        <v>3046272.6007631556</v>
      </c>
      <c r="AN57" s="158">
        <v>3042975.6576378746</v>
      </c>
      <c r="AO57" s="158">
        <v>3039678.7145125936</v>
      </c>
      <c r="AP57" s="158">
        <v>3036381.7713873126</v>
      </c>
      <c r="AQ57" s="158">
        <v>3033084.828262032</v>
      </c>
      <c r="AR57" s="158">
        <v>3029787.885136751</v>
      </c>
      <c r="AS57" s="158">
        <v>3026490.94201147</v>
      </c>
      <c r="AT57" s="158">
        <v>3023193.998886189</v>
      </c>
      <c r="AU57" s="158">
        <v>3019897.0557609079</v>
      </c>
      <c r="AV57" s="158">
        <v>3016600.1126356274</v>
      </c>
      <c r="AW57" s="158">
        <v>3013303.1695103464</v>
      </c>
      <c r="AX57" s="158">
        <v>3010006.2263850654</v>
      </c>
      <c r="AY57" s="158">
        <v>3006709.2832597843</v>
      </c>
      <c r="AZ57" s="158">
        <v>3003412.3401345033</v>
      </c>
      <c r="BA57" s="158">
        <v>3000115.3970092228</v>
      </c>
      <c r="BB57" s="158">
        <v>2996818.4538839418</v>
      </c>
      <c r="BC57" s="158">
        <v>2993521.5107586607</v>
      </c>
      <c r="BD57" s="158">
        <v>2990224.5676333797</v>
      </c>
      <c r="BE57" s="158">
        <v>2986927.6245080987</v>
      </c>
      <c r="BF57" s="158">
        <v>2983630.6813828181</v>
      </c>
      <c r="BG57" s="158">
        <v>2980333.7382575371</v>
      </c>
      <c r="BH57" s="158">
        <v>2977036.7951322561</v>
      </c>
      <c r="BI57" s="158">
        <v>2973739.8520069751</v>
      </c>
      <c r="BJ57" s="158">
        <v>2970442.9088816941</v>
      </c>
      <c r="BK57" s="158">
        <v>2967145.9657564117</v>
      </c>
    </row>
    <row r="58" spans="1:63" x14ac:dyDescent="0.45">
      <c r="A58" s="13" t="s">
        <v>71</v>
      </c>
      <c r="B58" s="14" t="s">
        <v>6</v>
      </c>
      <c r="C58" s="132"/>
      <c r="D58" s="132">
        <v>44084776.762169197</v>
      </c>
      <c r="E58" s="132">
        <v>44084776.762169197</v>
      </c>
      <c r="F58" s="132">
        <v>44084776.762169197</v>
      </c>
      <c r="G58" s="132">
        <v>44084776.762169197</v>
      </c>
      <c r="H58" s="132">
        <v>44084776.762169197</v>
      </c>
      <c r="I58" s="132">
        <v>44084776.762169197</v>
      </c>
      <c r="J58" s="132">
        <v>44084776.762169197</v>
      </c>
      <c r="K58" s="132">
        <v>44084776.762169197</v>
      </c>
      <c r="L58" s="132">
        <v>44084776.762169197</v>
      </c>
      <c r="M58" s="132">
        <v>44084776.762169309</v>
      </c>
      <c r="N58" s="132">
        <v>44760139.012878187</v>
      </c>
      <c r="O58" s="132">
        <v>44760139.012878187</v>
      </c>
      <c r="P58" s="132">
        <v>44760139.012878194</v>
      </c>
      <c r="Q58" s="132">
        <v>44760139.012878194</v>
      </c>
      <c r="R58" s="132">
        <v>44760139.012878194</v>
      </c>
      <c r="S58" s="132">
        <v>44760139.012878194</v>
      </c>
      <c r="T58" s="132">
        <v>44760139.012878194</v>
      </c>
      <c r="U58" s="132">
        <v>44760139.012878165</v>
      </c>
      <c r="V58" s="132">
        <v>44760139.012878165</v>
      </c>
      <c r="W58" s="132">
        <v>44760139.012878165</v>
      </c>
      <c r="X58" s="132">
        <v>44760139.012878165</v>
      </c>
      <c r="Y58" s="132">
        <v>44760139.012878165</v>
      </c>
      <c r="Z58" s="132">
        <v>44760139.012878165</v>
      </c>
      <c r="AA58" s="132">
        <v>46272684.676718913</v>
      </c>
      <c r="AB58" s="132">
        <v>46272684.67671898</v>
      </c>
      <c r="AC58" s="132">
        <v>46272684.67671898</v>
      </c>
      <c r="AD58" s="132">
        <v>46272684.67671898</v>
      </c>
      <c r="AE58" s="132">
        <v>46272684.67671898</v>
      </c>
      <c r="AF58" s="132">
        <v>46272684.67671898</v>
      </c>
      <c r="AG58" s="132">
        <v>46272684.67671898</v>
      </c>
      <c r="AH58" s="133">
        <v>26090878.258585975</v>
      </c>
      <c r="AI58" s="158">
        <v>26062792.408869158</v>
      </c>
      <c r="AJ58" s="158">
        <v>26034706.559152346</v>
      </c>
      <c r="AK58" s="158">
        <v>26006620.709435534</v>
      </c>
      <c r="AL58" s="158">
        <v>25978534.859718721</v>
      </c>
      <c r="AM58" s="158">
        <v>25950449.010001909</v>
      </c>
      <c r="AN58" s="158">
        <v>25922363.160285097</v>
      </c>
      <c r="AO58" s="158">
        <v>25894277.310568284</v>
      </c>
      <c r="AP58" s="158">
        <v>25866191.460851468</v>
      </c>
      <c r="AQ58" s="158">
        <v>25838105.611134656</v>
      </c>
      <c r="AR58" s="158">
        <v>25810019.761417843</v>
      </c>
      <c r="AS58" s="158">
        <v>25781933.911701031</v>
      </c>
      <c r="AT58" s="158">
        <v>25753848.061984219</v>
      </c>
      <c r="AU58" s="158">
        <v>25725762.212267406</v>
      </c>
      <c r="AV58" s="158">
        <v>25697676.36255059</v>
      </c>
      <c r="AW58" s="158">
        <v>25669590.512833778</v>
      </c>
      <c r="AX58" s="158">
        <v>25641504.663116965</v>
      </c>
      <c r="AY58" s="158">
        <v>25613418.813400153</v>
      </c>
      <c r="AZ58" s="158">
        <v>25585332.963683341</v>
      </c>
      <c r="BA58" s="158">
        <v>25557247.113966528</v>
      </c>
      <c r="BB58" s="158">
        <v>25529161.264249716</v>
      </c>
      <c r="BC58" s="158">
        <v>25501075.4145329</v>
      </c>
      <c r="BD58" s="158">
        <v>25472989.564816087</v>
      </c>
      <c r="BE58" s="158">
        <v>25444903.715099275</v>
      </c>
      <c r="BF58" s="158">
        <v>25416817.865382463</v>
      </c>
      <c r="BG58" s="158">
        <v>25388732.01566565</v>
      </c>
      <c r="BH58" s="158">
        <v>25360646.165948838</v>
      </c>
      <c r="BI58" s="158">
        <v>25332560.316232022</v>
      </c>
      <c r="BJ58" s="158">
        <v>25304474.46651521</v>
      </c>
      <c r="BK58" s="158">
        <v>25276388.616798382</v>
      </c>
    </row>
    <row r="59" spans="1:63" x14ac:dyDescent="0.45">
      <c r="A59" s="13" t="s">
        <v>78</v>
      </c>
      <c r="B59" s="14" t="s">
        <v>6</v>
      </c>
      <c r="C59" s="132"/>
      <c r="D59" s="132">
        <v>541504.00649561023</v>
      </c>
      <c r="E59" s="132">
        <v>541504.00649561023</v>
      </c>
      <c r="F59" s="132">
        <v>541504.00649561023</v>
      </c>
      <c r="G59" s="132">
        <v>541504.00649561023</v>
      </c>
      <c r="H59" s="132">
        <v>541504.00649561023</v>
      </c>
      <c r="I59" s="132">
        <v>541504.00649561023</v>
      </c>
      <c r="J59" s="132">
        <v>541504.00649561023</v>
      </c>
      <c r="K59" s="132">
        <v>541504.00649561023</v>
      </c>
      <c r="L59" s="132">
        <v>541504.00649561023</v>
      </c>
      <c r="M59" s="132">
        <v>541504.00649561582</v>
      </c>
      <c r="N59" s="132">
        <v>2205012.6032690075</v>
      </c>
      <c r="O59" s="132">
        <v>2205012.6032690075</v>
      </c>
      <c r="P59" s="132">
        <v>2205012.603269008</v>
      </c>
      <c r="Q59" s="132">
        <v>2205012.603269008</v>
      </c>
      <c r="R59" s="132">
        <v>2205012.603269008</v>
      </c>
      <c r="S59" s="132">
        <v>2205012.603269008</v>
      </c>
      <c r="T59" s="132">
        <v>2205012.603269008</v>
      </c>
      <c r="U59" s="132">
        <v>2205012.6032690061</v>
      </c>
      <c r="V59" s="132">
        <v>2205012.6032690061</v>
      </c>
      <c r="W59" s="132">
        <v>2205012.6032690061</v>
      </c>
      <c r="X59" s="132">
        <v>2205012.6032690061</v>
      </c>
      <c r="Y59" s="132">
        <v>2205012.6032690061</v>
      </c>
      <c r="Z59" s="132">
        <v>2205012.6032690061</v>
      </c>
      <c r="AA59" s="132">
        <v>2279524.9333319035</v>
      </c>
      <c r="AB59" s="132">
        <v>2279524.9333319068</v>
      </c>
      <c r="AC59" s="132">
        <v>2279524.9333319068</v>
      </c>
      <c r="AD59" s="132">
        <v>2279524.9333319068</v>
      </c>
      <c r="AE59" s="132">
        <v>2279524.9333319068</v>
      </c>
      <c r="AF59" s="132">
        <v>2279524.9333319068</v>
      </c>
      <c r="AG59" s="132">
        <v>2279524.9333319068</v>
      </c>
      <c r="AH59" s="133">
        <v>1285311.3654090066</v>
      </c>
      <c r="AI59" s="158">
        <v>1283927.7760376404</v>
      </c>
      <c r="AJ59" s="158">
        <v>1282544.1866662742</v>
      </c>
      <c r="AK59" s="158">
        <v>1281160.597294908</v>
      </c>
      <c r="AL59" s="158">
        <v>1279777.0079235416</v>
      </c>
      <c r="AM59" s="158">
        <v>1278393.4185521754</v>
      </c>
      <c r="AN59" s="158">
        <v>1277009.8291808092</v>
      </c>
      <c r="AO59" s="158">
        <v>1275626.239809443</v>
      </c>
      <c r="AP59" s="158">
        <v>1274242.6504380768</v>
      </c>
      <c r="AQ59" s="158">
        <v>1272859.0610667106</v>
      </c>
      <c r="AR59" s="158">
        <v>1271475.4716953444</v>
      </c>
      <c r="AS59" s="158">
        <v>1270091.8823239782</v>
      </c>
      <c r="AT59" s="158">
        <v>1268708.292952612</v>
      </c>
      <c r="AU59" s="158">
        <v>1267324.7035812458</v>
      </c>
      <c r="AV59" s="158">
        <v>1265941.1142098797</v>
      </c>
      <c r="AW59" s="158">
        <v>1264557.5248385135</v>
      </c>
      <c r="AX59" s="158">
        <v>1263173.9354671473</v>
      </c>
      <c r="AY59" s="158">
        <v>1261790.3460957811</v>
      </c>
      <c r="AZ59" s="158">
        <v>1260406.7567244149</v>
      </c>
      <c r="BA59" s="158">
        <v>1259023.1673530487</v>
      </c>
      <c r="BB59" s="158">
        <v>1257639.5779816825</v>
      </c>
      <c r="BC59" s="158">
        <v>1256255.9886103163</v>
      </c>
      <c r="BD59" s="158">
        <v>1254872.3992389501</v>
      </c>
      <c r="BE59" s="158">
        <v>1253488.8098675839</v>
      </c>
      <c r="BF59" s="158">
        <v>1252105.2204962177</v>
      </c>
      <c r="BG59" s="158">
        <v>1250721.6311248515</v>
      </c>
      <c r="BH59" s="158">
        <v>1249338.0417534853</v>
      </c>
      <c r="BI59" s="158">
        <v>1247954.4523821191</v>
      </c>
      <c r="BJ59" s="158">
        <v>1246570.8630107529</v>
      </c>
      <c r="BK59" s="158">
        <v>1245187.2736393861</v>
      </c>
    </row>
    <row r="60" spans="1:63" x14ac:dyDescent="0.45">
      <c r="A60" s="13" t="s">
        <v>69</v>
      </c>
      <c r="B60" s="14" t="s">
        <v>6</v>
      </c>
      <c r="C60" s="132"/>
      <c r="D60" s="132">
        <v>144686.13515961566</v>
      </c>
      <c r="E60" s="132">
        <v>144686.13515961566</v>
      </c>
      <c r="F60" s="132">
        <v>144686.13515961566</v>
      </c>
      <c r="G60" s="132">
        <v>144686.13515961566</v>
      </c>
      <c r="H60" s="132">
        <v>144686.13515961566</v>
      </c>
      <c r="I60" s="132">
        <v>144686.13515961566</v>
      </c>
      <c r="J60" s="132">
        <v>144686.13515961566</v>
      </c>
      <c r="K60" s="132">
        <v>144686.13515961566</v>
      </c>
      <c r="L60" s="132">
        <v>144686.13515961566</v>
      </c>
      <c r="M60" s="132">
        <v>144686.13515961793</v>
      </c>
      <c r="N60" s="132">
        <v>895634.33494646649</v>
      </c>
      <c r="O60" s="132">
        <v>895634.33494646649</v>
      </c>
      <c r="P60" s="132">
        <v>895634.33494646661</v>
      </c>
      <c r="Q60" s="132">
        <v>895634.33494646661</v>
      </c>
      <c r="R60" s="132">
        <v>895634.33494646661</v>
      </c>
      <c r="S60" s="132">
        <v>895634.33494646661</v>
      </c>
      <c r="T60" s="132">
        <v>895634.33494646661</v>
      </c>
      <c r="U60" s="132">
        <v>895634.33494646603</v>
      </c>
      <c r="V60" s="132">
        <v>895634.33494646603</v>
      </c>
      <c r="W60" s="132">
        <v>895634.33494646603</v>
      </c>
      <c r="X60" s="132">
        <v>895634.33494646603</v>
      </c>
      <c r="Y60" s="132">
        <v>895634.33494646603</v>
      </c>
      <c r="Z60" s="132">
        <v>895634.33494646603</v>
      </c>
      <c r="AA60" s="132">
        <v>925899.83142583154</v>
      </c>
      <c r="AB60" s="132">
        <v>925899.83142583282</v>
      </c>
      <c r="AC60" s="132">
        <v>925899.83142583282</v>
      </c>
      <c r="AD60" s="132">
        <v>925899.83142583282</v>
      </c>
      <c r="AE60" s="132">
        <v>925899.83142583282</v>
      </c>
      <c r="AF60" s="132">
        <v>925899.83142583282</v>
      </c>
      <c r="AG60" s="132">
        <v>925899.83142583282</v>
      </c>
      <c r="AH60" s="133">
        <v>522069.12026288762</v>
      </c>
      <c r="AI60" s="158">
        <v>521507.13247895142</v>
      </c>
      <c r="AJ60" s="158">
        <v>520945.14469501516</v>
      </c>
      <c r="AK60" s="158">
        <v>520383.15691107896</v>
      </c>
      <c r="AL60" s="158">
        <v>519821.16912714276</v>
      </c>
      <c r="AM60" s="158">
        <v>519259.18134320655</v>
      </c>
      <c r="AN60" s="158">
        <v>518697.19355927035</v>
      </c>
      <c r="AO60" s="158">
        <v>518135.20577533415</v>
      </c>
      <c r="AP60" s="158">
        <v>517573.21799139789</v>
      </c>
      <c r="AQ60" s="158">
        <v>517011.23020746169</v>
      </c>
      <c r="AR60" s="158">
        <v>516449.24242352549</v>
      </c>
      <c r="AS60" s="158">
        <v>515887.25463958929</v>
      </c>
      <c r="AT60" s="158">
        <v>515325.26685565308</v>
      </c>
      <c r="AU60" s="158">
        <v>514763.27907171688</v>
      </c>
      <c r="AV60" s="158">
        <v>514201.29128778062</v>
      </c>
      <c r="AW60" s="158">
        <v>513639.30350384442</v>
      </c>
      <c r="AX60" s="158">
        <v>513077.31571990822</v>
      </c>
      <c r="AY60" s="158">
        <v>512515.32793597202</v>
      </c>
      <c r="AZ60" s="158">
        <v>511953.34015203582</v>
      </c>
      <c r="BA60" s="158">
        <v>511391.35236809961</v>
      </c>
      <c r="BB60" s="158">
        <v>510829.36458416336</v>
      </c>
      <c r="BC60" s="158">
        <v>510267.37680022715</v>
      </c>
      <c r="BD60" s="158">
        <v>509705.38901629095</v>
      </c>
      <c r="BE60" s="158">
        <v>509143.40123235475</v>
      </c>
      <c r="BF60" s="158">
        <v>508581.41344841855</v>
      </c>
      <c r="BG60" s="158">
        <v>508019.42566448235</v>
      </c>
      <c r="BH60" s="158">
        <v>507457.43788054609</v>
      </c>
      <c r="BI60" s="158">
        <v>506895.45009660989</v>
      </c>
      <c r="BJ60" s="158">
        <v>506333.46231267368</v>
      </c>
      <c r="BK60" s="158">
        <v>505771.47452873719</v>
      </c>
    </row>
    <row r="61" spans="1:63" x14ac:dyDescent="0.45">
      <c r="A61" s="13" t="s">
        <v>70</v>
      </c>
      <c r="B61" s="14" t="s">
        <v>6</v>
      </c>
      <c r="C61" s="132"/>
      <c r="D61" s="132">
        <v>677431.25788780174</v>
      </c>
      <c r="E61" s="132">
        <v>677431.25788780174</v>
      </c>
      <c r="F61" s="132">
        <v>677431.25788780174</v>
      </c>
      <c r="G61" s="132">
        <v>677431.25788780174</v>
      </c>
      <c r="H61" s="132">
        <v>677431.25788780174</v>
      </c>
      <c r="I61" s="132">
        <v>677431.25788780174</v>
      </c>
      <c r="J61" s="132">
        <v>677431.25788780174</v>
      </c>
      <c r="K61" s="132">
        <v>677431.25788780174</v>
      </c>
      <c r="L61" s="132">
        <v>677431.25788780174</v>
      </c>
      <c r="M61" s="132">
        <v>677431.25788780896</v>
      </c>
      <c r="N61" s="132">
        <v>2840265.1980591798</v>
      </c>
      <c r="O61" s="132">
        <v>2840265.1980591798</v>
      </c>
      <c r="P61" s="132">
        <v>2840265.1980591803</v>
      </c>
      <c r="Q61" s="132">
        <v>2840265.1980591803</v>
      </c>
      <c r="R61" s="132">
        <v>2840265.1980591803</v>
      </c>
      <c r="S61" s="132">
        <v>2840265.1980591803</v>
      </c>
      <c r="T61" s="132">
        <v>2840265.1980591803</v>
      </c>
      <c r="U61" s="132">
        <v>2840265.198059178</v>
      </c>
      <c r="V61" s="132">
        <v>2840265.198059178</v>
      </c>
      <c r="W61" s="132">
        <v>2840265.198059178</v>
      </c>
      <c r="X61" s="132">
        <v>2840265.198059178</v>
      </c>
      <c r="Y61" s="132">
        <v>2840265.198059178</v>
      </c>
      <c r="Z61" s="132">
        <v>2840265.198059178</v>
      </c>
      <c r="AA61" s="132">
        <v>2936244.1405786858</v>
      </c>
      <c r="AB61" s="132">
        <v>2936244.14057869</v>
      </c>
      <c r="AC61" s="132">
        <v>2936244.14057869</v>
      </c>
      <c r="AD61" s="132">
        <v>2936244.14057869</v>
      </c>
      <c r="AE61" s="132">
        <v>2936244.14057869</v>
      </c>
      <c r="AF61" s="132">
        <v>2936244.14057869</v>
      </c>
      <c r="AG61" s="132">
        <v>2936244.14057869</v>
      </c>
      <c r="AH61" s="133">
        <v>1655602.8452757814</v>
      </c>
      <c r="AI61" s="158">
        <v>1653820.6510452041</v>
      </c>
      <c r="AJ61" s="158">
        <v>1652038.4568146269</v>
      </c>
      <c r="AK61" s="158">
        <v>1650256.2625840497</v>
      </c>
      <c r="AL61" s="158">
        <v>1648474.0683534727</v>
      </c>
      <c r="AM61" s="158">
        <v>1646691.8741228955</v>
      </c>
      <c r="AN61" s="158">
        <v>1644909.6798923183</v>
      </c>
      <c r="AO61" s="158">
        <v>1643127.4856617411</v>
      </c>
      <c r="AP61" s="158">
        <v>1641345.2914311639</v>
      </c>
      <c r="AQ61" s="158">
        <v>1639563.0972005867</v>
      </c>
      <c r="AR61" s="158">
        <v>1637780.9029700095</v>
      </c>
      <c r="AS61" s="158">
        <v>1635998.7087394323</v>
      </c>
      <c r="AT61" s="158">
        <v>1634216.5145088553</v>
      </c>
      <c r="AU61" s="158">
        <v>1632434.3202782781</v>
      </c>
      <c r="AV61" s="158">
        <v>1630652.1260477009</v>
      </c>
      <c r="AW61" s="158">
        <v>1628869.9318171237</v>
      </c>
      <c r="AX61" s="158">
        <v>1627087.7375865465</v>
      </c>
      <c r="AY61" s="158">
        <v>1625305.5433559692</v>
      </c>
      <c r="AZ61" s="158">
        <v>1623523.349125392</v>
      </c>
      <c r="BA61" s="158">
        <v>1621741.1548948148</v>
      </c>
      <c r="BB61" s="158">
        <v>1619958.9606642378</v>
      </c>
      <c r="BC61" s="158">
        <v>1618176.7664336606</v>
      </c>
      <c r="BD61" s="158">
        <v>1616394.5722030834</v>
      </c>
      <c r="BE61" s="158">
        <v>1614612.3779725062</v>
      </c>
      <c r="BF61" s="158">
        <v>1612830.183741929</v>
      </c>
      <c r="BG61" s="158">
        <v>1611047.9895113518</v>
      </c>
      <c r="BH61" s="158">
        <v>1609265.7952807746</v>
      </c>
      <c r="BI61" s="158">
        <v>1607483.6010501974</v>
      </c>
      <c r="BJ61" s="158">
        <v>1605701.4068196204</v>
      </c>
      <c r="BK61" s="158">
        <v>1603919.2125890423</v>
      </c>
    </row>
    <row r="62" spans="1:63" x14ac:dyDescent="0.45">
      <c r="A62" s="13"/>
      <c r="B62" s="13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3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</row>
    <row r="63" spans="1:63" x14ac:dyDescent="0.45">
      <c r="A63" s="11" t="s">
        <v>83</v>
      </c>
      <c r="B63" s="12" t="s">
        <v>6</v>
      </c>
      <c r="C63" s="130"/>
      <c r="D63" s="130">
        <v>18371641.613690883</v>
      </c>
      <c r="E63" s="130">
        <v>17870561.057682026</v>
      </c>
      <c r="F63" s="130">
        <v>17369480.501673173</v>
      </c>
      <c r="G63" s="130">
        <v>16868399.945664313</v>
      </c>
      <c r="H63" s="130">
        <v>16367319.38965546</v>
      </c>
      <c r="I63" s="130">
        <v>15866238.833646592</v>
      </c>
      <c r="J63" s="130">
        <v>17821746.170750383</v>
      </c>
      <c r="K63" s="130">
        <v>19777253.507854182</v>
      </c>
      <c r="L63" s="130">
        <v>21732760.844957963</v>
      </c>
      <c r="M63" s="130">
        <v>23688268.182061765</v>
      </c>
      <c r="N63" s="130">
        <v>22456364.334961999</v>
      </c>
      <c r="O63" s="130">
        <v>20933898.956320506</v>
      </c>
      <c r="P63" s="130">
        <v>22836980.679622378</v>
      </c>
      <c r="Q63" s="130">
        <v>24648083.935768865</v>
      </c>
      <c r="R63" s="130">
        <v>30110190.176344633</v>
      </c>
      <c r="S63" s="130">
        <v>33636393.614563398</v>
      </c>
      <c r="T63" s="130">
        <v>36987495.978757404</v>
      </c>
      <c r="U63" s="130">
        <v>39151770.560393654</v>
      </c>
      <c r="V63" s="130">
        <v>36021878.852302797</v>
      </c>
      <c r="W63" s="130">
        <v>38453930.174849637</v>
      </c>
      <c r="X63" s="130">
        <v>36838806.209145598</v>
      </c>
      <c r="Y63" s="130">
        <v>34813579.262538061</v>
      </c>
      <c r="Z63" s="130">
        <v>31513838.71958911</v>
      </c>
      <c r="AA63" s="130">
        <v>30786482.176793922</v>
      </c>
      <c r="AB63" s="130">
        <v>41197025.266810775</v>
      </c>
      <c r="AC63" s="130">
        <v>29697157.068565041</v>
      </c>
      <c r="AD63" s="130">
        <v>43480785.770545326</v>
      </c>
      <c r="AE63" s="130">
        <v>33033895.370082062</v>
      </c>
      <c r="AF63" s="130">
        <v>38970833.210389219</v>
      </c>
      <c r="AG63" s="130">
        <v>46735611.306338713</v>
      </c>
      <c r="AH63" s="131">
        <v>47107117.236198477</v>
      </c>
      <c r="AI63" s="157">
        <v>46476650.00658457</v>
      </c>
      <c r="AJ63" s="157">
        <v>45846182.77697067</v>
      </c>
      <c r="AK63" s="157">
        <v>45215715.54735674</v>
      </c>
      <c r="AL63" s="157">
        <v>44585248.317742832</v>
      </c>
      <c r="AM63" s="157">
        <v>43954781.088128939</v>
      </c>
      <c r="AN63" s="157">
        <v>43324313.858515017</v>
      </c>
      <c r="AO63" s="157">
        <v>42693846.628901094</v>
      </c>
      <c r="AP63" s="157">
        <v>42063379.399287209</v>
      </c>
      <c r="AQ63" s="157">
        <v>41432912.169673286</v>
      </c>
      <c r="AR63" s="157">
        <v>40802444.940059394</v>
      </c>
      <c r="AS63" s="157">
        <v>40171977.710445471</v>
      </c>
      <c r="AT63" s="157">
        <v>39541510.480831549</v>
      </c>
      <c r="AU63" s="157">
        <v>38911043.251217656</v>
      </c>
      <c r="AV63" s="157">
        <v>38280576.021603741</v>
      </c>
      <c r="AW63" s="157">
        <v>37650108.791989818</v>
      </c>
      <c r="AX63" s="157">
        <v>37019641.562375918</v>
      </c>
      <c r="AY63" s="157">
        <v>36389174.33276201</v>
      </c>
      <c r="AZ63" s="157">
        <v>35758707.103148095</v>
      </c>
      <c r="BA63" s="157">
        <v>35128239.87353418</v>
      </c>
      <c r="BB63" s="157">
        <v>34497772.643920273</v>
      </c>
      <c r="BC63" s="157">
        <v>33867305.414306358</v>
      </c>
      <c r="BD63" s="157">
        <v>33236838.184692446</v>
      </c>
      <c r="BE63" s="157">
        <v>32606370.955078539</v>
      </c>
      <c r="BF63" s="157">
        <v>31975903.725464638</v>
      </c>
      <c r="BG63" s="157">
        <v>31345436.495850716</v>
      </c>
      <c r="BH63" s="157">
        <v>30714969.266236808</v>
      </c>
      <c r="BI63" s="157">
        <v>30084502.036622904</v>
      </c>
      <c r="BJ63" s="157">
        <v>29454034.807008985</v>
      </c>
      <c r="BK63" s="157">
        <v>28823567.577395111</v>
      </c>
    </row>
    <row r="64" spans="1:63" x14ac:dyDescent="0.45">
      <c r="A64" s="13" t="s">
        <v>66</v>
      </c>
      <c r="B64" s="14" t="s">
        <v>6</v>
      </c>
      <c r="C64" s="132"/>
      <c r="D64" s="132">
        <v>2593904.0187917771</v>
      </c>
      <c r="E64" s="132">
        <v>2430219.2132225051</v>
      </c>
      <c r="F64" s="132">
        <v>2266534.407653233</v>
      </c>
      <c r="G64" s="132">
        <v>2102849.6020839615</v>
      </c>
      <c r="H64" s="132">
        <v>1939164.7965146895</v>
      </c>
      <c r="I64" s="132">
        <v>1775479.9909454167</v>
      </c>
      <c r="J64" s="132">
        <v>2109339.5616473956</v>
      </c>
      <c r="K64" s="132">
        <v>2443199.1323493747</v>
      </c>
      <c r="L64" s="132">
        <v>2777058.7030513543</v>
      </c>
      <c r="M64" s="132">
        <v>3110918.2737533329</v>
      </c>
      <c r="N64" s="132">
        <v>3085533.1400274588</v>
      </c>
      <c r="O64" s="132">
        <v>2876344.4525679704</v>
      </c>
      <c r="P64" s="132">
        <v>3137830.3118923316</v>
      </c>
      <c r="Q64" s="132">
        <v>3530558.2405639705</v>
      </c>
      <c r="R64" s="132">
        <v>4093516.7697097594</v>
      </c>
      <c r="S64" s="132">
        <v>4599359.2701480938</v>
      </c>
      <c r="T64" s="132">
        <v>4522624.6186619522</v>
      </c>
      <c r="U64" s="132">
        <v>6585199.1144192964</v>
      </c>
      <c r="V64" s="132">
        <v>6210500.0252358969</v>
      </c>
      <c r="W64" s="132">
        <v>6629807.8259750726</v>
      </c>
      <c r="X64" s="132">
        <v>6351345.7426703097</v>
      </c>
      <c r="Y64" s="132">
        <v>6002178.1699685752</v>
      </c>
      <c r="Z64" s="132">
        <v>5433272.8441447308</v>
      </c>
      <c r="AA64" s="132">
        <v>5307869.9509223457</v>
      </c>
      <c r="AB64" s="132">
        <v>7102742.4057536647</v>
      </c>
      <c r="AC64" s="132">
        <v>5695136.7417403348</v>
      </c>
      <c r="AD64" s="132">
        <v>7496483.5185987391</v>
      </c>
      <c r="AE64" s="132">
        <v>5695344.4563711137</v>
      </c>
      <c r="AF64" s="132">
        <v>6910135.8864977872</v>
      </c>
      <c r="AG64" s="132">
        <v>8115587.2907706238</v>
      </c>
      <c r="AH64" s="133">
        <v>8409234.2751880605</v>
      </c>
      <c r="AI64" s="158">
        <v>8278112.2460405054</v>
      </c>
      <c r="AJ64" s="158">
        <v>8146990.2168929502</v>
      </c>
      <c r="AK64" s="158">
        <v>8015868.187745396</v>
      </c>
      <c r="AL64" s="158">
        <v>7884746.1585978409</v>
      </c>
      <c r="AM64" s="158">
        <v>7753624.1294502858</v>
      </c>
      <c r="AN64" s="158">
        <v>7622502.1003027307</v>
      </c>
      <c r="AO64" s="158">
        <v>7491380.0711551756</v>
      </c>
      <c r="AP64" s="158">
        <v>7360258.0420076204</v>
      </c>
      <c r="AQ64" s="158">
        <v>7229136.0128600653</v>
      </c>
      <c r="AR64" s="158">
        <v>7098013.9837125093</v>
      </c>
      <c r="AS64" s="158">
        <v>6966891.9545649542</v>
      </c>
      <c r="AT64" s="158">
        <v>6835769.925417399</v>
      </c>
      <c r="AU64" s="158">
        <v>6704647.8962698439</v>
      </c>
      <c r="AV64" s="158">
        <v>6573525.8671222879</v>
      </c>
      <c r="AW64" s="158">
        <v>6442403.8379747337</v>
      </c>
      <c r="AX64" s="158">
        <v>6311281.8088271776</v>
      </c>
      <c r="AY64" s="158">
        <v>6180159.7796796225</v>
      </c>
      <c r="AZ64" s="158">
        <v>6049037.7505320674</v>
      </c>
      <c r="BA64" s="158">
        <v>5917915.7213845123</v>
      </c>
      <c r="BB64" s="158">
        <v>5786793.6922369553</v>
      </c>
      <c r="BC64" s="158">
        <v>5655671.6630894011</v>
      </c>
      <c r="BD64" s="158">
        <v>5524549.633941846</v>
      </c>
      <c r="BE64" s="158">
        <v>5393427.6047942908</v>
      </c>
      <c r="BF64" s="158">
        <v>5262305.5756467348</v>
      </c>
      <c r="BG64" s="158">
        <v>5131183.5464991787</v>
      </c>
      <c r="BH64" s="158">
        <v>5000061.5173516246</v>
      </c>
      <c r="BI64" s="158">
        <v>4868939.4882040694</v>
      </c>
      <c r="BJ64" s="158">
        <v>4737817.4590565143</v>
      </c>
      <c r="BK64" s="158">
        <v>4606695.4299089629</v>
      </c>
    </row>
    <row r="65" spans="1:63" x14ac:dyDescent="0.45">
      <c r="A65" s="13" t="s">
        <v>67</v>
      </c>
      <c r="B65" s="14" t="s">
        <v>6</v>
      </c>
      <c r="C65" s="132"/>
      <c r="D65" s="132">
        <v>14220292.627415333</v>
      </c>
      <c r="E65" s="132">
        <v>13936680.159285037</v>
      </c>
      <c r="F65" s="132">
        <v>13653067.691154746</v>
      </c>
      <c r="G65" s="132">
        <v>13369455.223024452</v>
      </c>
      <c r="H65" s="132">
        <v>13085842.754894158</v>
      </c>
      <c r="I65" s="132">
        <v>12802230.286763858</v>
      </c>
      <c r="J65" s="132">
        <v>14251075.360938201</v>
      </c>
      <c r="K65" s="132">
        <v>15699920.435112549</v>
      </c>
      <c r="L65" s="132">
        <v>17148765.509286892</v>
      </c>
      <c r="M65" s="132">
        <v>18597610.58346124</v>
      </c>
      <c r="N65" s="132">
        <v>17477456.975770038</v>
      </c>
      <c r="O65" s="132">
        <v>16292544.638429698</v>
      </c>
      <c r="P65" s="132">
        <v>17773685.060105126</v>
      </c>
      <c r="Q65" s="132">
        <v>19021858.975544978</v>
      </c>
      <c r="R65" s="132">
        <v>23483289.347184539</v>
      </c>
      <c r="S65" s="132">
        <v>26203748.376645371</v>
      </c>
      <c r="T65" s="132">
        <v>29414382.777871456</v>
      </c>
      <c r="U65" s="132">
        <v>29118893.386476379</v>
      </c>
      <c r="V65" s="132">
        <v>26620860.028020911</v>
      </c>
      <c r="W65" s="132">
        <v>28418192.646453813</v>
      </c>
      <c r="X65" s="132">
        <v>27224585.028283715</v>
      </c>
      <c r="Y65" s="132">
        <v>25727903.433976229</v>
      </c>
      <c r="Z65" s="132">
        <v>23289331.823572457</v>
      </c>
      <c r="AA65" s="132">
        <v>22751801.374491565</v>
      </c>
      <c r="AB65" s="132">
        <v>30445392.581972465</v>
      </c>
      <c r="AC65" s="132">
        <v>21342023.206133604</v>
      </c>
      <c r="AD65" s="132">
        <v>32133135.43838245</v>
      </c>
      <c r="AE65" s="132">
        <v>24412682.870677773</v>
      </c>
      <c r="AF65" s="132">
        <v>28599119.676474158</v>
      </c>
      <c r="AG65" s="132">
        <v>34477582.409281112</v>
      </c>
      <c r="AH65" s="133">
        <v>34510691.010497324</v>
      </c>
      <c r="AI65" s="158">
        <v>34069618.555436939</v>
      </c>
      <c r="AJ65" s="158">
        <v>33628546.100376554</v>
      </c>
      <c r="AK65" s="158">
        <v>33187473.645316169</v>
      </c>
      <c r="AL65" s="158">
        <v>32746401.19025578</v>
      </c>
      <c r="AM65" s="158">
        <v>32305328.735195395</v>
      </c>
      <c r="AN65" s="158">
        <v>31864256.280135009</v>
      </c>
      <c r="AO65" s="158">
        <v>31423183.825074621</v>
      </c>
      <c r="AP65" s="158">
        <v>30982111.370014239</v>
      </c>
      <c r="AQ65" s="158">
        <v>30541038.914953854</v>
      </c>
      <c r="AR65" s="158">
        <v>30099966.459893465</v>
      </c>
      <c r="AS65" s="158">
        <v>29658894.004833084</v>
      </c>
      <c r="AT65" s="158">
        <v>29217821.549772695</v>
      </c>
      <c r="AU65" s="158">
        <v>28776749.09471231</v>
      </c>
      <c r="AV65" s="158">
        <v>28335676.639651924</v>
      </c>
      <c r="AW65" s="158">
        <v>27894604.184591535</v>
      </c>
      <c r="AX65" s="158">
        <v>27453531.72953115</v>
      </c>
      <c r="AY65" s="158">
        <v>27012459.274470765</v>
      </c>
      <c r="AZ65" s="158">
        <v>26571386.81941038</v>
      </c>
      <c r="BA65" s="158">
        <v>26130314.364349991</v>
      </c>
      <c r="BB65" s="158">
        <v>25689241.909289606</v>
      </c>
      <c r="BC65" s="158">
        <v>25248169.454229217</v>
      </c>
      <c r="BD65" s="158">
        <v>24807096.999168836</v>
      </c>
      <c r="BE65" s="158">
        <v>24366024.544108447</v>
      </c>
      <c r="BF65" s="158">
        <v>23924952.089048069</v>
      </c>
      <c r="BG65" s="158">
        <v>23483879.63398768</v>
      </c>
      <c r="BH65" s="158">
        <v>23042807.178927291</v>
      </c>
      <c r="BI65" s="158">
        <v>22601734.723866906</v>
      </c>
      <c r="BJ65" s="158">
        <v>22160662.268806521</v>
      </c>
      <c r="BK65" s="158">
        <v>21719589.813746162</v>
      </c>
    </row>
    <row r="66" spans="1:63" x14ac:dyDescent="0.45">
      <c r="A66" s="13" t="s">
        <v>68</v>
      </c>
      <c r="B66" s="14" t="s">
        <v>6</v>
      </c>
      <c r="C66" s="132"/>
      <c r="D66" s="132">
        <v>895331.25055085076</v>
      </c>
      <c r="E66" s="132">
        <v>869530.86739662034</v>
      </c>
      <c r="F66" s="132">
        <v>843730.48424239014</v>
      </c>
      <c r="G66" s="132">
        <v>817930.10108815972</v>
      </c>
      <c r="H66" s="132">
        <v>792129.71793392941</v>
      </c>
      <c r="I66" s="132">
        <v>766329.33477969863</v>
      </c>
      <c r="J66" s="132">
        <v>862487.83401965641</v>
      </c>
      <c r="K66" s="132">
        <v>958646.33325961477</v>
      </c>
      <c r="L66" s="132">
        <v>1054804.8324995728</v>
      </c>
      <c r="M66" s="132">
        <v>1150963.3317395309</v>
      </c>
      <c r="N66" s="132">
        <v>1093133.7967355682</v>
      </c>
      <c r="O66" s="132">
        <v>1019023.0308551909</v>
      </c>
      <c r="P66" s="132">
        <v>1111661.4882056629</v>
      </c>
      <c r="Q66" s="132">
        <v>1201959.8450833808</v>
      </c>
      <c r="R66" s="132">
        <v>1465059.1509318941</v>
      </c>
      <c r="S66" s="132">
        <v>1637025.0923542683</v>
      </c>
      <c r="T66" s="132">
        <v>1792171.0384465968</v>
      </c>
      <c r="U66" s="132">
        <v>1923744.7175435205</v>
      </c>
      <c r="V66" s="132">
        <v>1772209.6621223404</v>
      </c>
      <c r="W66" s="132">
        <v>1891862.0786513956</v>
      </c>
      <c r="X66" s="132">
        <v>1812400.9736578937</v>
      </c>
      <c r="Y66" s="132">
        <v>1712763.5622534365</v>
      </c>
      <c r="Z66" s="132">
        <v>1550422.4446041251</v>
      </c>
      <c r="AA66" s="132">
        <v>1514637.8510732097</v>
      </c>
      <c r="AB66" s="132">
        <v>2026817.2720222473</v>
      </c>
      <c r="AC66" s="132">
        <v>1475712.8422360381</v>
      </c>
      <c r="AD66" s="132">
        <v>2139174.0551674725</v>
      </c>
      <c r="AE66" s="132">
        <v>1625206.4139251676</v>
      </c>
      <c r="AF66" s="132">
        <v>1922169.6899572245</v>
      </c>
      <c r="AG66" s="132">
        <v>2300783.2983927419</v>
      </c>
      <c r="AH66" s="133">
        <v>2324916.7243267237</v>
      </c>
      <c r="AI66" s="158">
        <v>2293520.7521863105</v>
      </c>
      <c r="AJ66" s="158">
        <v>2262124.7800458977</v>
      </c>
      <c r="AK66" s="158">
        <v>2230728.807905484</v>
      </c>
      <c r="AL66" s="158">
        <v>2199332.8357650707</v>
      </c>
      <c r="AM66" s="158">
        <v>2167936.8636246575</v>
      </c>
      <c r="AN66" s="158">
        <v>2136540.8914842443</v>
      </c>
      <c r="AO66" s="158">
        <v>2105144.919343831</v>
      </c>
      <c r="AP66" s="158">
        <v>2073748.9472034178</v>
      </c>
      <c r="AQ66" s="158">
        <v>2042352.9750630045</v>
      </c>
      <c r="AR66" s="158">
        <v>2010957.0029225908</v>
      </c>
      <c r="AS66" s="158">
        <v>1979561.0307821778</v>
      </c>
      <c r="AT66" s="158">
        <v>1948165.0586417646</v>
      </c>
      <c r="AU66" s="158">
        <v>1916769.0865013511</v>
      </c>
      <c r="AV66" s="158">
        <v>1885373.1143609378</v>
      </c>
      <c r="AW66" s="158">
        <v>1853977.1422205248</v>
      </c>
      <c r="AX66" s="158">
        <v>1822581.1700801114</v>
      </c>
      <c r="AY66" s="158">
        <v>1791185.1979396981</v>
      </c>
      <c r="AZ66" s="158">
        <v>1759789.2257992849</v>
      </c>
      <c r="BA66" s="158">
        <v>1728393.2536588712</v>
      </c>
      <c r="BB66" s="158">
        <v>1696997.2815184579</v>
      </c>
      <c r="BC66" s="158">
        <v>1665601.3093780447</v>
      </c>
      <c r="BD66" s="158">
        <v>1634205.3372376312</v>
      </c>
      <c r="BE66" s="158">
        <v>1602809.3650972184</v>
      </c>
      <c r="BF66" s="158">
        <v>1571413.3929568052</v>
      </c>
      <c r="BG66" s="158">
        <v>1540017.4208163915</v>
      </c>
      <c r="BH66" s="158">
        <v>1508621.4486759782</v>
      </c>
      <c r="BI66" s="158">
        <v>1477225.476535565</v>
      </c>
      <c r="BJ66" s="158">
        <v>1445829.5043951517</v>
      </c>
      <c r="BK66" s="158">
        <v>1414433.5322547397</v>
      </c>
    </row>
    <row r="67" spans="1:63" x14ac:dyDescent="0.45">
      <c r="A67" s="13" t="s">
        <v>58</v>
      </c>
      <c r="B67" s="14" t="s">
        <v>6</v>
      </c>
      <c r="C67" s="132"/>
      <c r="D67" s="132">
        <v>432230.5968813044</v>
      </c>
      <c r="E67" s="132">
        <v>423992.48285620305</v>
      </c>
      <c r="F67" s="132">
        <v>415754.36883110192</v>
      </c>
      <c r="G67" s="132">
        <v>407516.25480600062</v>
      </c>
      <c r="H67" s="132">
        <v>399278.1407808995</v>
      </c>
      <c r="I67" s="132">
        <v>391040.02675579797</v>
      </c>
      <c r="J67" s="132">
        <v>434840.51153147343</v>
      </c>
      <c r="K67" s="132">
        <v>478640.99630714906</v>
      </c>
      <c r="L67" s="132">
        <v>522441.48108282452</v>
      </c>
      <c r="M67" s="132">
        <v>566241.96585850022</v>
      </c>
      <c r="N67" s="132">
        <v>531583.3271416924</v>
      </c>
      <c r="O67" s="132">
        <v>495543.77953886584</v>
      </c>
      <c r="P67" s="132">
        <v>540593.21404239908</v>
      </c>
      <c r="Q67" s="132">
        <v>577968.13411235402</v>
      </c>
      <c r="R67" s="132">
        <v>714431.60570123396</v>
      </c>
      <c r="S67" s="132">
        <v>797088.06180591881</v>
      </c>
      <c r="T67" s="132">
        <v>896938.81897419656</v>
      </c>
      <c r="U67" s="132">
        <v>880728.26360877044</v>
      </c>
      <c r="V67" s="132">
        <v>804523.15530445578</v>
      </c>
      <c r="W67" s="132">
        <v>858841.29933854088</v>
      </c>
      <c r="X67" s="132">
        <v>822768.64931315253</v>
      </c>
      <c r="Y67" s="132">
        <v>777536.63962334872</v>
      </c>
      <c r="Z67" s="132">
        <v>703839.27130493801</v>
      </c>
      <c r="AA67" s="132">
        <v>687594.27799850143</v>
      </c>
      <c r="AB67" s="132">
        <v>920106.38569712394</v>
      </c>
      <c r="AC67" s="132">
        <v>647331.47872520005</v>
      </c>
      <c r="AD67" s="132">
        <v>971112.55930504925</v>
      </c>
      <c r="AE67" s="132">
        <v>737788.66016692203</v>
      </c>
      <c r="AF67" s="132">
        <v>865088.17604653561</v>
      </c>
      <c r="AG67" s="132">
        <v>1042201.3928826316</v>
      </c>
      <c r="AH67" s="133">
        <v>1044137.3574141727</v>
      </c>
      <c r="AI67" s="158">
        <v>1030868.6366109169</v>
      </c>
      <c r="AJ67" s="158">
        <v>1017599.9158076613</v>
      </c>
      <c r="AK67" s="158">
        <v>1004331.1950044056</v>
      </c>
      <c r="AL67" s="158">
        <v>991062.47420114977</v>
      </c>
      <c r="AM67" s="158">
        <v>977793.75339789398</v>
      </c>
      <c r="AN67" s="158">
        <v>964525.03259463829</v>
      </c>
      <c r="AO67" s="158">
        <v>951256.3117913825</v>
      </c>
      <c r="AP67" s="158">
        <v>937987.59098812682</v>
      </c>
      <c r="AQ67" s="158">
        <v>924718.87018487125</v>
      </c>
      <c r="AR67" s="158">
        <v>911450.14938161534</v>
      </c>
      <c r="AS67" s="158">
        <v>898181.42857835954</v>
      </c>
      <c r="AT67" s="158">
        <v>884912.70777510386</v>
      </c>
      <c r="AU67" s="158">
        <v>871643.98697184806</v>
      </c>
      <c r="AV67" s="158">
        <v>858375.26616859238</v>
      </c>
      <c r="AW67" s="158">
        <v>845106.54536533658</v>
      </c>
      <c r="AX67" s="158">
        <v>831837.8245620809</v>
      </c>
      <c r="AY67" s="158">
        <v>818569.10375882511</v>
      </c>
      <c r="AZ67" s="158">
        <v>805300.38295556942</v>
      </c>
      <c r="BA67" s="158">
        <v>792031.66215231363</v>
      </c>
      <c r="BB67" s="158">
        <v>778762.94134905771</v>
      </c>
      <c r="BC67" s="158">
        <v>765494.22054580215</v>
      </c>
      <c r="BD67" s="158">
        <v>752225.49974254635</v>
      </c>
      <c r="BE67" s="158">
        <v>738956.77893929055</v>
      </c>
      <c r="BF67" s="158">
        <v>725688.05813603487</v>
      </c>
      <c r="BG67" s="158">
        <v>712419.33733277908</v>
      </c>
      <c r="BH67" s="158">
        <v>699150.61652952316</v>
      </c>
      <c r="BI67" s="158">
        <v>685881.8957262676</v>
      </c>
      <c r="BJ67" s="158">
        <v>672613.17492301192</v>
      </c>
      <c r="BK67" s="158">
        <v>659344.4541197567</v>
      </c>
    </row>
    <row r="68" spans="1:63" x14ac:dyDescent="0.45">
      <c r="A68" s="13" t="s">
        <v>71</v>
      </c>
      <c r="B68" s="14" t="s">
        <v>6</v>
      </c>
      <c r="C68" s="132"/>
      <c r="D68" s="132">
        <v>209438.16008576838</v>
      </c>
      <c r="E68" s="132">
        <v>190683.38665632991</v>
      </c>
      <c r="F68" s="132">
        <v>171928.6132268915</v>
      </c>
      <c r="G68" s="132">
        <v>153173.83979745302</v>
      </c>
      <c r="H68" s="132">
        <v>134419.06636801458</v>
      </c>
      <c r="I68" s="132">
        <v>115664.29293857607</v>
      </c>
      <c r="J68" s="132">
        <v>146063.08134069288</v>
      </c>
      <c r="K68" s="132">
        <v>176461.86974280974</v>
      </c>
      <c r="L68" s="132">
        <v>206860.65814492659</v>
      </c>
      <c r="M68" s="132">
        <v>237259.44654704345</v>
      </c>
      <c r="N68" s="132">
        <v>244062.33478282351</v>
      </c>
      <c r="O68" s="132">
        <v>227515.73581449647</v>
      </c>
      <c r="P68" s="132">
        <v>248198.98452490527</v>
      </c>
      <c r="Q68" s="132">
        <v>288074.16386271041</v>
      </c>
      <c r="R68" s="132">
        <v>321119.01803490217</v>
      </c>
      <c r="S68" s="132">
        <v>362437.27261657501</v>
      </c>
      <c r="T68" s="132">
        <v>323472.16604781535</v>
      </c>
      <c r="U68" s="132">
        <v>594715.6900190576</v>
      </c>
      <c r="V68" s="132">
        <v>568467.00620865158</v>
      </c>
      <c r="W68" s="132">
        <v>606847.59540397639</v>
      </c>
      <c r="X68" s="132">
        <v>581359.06691260578</v>
      </c>
      <c r="Y68" s="132">
        <v>549398.63797574933</v>
      </c>
      <c r="Z68" s="132">
        <v>497324.90702443942</v>
      </c>
      <c r="AA68" s="132">
        <v>485846.37760001922</v>
      </c>
      <c r="AB68" s="132">
        <v>650136.81585431693</v>
      </c>
      <c r="AC68" s="132">
        <v>495278.89231261244</v>
      </c>
      <c r="AD68" s="132">
        <v>686177.20402447903</v>
      </c>
      <c r="AE68" s="132">
        <v>521313.1630761649</v>
      </c>
      <c r="AF68" s="132">
        <v>623857.01332770009</v>
      </c>
      <c r="AG68" s="132">
        <v>740224.57525007881</v>
      </c>
      <c r="AH68" s="133">
        <v>756716.58218614385</v>
      </c>
      <c r="AI68" s="158">
        <v>744018.0825202266</v>
      </c>
      <c r="AJ68" s="158">
        <v>731319.58285430912</v>
      </c>
      <c r="AK68" s="158">
        <v>718621.08318839187</v>
      </c>
      <c r="AL68" s="158">
        <v>705922.58352247451</v>
      </c>
      <c r="AM68" s="158">
        <v>693224.08385655703</v>
      </c>
      <c r="AN68" s="158">
        <v>680525.58419063978</v>
      </c>
      <c r="AO68" s="158">
        <v>667827.08452472242</v>
      </c>
      <c r="AP68" s="158">
        <v>655128.58485880494</v>
      </c>
      <c r="AQ68" s="158">
        <v>642430.08519288746</v>
      </c>
      <c r="AR68" s="158">
        <v>629731.58552696998</v>
      </c>
      <c r="AS68" s="158">
        <v>617033.08586105262</v>
      </c>
      <c r="AT68" s="158">
        <v>604334.58619513526</v>
      </c>
      <c r="AU68" s="158">
        <v>591636.08652921778</v>
      </c>
      <c r="AV68" s="158">
        <v>578937.58686330041</v>
      </c>
      <c r="AW68" s="158">
        <v>566239.08719738293</v>
      </c>
      <c r="AX68" s="158">
        <v>553540.58753146557</v>
      </c>
      <c r="AY68" s="158">
        <v>540842.08786554809</v>
      </c>
      <c r="AZ68" s="158">
        <v>528143.58819963061</v>
      </c>
      <c r="BA68" s="158">
        <v>515445.08853371325</v>
      </c>
      <c r="BB68" s="158">
        <v>502746.58886779577</v>
      </c>
      <c r="BC68" s="158">
        <v>490048.08920187841</v>
      </c>
      <c r="BD68" s="158">
        <v>477349.58953596093</v>
      </c>
      <c r="BE68" s="158">
        <v>464651.08987004351</v>
      </c>
      <c r="BF68" s="158">
        <v>451952.59020412614</v>
      </c>
      <c r="BG68" s="158">
        <v>439254.09053820866</v>
      </c>
      <c r="BH68" s="158">
        <v>426555.5908722913</v>
      </c>
      <c r="BI68" s="158">
        <v>413857.09120637388</v>
      </c>
      <c r="BJ68" s="158">
        <v>401158.5915404564</v>
      </c>
      <c r="BK68" s="158">
        <v>388460.09187453944</v>
      </c>
    </row>
    <row r="69" spans="1:63" x14ac:dyDescent="0.45">
      <c r="A69" s="13" t="s">
        <v>78</v>
      </c>
      <c r="B69" s="14" t="s">
        <v>6</v>
      </c>
      <c r="C69" s="132"/>
      <c r="D69" s="132">
        <v>11631.434465908414</v>
      </c>
      <c r="E69" s="132">
        <v>11136.527327454207</v>
      </c>
      <c r="F69" s="132">
        <v>10641.620189000005</v>
      </c>
      <c r="G69" s="132">
        <v>10146.713050545801</v>
      </c>
      <c r="H69" s="132">
        <v>9651.8059120915968</v>
      </c>
      <c r="I69" s="132">
        <v>9156.8987736373892</v>
      </c>
      <c r="J69" s="132">
        <v>10505.385276737004</v>
      </c>
      <c r="K69" s="132">
        <v>11853.871779836621</v>
      </c>
      <c r="L69" s="132">
        <v>13202.358282936239</v>
      </c>
      <c r="M69" s="132">
        <v>14550.844786035854</v>
      </c>
      <c r="N69" s="132">
        <v>14054.876323256818</v>
      </c>
      <c r="O69" s="132">
        <v>13102.00335218856</v>
      </c>
      <c r="P69" s="132">
        <v>14293.094566023887</v>
      </c>
      <c r="Q69" s="132">
        <v>15701.66807847151</v>
      </c>
      <c r="R69" s="132">
        <v>18761.747898187539</v>
      </c>
      <c r="S69" s="132">
        <v>21009.50063013368</v>
      </c>
      <c r="T69" s="132">
        <v>22079.966844185987</v>
      </c>
      <c r="U69" s="132">
        <v>26808.990523251203</v>
      </c>
      <c r="V69" s="132">
        <v>24955.883763635371</v>
      </c>
      <c r="W69" s="132">
        <v>26640.803930113423</v>
      </c>
      <c r="X69" s="132">
        <v>25521.849360385451</v>
      </c>
      <c r="Y69" s="132">
        <v>24118.776286886154</v>
      </c>
      <c r="Z69" s="132">
        <v>21832.722808731036</v>
      </c>
      <c r="AA69" s="132">
        <v>21328.81168818281</v>
      </c>
      <c r="AB69" s="132">
        <v>28541.214581880551</v>
      </c>
      <c r="AC69" s="132">
        <v>21964.418315744275</v>
      </c>
      <c r="AD69" s="132">
        <v>30123.399173330232</v>
      </c>
      <c r="AE69" s="132">
        <v>22885.814937528143</v>
      </c>
      <c r="AF69" s="132">
        <v>27461.175572826975</v>
      </c>
      <c r="AG69" s="132">
        <v>32518.415105530396</v>
      </c>
      <c r="AH69" s="133">
        <v>33330.858586475806</v>
      </c>
      <c r="AI69" s="158">
        <v>32849.065266977392</v>
      </c>
      <c r="AJ69" s="158">
        <v>32367.27194747897</v>
      </c>
      <c r="AK69" s="158">
        <v>31885.478627980552</v>
      </c>
      <c r="AL69" s="158">
        <v>31403.68530848213</v>
      </c>
      <c r="AM69" s="158">
        <v>30921.891988983713</v>
      </c>
      <c r="AN69" s="158">
        <v>30440.098669485291</v>
      </c>
      <c r="AO69" s="158">
        <v>29958.305349986869</v>
      </c>
      <c r="AP69" s="158">
        <v>29476.512030488448</v>
      </c>
      <c r="AQ69" s="158">
        <v>28994.718710990037</v>
      </c>
      <c r="AR69" s="158">
        <v>28512.925391491615</v>
      </c>
      <c r="AS69" s="158">
        <v>28031.13207199319</v>
      </c>
      <c r="AT69" s="158">
        <v>27549.338752494772</v>
      </c>
      <c r="AU69" s="158">
        <v>27067.545432996347</v>
      </c>
      <c r="AV69" s="158">
        <v>26585.752113497932</v>
      </c>
      <c r="AW69" s="158">
        <v>26103.958793999507</v>
      </c>
      <c r="AX69" s="158">
        <v>25622.165474501089</v>
      </c>
      <c r="AY69" s="158">
        <v>25140.372155002664</v>
      </c>
      <c r="AZ69" s="158">
        <v>24658.578835504246</v>
      </c>
      <c r="BA69" s="158">
        <v>24176.785516005821</v>
      </c>
      <c r="BB69" s="158">
        <v>23694.992196507403</v>
      </c>
      <c r="BC69" s="158">
        <v>23213.198877008981</v>
      </c>
      <c r="BD69" s="158">
        <v>22731.405557510559</v>
      </c>
      <c r="BE69" s="158">
        <v>22249.612238012141</v>
      </c>
      <c r="BF69" s="158">
        <v>21767.81891851372</v>
      </c>
      <c r="BG69" s="158">
        <v>21286.025599015302</v>
      </c>
      <c r="BH69" s="158">
        <v>20804.23227951688</v>
      </c>
      <c r="BI69" s="158">
        <v>20322.438960018459</v>
      </c>
      <c r="BJ69" s="158">
        <v>19840.645640520037</v>
      </c>
      <c r="BK69" s="158">
        <v>19358.852321021634</v>
      </c>
    </row>
    <row r="70" spans="1:63" x14ac:dyDescent="0.45">
      <c r="A70" s="13" t="s">
        <v>69</v>
      </c>
      <c r="B70" s="14" t="s">
        <v>6</v>
      </c>
      <c r="C70" s="132"/>
      <c r="D70" s="132">
        <v>5573.4996629096886</v>
      </c>
      <c r="E70" s="132">
        <v>5375.4925535656303</v>
      </c>
      <c r="F70" s="132">
        <v>5177.4854442215728</v>
      </c>
      <c r="G70" s="132">
        <v>4979.4783348775163</v>
      </c>
      <c r="H70" s="132">
        <v>4781.471225533458</v>
      </c>
      <c r="I70" s="132">
        <v>4583.4641161893978</v>
      </c>
      <c r="J70" s="132">
        <v>5205.3002772006193</v>
      </c>
      <c r="K70" s="132">
        <v>5827.1364382118418</v>
      </c>
      <c r="L70" s="132">
        <v>6448.9725992230642</v>
      </c>
      <c r="M70" s="132">
        <v>7070.8087602342857</v>
      </c>
      <c r="N70" s="132">
        <v>6770.5918105484125</v>
      </c>
      <c r="O70" s="132">
        <v>6311.5686369519117</v>
      </c>
      <c r="P70" s="132">
        <v>6885.3476039475399</v>
      </c>
      <c r="Q70" s="132">
        <v>7502.5970199370422</v>
      </c>
      <c r="R70" s="132">
        <v>9056.6126728940289</v>
      </c>
      <c r="S70" s="132">
        <v>10130.322055652055</v>
      </c>
      <c r="T70" s="132">
        <v>10874.844506492575</v>
      </c>
      <c r="U70" s="132">
        <v>12400.918298335269</v>
      </c>
      <c r="V70" s="132">
        <v>11484.648305694225</v>
      </c>
      <c r="W70" s="132">
        <v>12260.045230862199</v>
      </c>
      <c r="X70" s="132">
        <v>11745.104552940757</v>
      </c>
      <c r="Y70" s="132">
        <v>11099.413102020904</v>
      </c>
      <c r="Z70" s="132">
        <v>10047.37581681454</v>
      </c>
      <c r="AA70" s="132">
        <v>9815.4769166738988</v>
      </c>
      <c r="AB70" s="132">
        <v>13134.610450778147</v>
      </c>
      <c r="AC70" s="132">
        <v>9998.0598289981954</v>
      </c>
      <c r="AD70" s="132">
        <v>13862.728667692025</v>
      </c>
      <c r="AE70" s="132">
        <v>10532.006729799998</v>
      </c>
      <c r="AF70" s="132">
        <v>12601.030264232175</v>
      </c>
      <c r="AG70" s="132">
        <v>14953.834994121991</v>
      </c>
      <c r="AH70" s="133">
        <v>15283.834140457648</v>
      </c>
      <c r="AI70" s="158">
        <v>15069.924429181248</v>
      </c>
      <c r="AJ70" s="158">
        <v>14856.014717904853</v>
      </c>
      <c r="AK70" s="158">
        <v>14642.105006628459</v>
      </c>
      <c r="AL70" s="158">
        <v>14428.195295352059</v>
      </c>
      <c r="AM70" s="158">
        <v>14214.285584075662</v>
      </c>
      <c r="AN70" s="158">
        <v>14000.375872799268</v>
      </c>
      <c r="AO70" s="158">
        <v>13786.466161522872</v>
      </c>
      <c r="AP70" s="158">
        <v>13572.556450246475</v>
      </c>
      <c r="AQ70" s="158">
        <v>13358.646738970077</v>
      </c>
      <c r="AR70" s="158">
        <v>13144.737027693678</v>
      </c>
      <c r="AS70" s="158">
        <v>12930.827316417282</v>
      </c>
      <c r="AT70" s="158">
        <v>12716.917605140885</v>
      </c>
      <c r="AU70" s="158">
        <v>12503.007893864487</v>
      </c>
      <c r="AV70" s="158">
        <v>12289.098182588092</v>
      </c>
      <c r="AW70" s="158">
        <v>12075.188471311696</v>
      </c>
      <c r="AX70" s="158">
        <v>11861.278760035297</v>
      </c>
      <c r="AY70" s="158">
        <v>11647.369048758901</v>
      </c>
      <c r="AZ70" s="158">
        <v>11433.459337482505</v>
      </c>
      <c r="BA70" s="158">
        <v>11219.549626206106</v>
      </c>
      <c r="BB70" s="158">
        <v>11005.63991492971</v>
      </c>
      <c r="BC70" s="158">
        <v>10791.730203653311</v>
      </c>
      <c r="BD70" s="158">
        <v>10577.820492376917</v>
      </c>
      <c r="BE70" s="158">
        <v>10363.910781100518</v>
      </c>
      <c r="BF70" s="158">
        <v>10150.001069824122</v>
      </c>
      <c r="BG70" s="158">
        <v>9936.0913585477247</v>
      </c>
      <c r="BH70" s="158">
        <v>9722.181647271329</v>
      </c>
      <c r="BI70" s="158">
        <v>9508.2719359949315</v>
      </c>
      <c r="BJ70" s="158">
        <v>9294.362224718534</v>
      </c>
      <c r="BK70" s="158">
        <v>9080.4525134421456</v>
      </c>
    </row>
    <row r="71" spans="1:63" x14ac:dyDescent="0.45">
      <c r="A71" s="13" t="s">
        <v>70</v>
      </c>
      <c r="B71" s="14" t="s">
        <v>6</v>
      </c>
      <c r="C71" s="132"/>
      <c r="D71" s="132">
        <v>3240.0258370347319</v>
      </c>
      <c r="E71" s="132">
        <v>2942.9283843114727</v>
      </c>
      <c r="F71" s="132">
        <v>2645.8309315882143</v>
      </c>
      <c r="G71" s="132">
        <v>2348.733478864955</v>
      </c>
      <c r="H71" s="132">
        <v>2051.6360261416958</v>
      </c>
      <c r="I71" s="132">
        <v>1754.5385734184358</v>
      </c>
      <c r="J71" s="132">
        <v>2229.1357190259178</v>
      </c>
      <c r="K71" s="132">
        <v>2703.7328646333999</v>
      </c>
      <c r="L71" s="132">
        <v>3178.3300102408821</v>
      </c>
      <c r="M71" s="132">
        <v>3652.9271558483642</v>
      </c>
      <c r="N71" s="132">
        <v>3769.2923706139609</v>
      </c>
      <c r="O71" s="132">
        <v>3513.7471251486077</v>
      </c>
      <c r="P71" s="132">
        <v>3833.1786819802996</v>
      </c>
      <c r="Q71" s="132">
        <v>4460.3115030646422</v>
      </c>
      <c r="R71" s="132">
        <v>4955.9242112228349</v>
      </c>
      <c r="S71" s="132">
        <v>5595.7183073808992</v>
      </c>
      <c r="T71" s="132">
        <v>4951.7474047037485</v>
      </c>
      <c r="U71" s="132">
        <v>9279.4795050436733</v>
      </c>
      <c r="V71" s="132">
        <v>8878.4433412168182</v>
      </c>
      <c r="W71" s="132">
        <v>9477.8798658550404</v>
      </c>
      <c r="X71" s="132">
        <v>9079.794394596287</v>
      </c>
      <c r="Y71" s="132">
        <v>8580.6293518097664</v>
      </c>
      <c r="Z71" s="132">
        <v>7767.3303128726193</v>
      </c>
      <c r="AA71" s="132">
        <v>7588.0561034248349</v>
      </c>
      <c r="AB71" s="132">
        <v>10153.980478302412</v>
      </c>
      <c r="AC71" s="132">
        <v>9711.4292725085725</v>
      </c>
      <c r="AD71" s="132">
        <v>10716.86722611623</v>
      </c>
      <c r="AE71" s="132">
        <v>8141.9841975902036</v>
      </c>
      <c r="AF71" s="132">
        <v>10400.562248756347</v>
      </c>
      <c r="AG71" s="132">
        <v>11760.089661867254</v>
      </c>
      <c r="AH71" s="133">
        <v>12806.593859121404</v>
      </c>
      <c r="AI71" s="158">
        <v>12592.744093513349</v>
      </c>
      <c r="AJ71" s="158">
        <v>12378.894327905296</v>
      </c>
      <c r="AK71" s="158">
        <v>12165.044562297242</v>
      </c>
      <c r="AL71" s="158">
        <v>11951.194796689188</v>
      </c>
      <c r="AM71" s="158">
        <v>11737.345031081133</v>
      </c>
      <c r="AN71" s="158">
        <v>11523.495265473079</v>
      </c>
      <c r="AO71" s="158">
        <v>11309.645499865024</v>
      </c>
      <c r="AP71" s="158">
        <v>11095.795734256968</v>
      </c>
      <c r="AQ71" s="158">
        <v>10881.945968648914</v>
      </c>
      <c r="AR71" s="158">
        <v>10668.096203040859</v>
      </c>
      <c r="AS71" s="158">
        <v>10454.246437432805</v>
      </c>
      <c r="AT71" s="158">
        <v>10240.39667182475</v>
      </c>
      <c r="AU71" s="158">
        <v>10026.546906216694</v>
      </c>
      <c r="AV71" s="158">
        <v>9812.6971406086395</v>
      </c>
      <c r="AW71" s="158">
        <v>9598.8473750005833</v>
      </c>
      <c r="AX71" s="158">
        <v>9384.9976093925288</v>
      </c>
      <c r="AY71" s="158">
        <v>9171.1478437844744</v>
      </c>
      <c r="AZ71" s="158">
        <v>8957.2980781764181</v>
      </c>
      <c r="BA71" s="158">
        <v>8743.4483125683637</v>
      </c>
      <c r="BB71" s="158">
        <v>8529.5985469603074</v>
      </c>
      <c r="BC71" s="158">
        <v>8315.748781352253</v>
      </c>
      <c r="BD71" s="158">
        <v>8101.8990157441986</v>
      </c>
      <c r="BE71" s="158">
        <v>7888.0492501361423</v>
      </c>
      <c r="BF71" s="158">
        <v>7674.1994845280879</v>
      </c>
      <c r="BG71" s="158">
        <v>7460.3497189200316</v>
      </c>
      <c r="BH71" s="158">
        <v>7246.4999533119781</v>
      </c>
      <c r="BI71" s="158">
        <v>7032.6501877039218</v>
      </c>
      <c r="BJ71" s="158">
        <v>6818.8004220958665</v>
      </c>
      <c r="BK71" s="158">
        <v>6604.9506564878184</v>
      </c>
    </row>
    <row r="72" spans="1:63" x14ac:dyDescent="0.45">
      <c r="A72" s="13"/>
      <c r="B72" s="13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32"/>
      <c r="AB72" s="132"/>
      <c r="AC72" s="132"/>
      <c r="AD72" s="132"/>
      <c r="AE72" s="132"/>
      <c r="AF72" s="132"/>
      <c r="AG72" s="132"/>
      <c r="AH72" s="133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  <c r="BI72" s="158"/>
      <c r="BJ72" s="158"/>
      <c r="BK72" s="158"/>
    </row>
    <row r="73" spans="1:63" x14ac:dyDescent="0.45">
      <c r="AA73" s="9"/>
      <c r="AB73" s="9"/>
      <c r="AC73" s="9"/>
      <c r="AD73" s="9"/>
      <c r="AE73" s="9"/>
      <c r="AF73" s="9"/>
      <c r="AG73" s="9"/>
    </row>
    <row r="74" spans="1:63" x14ac:dyDescent="0.45">
      <c r="AA74" s="9"/>
      <c r="AB74" s="9"/>
      <c r="AC74" s="9"/>
      <c r="AD74" s="9"/>
      <c r="AE74" s="9"/>
      <c r="AF74" s="9"/>
      <c r="AG74" s="9"/>
    </row>
    <row r="75" spans="1:63" x14ac:dyDescent="0.45">
      <c r="AA75" s="9"/>
      <c r="AB75" s="9"/>
      <c r="AC75" s="9"/>
      <c r="AD75" s="9"/>
      <c r="AE75" s="9"/>
      <c r="AF75" s="9"/>
      <c r="AG75" s="9"/>
    </row>
    <row r="76" spans="1:63" x14ac:dyDescent="0.45">
      <c r="AA76" s="9"/>
      <c r="AB76" s="9"/>
      <c r="AC76" s="9"/>
      <c r="AD76" s="9"/>
      <c r="AE76" s="9"/>
      <c r="AF76" s="9"/>
      <c r="AG76" s="9"/>
    </row>
    <row r="77" spans="1:63" x14ac:dyDescent="0.45">
      <c r="AA77" s="9"/>
      <c r="AB77" s="9"/>
      <c r="AC77" s="9"/>
      <c r="AD77" s="9"/>
      <c r="AE77" s="9"/>
      <c r="AF77" s="9"/>
      <c r="AG77" s="9"/>
    </row>
    <row r="78" spans="1:63" x14ac:dyDescent="0.45">
      <c r="AA78" s="9"/>
      <c r="AB78" s="9"/>
      <c r="AC78" s="9"/>
      <c r="AD78" s="9"/>
      <c r="AE78" s="9"/>
      <c r="AF78" s="9"/>
      <c r="AG78" s="9"/>
    </row>
    <row r="79" spans="1:63" x14ac:dyDescent="0.45">
      <c r="AA79" s="9"/>
      <c r="AB79" s="9"/>
      <c r="AC79" s="9"/>
      <c r="AD79" s="9"/>
      <c r="AE79" s="9"/>
      <c r="AF79" s="9"/>
      <c r="AG79" s="9"/>
    </row>
    <row r="80" spans="1:63" x14ac:dyDescent="0.45">
      <c r="AA80" s="9"/>
      <c r="AB80" s="9"/>
      <c r="AC80" s="9"/>
      <c r="AD80" s="9"/>
      <c r="AE80" s="9"/>
      <c r="AF80" s="9"/>
      <c r="AG80" s="9"/>
    </row>
    <row r="81" spans="27:33" x14ac:dyDescent="0.45">
      <c r="AA81" s="9"/>
      <c r="AB81" s="9"/>
      <c r="AC81" s="9"/>
      <c r="AD81" s="9"/>
      <c r="AE81" s="9"/>
      <c r="AF81" s="9"/>
      <c r="AG81" s="9"/>
    </row>
    <row r="82" spans="27:33" x14ac:dyDescent="0.45">
      <c r="AA82" s="9"/>
      <c r="AB82" s="9"/>
      <c r="AC82" s="9"/>
      <c r="AD82" s="9"/>
      <c r="AE82" s="9"/>
      <c r="AF82" s="9"/>
      <c r="AG82" s="9"/>
    </row>
    <row r="83" spans="27:33" x14ac:dyDescent="0.45">
      <c r="AA83" s="9"/>
      <c r="AB83" s="9"/>
      <c r="AC83" s="9"/>
      <c r="AD83" s="9"/>
      <c r="AE83" s="9"/>
      <c r="AF83" s="9"/>
      <c r="AG83" s="9"/>
    </row>
    <row r="84" spans="27:33" x14ac:dyDescent="0.45">
      <c r="AA84" s="9"/>
      <c r="AB84" s="9"/>
      <c r="AC84" s="9"/>
      <c r="AD84" s="9"/>
      <c r="AE84" s="9"/>
      <c r="AF84" s="9"/>
      <c r="AG84" s="9"/>
    </row>
    <row r="85" spans="27:33" x14ac:dyDescent="0.45">
      <c r="AA85" s="9"/>
      <c r="AB85" s="9"/>
      <c r="AC85" s="9"/>
      <c r="AD85" s="9"/>
      <c r="AE85" s="9"/>
      <c r="AF85" s="9"/>
      <c r="AG85" s="9"/>
    </row>
    <row r="86" spans="27:33" x14ac:dyDescent="0.45">
      <c r="AA86" s="9"/>
      <c r="AB86" s="9"/>
      <c r="AC86" s="9"/>
      <c r="AD86" s="9"/>
      <c r="AE86" s="9"/>
      <c r="AF86" s="9"/>
      <c r="AG86" s="9"/>
    </row>
    <row r="87" spans="27:33" x14ac:dyDescent="0.45">
      <c r="AA87" s="9"/>
      <c r="AB87" s="9"/>
      <c r="AC87" s="9"/>
      <c r="AD87" s="9"/>
      <c r="AE87" s="9"/>
      <c r="AF87" s="9"/>
      <c r="AG87" s="9"/>
    </row>
    <row r="88" spans="27:33" x14ac:dyDescent="0.45">
      <c r="AA88" s="9"/>
      <c r="AB88" s="9"/>
      <c r="AC88" s="9"/>
      <c r="AD88" s="9"/>
      <c r="AE88" s="9"/>
      <c r="AF88" s="9"/>
      <c r="AG88" s="9"/>
    </row>
    <row r="89" spans="27:33" x14ac:dyDescent="0.45">
      <c r="AA89" s="9"/>
      <c r="AB89" s="9"/>
      <c r="AC89" s="9"/>
      <c r="AD89" s="9"/>
      <c r="AE89" s="9"/>
      <c r="AF89" s="9"/>
      <c r="AG89" s="9"/>
    </row>
    <row r="90" spans="27:33" x14ac:dyDescent="0.45">
      <c r="AA90" s="9"/>
      <c r="AB90" s="9"/>
      <c r="AC90" s="9"/>
      <c r="AD90" s="9"/>
      <c r="AE90" s="9"/>
      <c r="AF90" s="9"/>
      <c r="AG90" s="9"/>
    </row>
    <row r="91" spans="27:33" x14ac:dyDescent="0.45">
      <c r="AA91" s="9"/>
      <c r="AB91" s="9"/>
      <c r="AC91" s="9"/>
      <c r="AD91" s="9"/>
      <c r="AE91" s="9"/>
      <c r="AF91" s="9"/>
      <c r="AG91" s="9"/>
    </row>
    <row r="92" spans="27:33" x14ac:dyDescent="0.45">
      <c r="AA92" s="9"/>
      <c r="AB92" s="9"/>
      <c r="AC92" s="9"/>
      <c r="AD92" s="9"/>
      <c r="AE92" s="9"/>
      <c r="AF92" s="9"/>
      <c r="AG92" s="9"/>
    </row>
    <row r="93" spans="27:33" x14ac:dyDescent="0.45">
      <c r="AA93" s="9"/>
      <c r="AB93" s="9"/>
      <c r="AC93" s="9"/>
      <c r="AD93" s="9"/>
      <c r="AE93" s="9"/>
      <c r="AF93" s="9"/>
      <c r="AG93" s="9"/>
    </row>
    <row r="94" spans="27:33" x14ac:dyDescent="0.45">
      <c r="AA94" s="9"/>
      <c r="AB94" s="9"/>
      <c r="AC94" s="9"/>
      <c r="AD94" s="9"/>
      <c r="AE94" s="9"/>
      <c r="AF94" s="9"/>
      <c r="AG94" s="9"/>
    </row>
    <row r="95" spans="27:33" x14ac:dyDescent="0.45">
      <c r="AA95" s="9"/>
      <c r="AB95" s="9"/>
      <c r="AC95" s="9"/>
      <c r="AD95" s="9"/>
      <c r="AE95" s="9"/>
      <c r="AF95" s="9"/>
      <c r="AG95" s="9"/>
    </row>
    <row r="96" spans="27:33" x14ac:dyDescent="0.45">
      <c r="AA96" s="9"/>
      <c r="AB96" s="9"/>
      <c r="AC96" s="9"/>
      <c r="AD96" s="9"/>
      <c r="AE96" s="9"/>
      <c r="AF96" s="9"/>
      <c r="AG96" s="9"/>
    </row>
    <row r="97" spans="27:33" x14ac:dyDescent="0.45">
      <c r="AA97" s="9"/>
      <c r="AB97" s="9"/>
      <c r="AC97" s="9"/>
      <c r="AD97" s="9"/>
      <c r="AE97" s="9"/>
      <c r="AF97" s="9"/>
      <c r="AG97" s="9"/>
    </row>
    <row r="98" spans="27:33" x14ac:dyDescent="0.45">
      <c r="AA98" s="9"/>
      <c r="AB98" s="9"/>
      <c r="AC98" s="9"/>
      <c r="AD98" s="9"/>
      <c r="AE98" s="9"/>
      <c r="AF98" s="9"/>
      <c r="AG98" s="9"/>
    </row>
    <row r="99" spans="27:33" x14ac:dyDescent="0.45">
      <c r="AA99" s="9"/>
      <c r="AB99" s="9"/>
      <c r="AC99" s="9"/>
      <c r="AD99" s="9"/>
      <c r="AE99" s="9"/>
      <c r="AF99" s="9"/>
      <c r="AG99" s="9"/>
    </row>
    <row r="100" spans="27:33" x14ac:dyDescent="0.45">
      <c r="AA100" s="9"/>
      <c r="AB100" s="9"/>
      <c r="AC100" s="9"/>
      <c r="AD100" s="9"/>
      <c r="AE100" s="9"/>
      <c r="AF100" s="9"/>
      <c r="AG100" s="9"/>
    </row>
    <row r="101" spans="27:33" x14ac:dyDescent="0.45">
      <c r="AA101" s="9"/>
      <c r="AB101" s="9"/>
      <c r="AC101" s="9"/>
      <c r="AD101" s="9"/>
      <c r="AE101" s="9"/>
      <c r="AF101" s="9"/>
      <c r="AG101" s="9"/>
    </row>
    <row r="102" spans="27:33" x14ac:dyDescent="0.45">
      <c r="AA102" s="9"/>
      <c r="AB102" s="9"/>
      <c r="AC102" s="9"/>
      <c r="AD102" s="9"/>
      <c r="AE102" s="9"/>
      <c r="AF102" s="9"/>
      <c r="AG102" s="9"/>
    </row>
    <row r="103" spans="27:33" x14ac:dyDescent="0.45">
      <c r="AA103" s="9"/>
      <c r="AB103" s="9"/>
      <c r="AC103" s="9"/>
      <c r="AD103" s="9"/>
      <c r="AE103" s="9"/>
      <c r="AF103" s="9"/>
      <c r="AG103" s="9"/>
    </row>
    <row r="104" spans="27:33" x14ac:dyDescent="0.45">
      <c r="AA104" s="9"/>
      <c r="AB104" s="9"/>
      <c r="AC104" s="9"/>
      <c r="AD104" s="9"/>
      <c r="AE104" s="9"/>
      <c r="AF104" s="9"/>
      <c r="AG104" s="9"/>
    </row>
    <row r="105" spans="27:33" x14ac:dyDescent="0.45">
      <c r="AA105" s="9"/>
      <c r="AB105" s="9"/>
      <c r="AC105" s="9"/>
      <c r="AD105" s="9"/>
      <c r="AE105" s="9"/>
      <c r="AF105" s="9"/>
      <c r="AG105" s="9"/>
    </row>
    <row r="106" spans="27:33" x14ac:dyDescent="0.45">
      <c r="AA106" s="9"/>
      <c r="AB106" s="9"/>
      <c r="AC106" s="9"/>
      <c r="AD106" s="9"/>
      <c r="AE106" s="9"/>
      <c r="AF106" s="9"/>
      <c r="AG106" s="9"/>
    </row>
    <row r="107" spans="27:33" x14ac:dyDescent="0.45">
      <c r="AA107" s="9"/>
      <c r="AB107" s="9"/>
      <c r="AC107" s="9"/>
      <c r="AD107" s="9"/>
      <c r="AE107" s="9"/>
      <c r="AF107" s="9"/>
      <c r="AG107" s="9"/>
    </row>
    <row r="108" spans="27:33" x14ac:dyDescent="0.45">
      <c r="AA108" s="9"/>
      <c r="AB108" s="9"/>
      <c r="AC108" s="9"/>
      <c r="AD108" s="9"/>
      <c r="AE108" s="9"/>
      <c r="AF108" s="9"/>
      <c r="AG108" s="9"/>
    </row>
    <row r="109" spans="27:33" x14ac:dyDescent="0.45">
      <c r="AA109" s="9"/>
      <c r="AB109" s="9"/>
      <c r="AC109" s="9"/>
      <c r="AD109" s="9"/>
      <c r="AE109" s="9"/>
      <c r="AF109" s="9"/>
      <c r="AG109" s="9"/>
    </row>
    <row r="110" spans="27:33" x14ac:dyDescent="0.45">
      <c r="AA110" s="9"/>
      <c r="AB110" s="9"/>
      <c r="AC110" s="9"/>
      <c r="AD110" s="9"/>
      <c r="AE110" s="9"/>
      <c r="AF110" s="9"/>
      <c r="AG110" s="9"/>
    </row>
    <row r="111" spans="27:33" x14ac:dyDescent="0.45">
      <c r="AA111" s="9"/>
      <c r="AB111" s="9"/>
      <c r="AC111" s="9"/>
      <c r="AD111" s="9"/>
      <c r="AE111" s="9"/>
      <c r="AF111" s="9"/>
      <c r="AG111" s="9"/>
    </row>
    <row r="112" spans="27:33" x14ac:dyDescent="0.45">
      <c r="AA112" s="9"/>
      <c r="AB112" s="9"/>
      <c r="AC112" s="9"/>
      <c r="AD112" s="9"/>
      <c r="AE112" s="9"/>
      <c r="AF112" s="9"/>
      <c r="AG112" s="9"/>
    </row>
    <row r="113" spans="27:33" x14ac:dyDescent="0.45">
      <c r="AA113" s="9"/>
      <c r="AB113" s="9"/>
      <c r="AC113" s="9"/>
      <c r="AD113" s="9"/>
      <c r="AE113" s="9"/>
      <c r="AF113" s="9"/>
      <c r="AG113" s="9"/>
    </row>
    <row r="114" spans="27:33" x14ac:dyDescent="0.45">
      <c r="AA114" s="9"/>
      <c r="AB114" s="9"/>
      <c r="AC114" s="9"/>
      <c r="AD114" s="9"/>
      <c r="AE114" s="9"/>
      <c r="AF114" s="9"/>
      <c r="AG114" s="9"/>
    </row>
    <row r="115" spans="27:33" x14ac:dyDescent="0.45">
      <c r="AA115" s="9"/>
      <c r="AB115" s="9"/>
      <c r="AC115" s="9"/>
      <c r="AD115" s="9"/>
      <c r="AE115" s="9"/>
      <c r="AF115" s="9"/>
      <c r="AG115" s="9"/>
    </row>
    <row r="116" spans="27:33" x14ac:dyDescent="0.45">
      <c r="AA116" s="9"/>
      <c r="AB116" s="9"/>
      <c r="AC116" s="9"/>
      <c r="AD116" s="9"/>
      <c r="AE116" s="9"/>
      <c r="AF116" s="9"/>
      <c r="AG116" s="9"/>
    </row>
    <row r="117" spans="27:33" x14ac:dyDescent="0.45">
      <c r="AA117" s="9"/>
      <c r="AB117" s="9"/>
      <c r="AC117" s="9"/>
      <c r="AD117" s="9"/>
      <c r="AE117" s="9"/>
      <c r="AF117" s="9"/>
      <c r="AG117" s="9"/>
    </row>
    <row r="118" spans="27:33" x14ac:dyDescent="0.45">
      <c r="AA118" s="9"/>
      <c r="AB118" s="9"/>
      <c r="AC118" s="9"/>
      <c r="AD118" s="9"/>
      <c r="AE118" s="9"/>
      <c r="AF118" s="9"/>
      <c r="AG118" s="9"/>
    </row>
    <row r="119" spans="27:33" x14ac:dyDescent="0.45">
      <c r="AA119" s="9"/>
      <c r="AB119" s="9"/>
      <c r="AC119" s="9"/>
      <c r="AD119" s="9"/>
      <c r="AE119" s="9"/>
      <c r="AF119" s="9"/>
      <c r="AG119" s="9"/>
    </row>
    <row r="120" spans="27:33" x14ac:dyDescent="0.45">
      <c r="AA120" s="9"/>
      <c r="AB120" s="9"/>
      <c r="AC120" s="9"/>
      <c r="AD120" s="9"/>
      <c r="AE120" s="9"/>
      <c r="AF120" s="9"/>
      <c r="AG120" s="9"/>
    </row>
    <row r="121" spans="27:33" x14ac:dyDescent="0.45">
      <c r="AA121" s="9"/>
      <c r="AB121" s="9"/>
      <c r="AC121" s="9"/>
      <c r="AD121" s="9"/>
      <c r="AE121" s="9"/>
      <c r="AF121" s="9"/>
      <c r="AG121" s="9"/>
    </row>
    <row r="122" spans="27:33" x14ac:dyDescent="0.45">
      <c r="AA122" s="9"/>
      <c r="AB122" s="9"/>
      <c r="AC122" s="9"/>
      <c r="AD122" s="9"/>
      <c r="AE122" s="9"/>
      <c r="AF122" s="9"/>
      <c r="AG122" s="9"/>
    </row>
    <row r="123" spans="27:33" x14ac:dyDescent="0.45">
      <c r="AA123" s="9"/>
      <c r="AB123" s="9"/>
      <c r="AC123" s="9"/>
      <c r="AD123" s="9"/>
      <c r="AE123" s="9"/>
      <c r="AF123" s="9"/>
      <c r="AG123" s="9"/>
    </row>
    <row r="124" spans="27:33" x14ac:dyDescent="0.45">
      <c r="AA124" s="9"/>
      <c r="AB124" s="9"/>
      <c r="AC124" s="9"/>
      <c r="AD124" s="9"/>
      <c r="AE124" s="9"/>
      <c r="AF124" s="9"/>
      <c r="AG124" s="9"/>
    </row>
    <row r="125" spans="27:33" x14ac:dyDescent="0.45">
      <c r="AA125" s="9"/>
      <c r="AB125" s="9"/>
      <c r="AC125" s="9"/>
      <c r="AD125" s="9"/>
      <c r="AE125" s="9"/>
      <c r="AF125" s="9"/>
      <c r="AG125" s="9"/>
    </row>
    <row r="126" spans="27:33" x14ac:dyDescent="0.45">
      <c r="AA126" s="9"/>
      <c r="AB126" s="9"/>
      <c r="AC126" s="9"/>
      <c r="AD126" s="9"/>
      <c r="AE126" s="9"/>
      <c r="AF126" s="9"/>
      <c r="AG126" s="9"/>
    </row>
    <row r="127" spans="27:33" x14ac:dyDescent="0.45">
      <c r="AA127" s="9"/>
      <c r="AB127" s="9"/>
      <c r="AC127" s="9"/>
      <c r="AD127" s="9"/>
      <c r="AE127" s="9"/>
      <c r="AF127" s="9"/>
      <c r="AG127" s="9"/>
    </row>
    <row r="128" spans="27:33" x14ac:dyDescent="0.45">
      <c r="AA128" s="9"/>
      <c r="AB128" s="9"/>
      <c r="AC128" s="9"/>
      <c r="AD128" s="9"/>
      <c r="AE128" s="9"/>
      <c r="AF128" s="9"/>
      <c r="AG128" s="9"/>
    </row>
    <row r="129" spans="27:33" x14ac:dyDescent="0.45">
      <c r="AA129" s="9"/>
      <c r="AB129" s="9"/>
      <c r="AC129" s="9"/>
      <c r="AD129" s="9"/>
      <c r="AE129" s="9"/>
      <c r="AF129" s="9"/>
      <c r="AG129" s="9"/>
    </row>
    <row r="130" spans="27:33" x14ac:dyDescent="0.45">
      <c r="AA130" s="9"/>
      <c r="AB130" s="9"/>
      <c r="AC130" s="9"/>
      <c r="AD130" s="9"/>
      <c r="AE130" s="9"/>
      <c r="AF130" s="9"/>
      <c r="AG130" s="9"/>
    </row>
    <row r="131" spans="27:33" x14ac:dyDescent="0.45">
      <c r="AA131" s="9"/>
      <c r="AB131" s="9"/>
      <c r="AC131" s="9"/>
      <c r="AD131" s="9"/>
      <c r="AE131" s="9"/>
      <c r="AF131" s="9"/>
      <c r="AG131" s="9"/>
    </row>
    <row r="132" spans="27:33" x14ac:dyDescent="0.45">
      <c r="AA132" s="9"/>
      <c r="AB132" s="9"/>
      <c r="AC132" s="9"/>
      <c r="AD132" s="9"/>
      <c r="AE132" s="9"/>
      <c r="AF132" s="9"/>
      <c r="AG132" s="9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4"/>
  <dimension ref="A1:BK152"/>
  <sheetViews>
    <sheetView zoomScale="90" zoomScaleNormal="9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73" sqref="A73:XFD451"/>
    </sheetView>
  </sheetViews>
  <sheetFormatPr baseColWidth="10" defaultColWidth="11.3984375" defaultRowHeight="14.25" x14ac:dyDescent="0.45"/>
  <cols>
    <col min="1" max="1" width="30.86328125" style="4" customWidth="1"/>
    <col min="2" max="2" width="22.73046875" style="21" customWidth="1"/>
    <col min="3" max="33" width="12.06640625" style="4" customWidth="1"/>
    <col min="34" max="63" width="12.06640625" style="9" customWidth="1"/>
    <col min="64" max="16384" width="11.3984375" style="4"/>
  </cols>
  <sheetData>
    <row r="1" spans="1:63" x14ac:dyDescent="0.45">
      <c r="A1" s="4" t="s">
        <v>79</v>
      </c>
      <c r="B1" s="47" t="s">
        <v>80</v>
      </c>
    </row>
    <row r="3" spans="1:63" x14ac:dyDescent="0.45">
      <c r="A3" s="24" t="s">
        <v>15</v>
      </c>
      <c r="B3" s="24"/>
      <c r="C3" s="188">
        <v>1990</v>
      </c>
      <c r="D3" s="188">
        <v>1991</v>
      </c>
      <c r="E3" s="188">
        <v>1992</v>
      </c>
      <c r="F3" s="188">
        <v>1993</v>
      </c>
      <c r="G3" s="188">
        <v>1994</v>
      </c>
      <c r="H3" s="188">
        <v>1995</v>
      </c>
      <c r="I3" s="188">
        <v>1996</v>
      </c>
      <c r="J3" s="188">
        <v>1997</v>
      </c>
      <c r="K3" s="188">
        <v>1998</v>
      </c>
      <c r="L3" s="188">
        <v>1999</v>
      </c>
      <c r="M3" s="188">
        <v>2000</v>
      </c>
      <c r="N3" s="188">
        <v>2001</v>
      </c>
      <c r="O3" s="188">
        <v>2002</v>
      </c>
      <c r="P3" s="188">
        <v>2003</v>
      </c>
      <c r="Q3" s="188">
        <v>2004</v>
      </c>
      <c r="R3" s="188">
        <v>2005</v>
      </c>
      <c r="S3" s="188">
        <v>2006</v>
      </c>
      <c r="T3" s="188">
        <v>2007</v>
      </c>
      <c r="U3" s="188">
        <v>2008</v>
      </c>
      <c r="V3" s="188">
        <v>2009</v>
      </c>
      <c r="W3" s="188">
        <v>2010</v>
      </c>
      <c r="X3" s="188">
        <v>2011</v>
      </c>
      <c r="Y3" s="188">
        <v>2012</v>
      </c>
      <c r="Z3" s="188">
        <v>2013</v>
      </c>
      <c r="AA3" s="188">
        <v>2014</v>
      </c>
      <c r="AB3" s="188">
        <v>2015</v>
      </c>
      <c r="AC3" s="188">
        <v>2016</v>
      </c>
      <c r="AD3" s="188">
        <v>2017</v>
      </c>
      <c r="AE3" s="188">
        <v>2018</v>
      </c>
      <c r="AF3" s="188">
        <v>2019</v>
      </c>
      <c r="AG3" s="188">
        <v>2020</v>
      </c>
      <c r="AH3" s="189">
        <v>2021</v>
      </c>
      <c r="AI3" s="189">
        <v>2022</v>
      </c>
      <c r="AJ3" s="189">
        <v>2023</v>
      </c>
      <c r="AK3" s="189">
        <v>2024</v>
      </c>
      <c r="AL3" s="189">
        <v>2025</v>
      </c>
      <c r="AM3" s="189">
        <v>2026</v>
      </c>
      <c r="AN3" s="189">
        <v>2027</v>
      </c>
      <c r="AO3" s="189">
        <v>2028</v>
      </c>
      <c r="AP3" s="189">
        <v>2029</v>
      </c>
      <c r="AQ3" s="189">
        <v>2030</v>
      </c>
      <c r="AR3" s="189">
        <v>2031</v>
      </c>
      <c r="AS3" s="189">
        <v>2032</v>
      </c>
      <c r="AT3" s="189">
        <v>2033</v>
      </c>
      <c r="AU3" s="189">
        <v>2034</v>
      </c>
      <c r="AV3" s="189">
        <v>2035</v>
      </c>
      <c r="AW3" s="189">
        <v>2036</v>
      </c>
      <c r="AX3" s="189">
        <v>2037</v>
      </c>
      <c r="AY3" s="189">
        <v>2038</v>
      </c>
      <c r="AZ3" s="189">
        <v>2039</v>
      </c>
      <c r="BA3" s="189">
        <v>2040</v>
      </c>
      <c r="BB3" s="189">
        <v>2041</v>
      </c>
      <c r="BC3" s="189">
        <v>2042</v>
      </c>
      <c r="BD3" s="189">
        <v>2043</v>
      </c>
      <c r="BE3" s="189">
        <v>2044</v>
      </c>
      <c r="BF3" s="189">
        <v>2045</v>
      </c>
      <c r="BG3" s="189">
        <v>2046</v>
      </c>
      <c r="BH3" s="189">
        <v>2047</v>
      </c>
      <c r="BI3" s="189">
        <v>2048</v>
      </c>
      <c r="BJ3" s="189">
        <v>2049</v>
      </c>
      <c r="BK3" s="189">
        <v>2050</v>
      </c>
    </row>
    <row r="4" spans="1:63" x14ac:dyDescent="0.45">
      <c r="A4" s="24" t="s">
        <v>14</v>
      </c>
      <c r="B4" s="24"/>
      <c r="C4" s="112">
        <v>1502772</v>
      </c>
      <c r="D4" s="112">
        <v>1522449</v>
      </c>
      <c r="E4" s="112">
        <v>1537523</v>
      </c>
      <c r="F4" s="112">
        <v>1549436</v>
      </c>
      <c r="G4" s="112">
        <v>1542667</v>
      </c>
      <c r="H4" s="112">
        <v>1539002</v>
      </c>
      <c r="I4" s="112">
        <v>1542191</v>
      </c>
      <c r="J4" s="112">
        <v>1540875</v>
      </c>
      <c r="K4" s="112">
        <v>1542252</v>
      </c>
      <c r="L4" s="112">
        <v>1548537</v>
      </c>
      <c r="M4" s="112">
        <v>1571123</v>
      </c>
      <c r="N4" s="112">
        <v>1553956</v>
      </c>
      <c r="O4" s="112">
        <v>1592846</v>
      </c>
      <c r="P4" s="112">
        <v>1610410</v>
      </c>
      <c r="Q4" s="112">
        <v>1632569</v>
      </c>
      <c r="R4" s="112">
        <v>1652449</v>
      </c>
      <c r="S4" s="112">
        <v>1661246</v>
      </c>
      <c r="T4" s="112">
        <v>1671221</v>
      </c>
      <c r="U4" s="112">
        <v>1680135</v>
      </c>
      <c r="V4" s="112">
        <v>1689995</v>
      </c>
      <c r="W4" s="112">
        <v>1702855</v>
      </c>
      <c r="X4" s="112">
        <v>1717084</v>
      </c>
      <c r="Y4" s="112">
        <v>1741246</v>
      </c>
      <c r="Z4" s="112">
        <v>1766746</v>
      </c>
      <c r="AA4" s="112">
        <v>1797337</v>
      </c>
      <c r="AB4" s="112">
        <v>1840226</v>
      </c>
      <c r="AC4" s="112">
        <v>1855254.0541504999</v>
      </c>
      <c r="AD4" s="112">
        <v>1870282.1083009997</v>
      </c>
      <c r="AE4" s="112">
        <v>1885310.1624514996</v>
      </c>
      <c r="AF4" s="112">
        <v>1900338.2166019995</v>
      </c>
      <c r="AG4" s="112">
        <v>1915366.2707524993</v>
      </c>
      <c r="AH4" s="112">
        <v>1930394.3249029992</v>
      </c>
      <c r="AI4" s="112">
        <v>1945422.3790534991</v>
      </c>
      <c r="AJ4" s="112">
        <v>1960450.433203999</v>
      </c>
      <c r="AK4" s="112">
        <v>1975478.4873544988</v>
      </c>
      <c r="AL4" s="112">
        <v>1990506.5415049987</v>
      </c>
      <c r="AM4" s="112">
        <v>2005534.5956554986</v>
      </c>
      <c r="AN4" s="112">
        <v>2020562.6498059984</v>
      </c>
      <c r="AO4" s="112">
        <v>2035590.7039564983</v>
      </c>
      <c r="AP4" s="112">
        <v>2050618.7581069982</v>
      </c>
      <c r="AQ4" s="112">
        <v>2065646.812257498</v>
      </c>
      <c r="AR4" s="112">
        <v>2080674.8664079979</v>
      </c>
      <c r="AS4" s="112">
        <v>2095702.9205584978</v>
      </c>
      <c r="AT4" s="112">
        <v>2110730.9747089976</v>
      </c>
      <c r="AU4" s="112">
        <v>2125759.0288594975</v>
      </c>
      <c r="AV4" s="112">
        <v>2140787.0830099997</v>
      </c>
      <c r="AW4" s="112">
        <v>2151641.9336099997</v>
      </c>
      <c r="AX4" s="112">
        <v>2162496.7842099997</v>
      </c>
      <c r="AY4" s="112">
        <v>2173351.6348099997</v>
      </c>
      <c r="AZ4" s="112">
        <v>2184206.4854099997</v>
      </c>
      <c r="BA4" s="112">
        <v>2195061.3360100007</v>
      </c>
      <c r="BB4" s="112">
        <v>2204777.6664160006</v>
      </c>
      <c r="BC4" s="112">
        <v>2214493.9968220005</v>
      </c>
      <c r="BD4" s="112">
        <v>2224210.3272280004</v>
      </c>
      <c r="BE4" s="112">
        <v>2233926.6576340003</v>
      </c>
      <c r="BF4" s="112">
        <v>2243642.9880400002</v>
      </c>
      <c r="BG4" s="112">
        <v>2252133.2515040003</v>
      </c>
      <c r="BH4" s="112">
        <v>2260623.5149680004</v>
      </c>
      <c r="BI4" s="112">
        <v>2269113.7784320004</v>
      </c>
      <c r="BJ4" s="112">
        <v>2277604.0418960005</v>
      </c>
      <c r="BK4" s="112">
        <v>2286094.3053600001</v>
      </c>
    </row>
    <row r="5" spans="1:63" x14ac:dyDescent="0.45">
      <c r="A5" s="5"/>
      <c r="B5" s="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</row>
    <row r="6" spans="1:63" ht="18" x14ac:dyDescent="0.55000000000000004">
      <c r="A6" s="44" t="s">
        <v>25</v>
      </c>
      <c r="B6" s="45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</row>
    <row r="7" spans="1:63" x14ac:dyDescent="0.45">
      <c r="A7" s="16" t="s">
        <v>73</v>
      </c>
      <c r="B7" s="16"/>
      <c r="C7" s="124">
        <v>19267846.035838313</v>
      </c>
      <c r="D7" s="124">
        <v>19385845.819994785</v>
      </c>
      <c r="E7" s="124">
        <v>19506651.826062929</v>
      </c>
      <c r="F7" s="124">
        <v>19630264.054042749</v>
      </c>
      <c r="G7" s="124">
        <v>19756682.503934246</v>
      </c>
      <c r="H7" s="124">
        <v>19885907.175737415</v>
      </c>
      <c r="I7" s="124">
        <v>20017938.069452263</v>
      </c>
      <c r="J7" s="124">
        <v>20144425.875824187</v>
      </c>
      <c r="K7" s="124">
        <v>20265370.594853189</v>
      </c>
      <c r="L7" s="124">
        <v>20380772.226539269</v>
      </c>
      <c r="M7" s="124">
        <v>20490630.77088242</v>
      </c>
      <c r="N7" s="124">
        <v>20502265.45292592</v>
      </c>
      <c r="O7" s="124">
        <v>20517315.801487613</v>
      </c>
      <c r="P7" s="124">
        <v>20528096.566901561</v>
      </c>
      <c r="Q7" s="124">
        <v>20532262.191967797</v>
      </c>
      <c r="R7" s="124">
        <v>20527499.840965115</v>
      </c>
      <c r="S7" s="124">
        <v>20514447.96407038</v>
      </c>
      <c r="T7" s="124">
        <v>20503405.494288597</v>
      </c>
      <c r="U7" s="124">
        <v>20456199.175497603</v>
      </c>
      <c r="V7" s="124">
        <v>20415033.055506852</v>
      </c>
      <c r="W7" s="124">
        <v>20366900.512790803</v>
      </c>
      <c r="X7" s="124">
        <v>20323394.36763246</v>
      </c>
      <c r="Y7" s="124">
        <v>20285689.32827067</v>
      </c>
      <c r="Z7" s="124">
        <v>20257436.140229985</v>
      </c>
      <c r="AA7" s="124">
        <v>20239880.546888936</v>
      </c>
      <c r="AB7" s="137">
        <v>20192504.758845299</v>
      </c>
      <c r="AC7" s="125">
        <v>20180734.863287494</v>
      </c>
      <c r="AD7" s="125">
        <v>20126817.420088448</v>
      </c>
      <c r="AE7" s="125">
        <v>20102824.285648774</v>
      </c>
      <c r="AF7" s="125">
        <v>20062711.484555386</v>
      </c>
      <c r="AG7" s="125">
        <v>19999739.400794499</v>
      </c>
      <c r="AH7" s="126">
        <v>20077313.905554224</v>
      </c>
      <c r="AI7" s="166">
        <v>20154888.410313949</v>
      </c>
      <c r="AJ7" s="166">
        <v>20232462.91507367</v>
      </c>
      <c r="AK7" s="166">
        <v>20310037.419833396</v>
      </c>
      <c r="AL7" s="166">
        <v>20387611.924593125</v>
      </c>
      <c r="AM7" s="166">
        <v>20465186.429352853</v>
      </c>
      <c r="AN7" s="166">
        <v>20542760.934112575</v>
      </c>
      <c r="AO7" s="166">
        <v>20620335.4388723</v>
      </c>
      <c r="AP7" s="166">
        <v>20697909.943632029</v>
      </c>
      <c r="AQ7" s="166">
        <v>20775484.448391754</v>
      </c>
      <c r="AR7" s="166">
        <v>20853058.953151472</v>
      </c>
      <c r="AS7" s="166">
        <v>20930633.457911205</v>
      </c>
      <c r="AT7" s="166">
        <v>21008207.962670926</v>
      </c>
      <c r="AU7" s="166">
        <v>21085782.467430651</v>
      </c>
      <c r="AV7" s="166">
        <v>21163356.97219038</v>
      </c>
      <c r="AW7" s="166">
        <v>21240931.476950102</v>
      </c>
      <c r="AX7" s="166">
        <v>21318505.98170983</v>
      </c>
      <c r="AY7" s="166">
        <v>21396080.486469556</v>
      </c>
      <c r="AZ7" s="166">
        <v>21473654.991229281</v>
      </c>
      <c r="BA7" s="166">
        <v>21551229.495989002</v>
      </c>
      <c r="BB7" s="166">
        <v>21628804.000748731</v>
      </c>
      <c r="BC7" s="166">
        <v>21706378.505508456</v>
      </c>
      <c r="BD7" s="166">
        <v>21783953.010268182</v>
      </c>
      <c r="BE7" s="166">
        <v>21861527.515027903</v>
      </c>
      <c r="BF7" s="166">
        <v>21939102.019787632</v>
      </c>
      <c r="BG7" s="166">
        <v>22016676.524547353</v>
      </c>
      <c r="BH7" s="166">
        <v>22094251.029307082</v>
      </c>
      <c r="BI7" s="166">
        <v>22171825.534066807</v>
      </c>
      <c r="BJ7" s="166">
        <v>22249400.038826525</v>
      </c>
      <c r="BK7" s="166">
        <v>22326974.543586258</v>
      </c>
    </row>
    <row r="8" spans="1:63" x14ac:dyDescent="0.45">
      <c r="A8" s="17" t="s">
        <v>8</v>
      </c>
      <c r="B8" s="18" t="s">
        <v>5</v>
      </c>
      <c r="C8" s="122">
        <v>8971264.5455224421</v>
      </c>
      <c r="D8" s="122">
        <v>8964506.3566741515</v>
      </c>
      <c r="E8" s="122">
        <v>8957901.9412074815</v>
      </c>
      <c r="F8" s="122">
        <v>8951451.2991224322</v>
      </c>
      <c r="G8" s="122">
        <v>8945154.4304190055</v>
      </c>
      <c r="H8" s="122">
        <v>8939011.3350971993</v>
      </c>
      <c r="I8" s="122">
        <v>8933022.0131570157</v>
      </c>
      <c r="J8" s="122">
        <v>8926332.3279333059</v>
      </c>
      <c r="K8" s="122">
        <v>8918942.2794260718</v>
      </c>
      <c r="L8" s="122">
        <v>8910851.8676353116</v>
      </c>
      <c r="M8" s="122">
        <v>8902061.092561027</v>
      </c>
      <c r="N8" s="122">
        <v>8893772.3222481497</v>
      </c>
      <c r="O8" s="122">
        <v>8886045.5024649594</v>
      </c>
      <c r="P8" s="122">
        <v>8877616.2445196602</v>
      </c>
      <c r="Q8" s="122">
        <v>8868565.8003079165</v>
      </c>
      <c r="R8" s="122">
        <v>8857437.6055539548</v>
      </c>
      <c r="S8" s="122">
        <v>8845014.8842716813</v>
      </c>
      <c r="T8" s="122">
        <v>8831178.6483626831</v>
      </c>
      <c r="U8" s="122">
        <v>8817123.8953983448</v>
      </c>
      <c r="V8" s="122">
        <v>8804242.6006403044</v>
      </c>
      <c r="W8" s="122">
        <v>8790491.6130469497</v>
      </c>
      <c r="X8" s="122">
        <v>8777318.1879943572</v>
      </c>
      <c r="Y8" s="122">
        <v>8764868.9768384956</v>
      </c>
      <c r="Z8" s="122">
        <v>8753599.7410729527</v>
      </c>
      <c r="AA8" s="122">
        <v>8742590.6053999215</v>
      </c>
      <c r="AB8" s="138">
        <v>8727858.6968342382</v>
      </c>
      <c r="AC8" s="122">
        <v>8717571.8515113331</v>
      </c>
      <c r="AD8" s="122">
        <v>8702023.2783755977</v>
      </c>
      <c r="AE8" s="122">
        <v>8690210.4758004453</v>
      </c>
      <c r="AF8" s="122">
        <v>8676385.2833446916</v>
      </c>
      <c r="AG8" s="122">
        <v>8659706.3228733763</v>
      </c>
      <c r="AH8" s="123">
        <v>8643027.362402061</v>
      </c>
      <c r="AI8" s="158">
        <v>8626565.4255991243</v>
      </c>
      <c r="AJ8" s="158">
        <v>8610320.512464568</v>
      </c>
      <c r="AK8" s="158">
        <v>8594292.6229983922</v>
      </c>
      <c r="AL8" s="158">
        <v>8578481.757200595</v>
      </c>
      <c r="AM8" s="158">
        <v>8562887.9150711782</v>
      </c>
      <c r="AN8" s="158">
        <v>8547511.0966101419</v>
      </c>
      <c r="AO8" s="158">
        <v>8532351.3018174842</v>
      </c>
      <c r="AP8" s="158">
        <v>8517408.5306932069</v>
      </c>
      <c r="AQ8" s="158">
        <v>8502682.7832373083</v>
      </c>
      <c r="AR8" s="158">
        <v>8488174.05944979</v>
      </c>
      <c r="AS8" s="158">
        <v>8473882.3593306523</v>
      </c>
      <c r="AT8" s="158">
        <v>8459807.6828798931</v>
      </c>
      <c r="AU8" s="158">
        <v>8445950.0300975144</v>
      </c>
      <c r="AV8" s="158">
        <v>8432309.4009835161</v>
      </c>
      <c r="AW8" s="158">
        <v>8418885.7955378965</v>
      </c>
      <c r="AX8" s="158">
        <v>8405679.2137606572</v>
      </c>
      <c r="AY8" s="158">
        <v>8392689.6556517985</v>
      </c>
      <c r="AZ8" s="158">
        <v>8379917.1212113183</v>
      </c>
      <c r="BA8" s="158">
        <v>8367361.6104392186</v>
      </c>
      <c r="BB8" s="158">
        <v>8355023.1233354984</v>
      </c>
      <c r="BC8" s="158">
        <v>8342901.6599001577</v>
      </c>
      <c r="BD8" s="158">
        <v>8330997.2201331966</v>
      </c>
      <c r="BE8" s="158">
        <v>8319309.8040346159</v>
      </c>
      <c r="BF8" s="158">
        <v>8307839.4116044147</v>
      </c>
      <c r="BG8" s="158">
        <v>8296586.042842593</v>
      </c>
      <c r="BH8" s="158">
        <v>8285549.6977491518</v>
      </c>
      <c r="BI8" s="158">
        <v>8274730.3763240902</v>
      </c>
      <c r="BJ8" s="158">
        <v>8264128.078567408</v>
      </c>
      <c r="BK8" s="158">
        <v>8253742.8044791054</v>
      </c>
    </row>
    <row r="9" spans="1:63" x14ac:dyDescent="0.45">
      <c r="A9" s="17" t="s">
        <v>1</v>
      </c>
      <c r="B9" s="18" t="s">
        <v>5</v>
      </c>
      <c r="C9" s="122">
        <v>918120.74406208959</v>
      </c>
      <c r="D9" s="122">
        <v>912310.55968429428</v>
      </c>
      <c r="E9" s="122">
        <v>906694.95117582439</v>
      </c>
      <c r="F9" s="122">
        <v>901273.91853667994</v>
      </c>
      <c r="G9" s="122">
        <v>896047.46176686091</v>
      </c>
      <c r="H9" s="122">
        <v>891015.58086636732</v>
      </c>
      <c r="I9" s="122">
        <v>886178.27583519917</v>
      </c>
      <c r="J9" s="122">
        <v>880700.08613818849</v>
      </c>
      <c r="K9" s="122">
        <v>874581.0117753353</v>
      </c>
      <c r="L9" s="122">
        <v>867821.05274663959</v>
      </c>
      <c r="M9" s="122">
        <v>860420.20905210136</v>
      </c>
      <c r="N9" s="122">
        <v>853351.25584558584</v>
      </c>
      <c r="O9" s="122">
        <v>846761.55370391882</v>
      </c>
      <c r="P9" s="122">
        <v>839572.78773119114</v>
      </c>
      <c r="Q9" s="122">
        <v>831758.01565650024</v>
      </c>
      <c r="R9" s="122">
        <v>822296.70596953598</v>
      </c>
      <c r="S9" s="122">
        <v>811717.10672067211</v>
      </c>
      <c r="T9" s="122">
        <v>800291.31547492067</v>
      </c>
      <c r="U9" s="122">
        <v>787498.47939363983</v>
      </c>
      <c r="V9" s="122">
        <v>775669.38631601527</v>
      </c>
      <c r="W9" s="122">
        <v>763041.64079769142</v>
      </c>
      <c r="X9" s="122">
        <v>750944.27993255435</v>
      </c>
      <c r="Y9" s="122">
        <v>739511.97593890817</v>
      </c>
      <c r="Z9" s="122">
        <v>729163.2616762307</v>
      </c>
      <c r="AA9" s="122">
        <v>719053.40136896796</v>
      </c>
      <c r="AB9" s="138">
        <v>705524.86088387889</v>
      </c>
      <c r="AC9" s="122">
        <v>696078.29102537862</v>
      </c>
      <c r="AD9" s="122">
        <v>681799.79477933527</v>
      </c>
      <c r="AE9" s="122">
        <v>670951.91467148717</v>
      </c>
      <c r="AF9" s="122">
        <v>658256.02567530551</v>
      </c>
      <c r="AG9" s="122">
        <v>642939.47717927385</v>
      </c>
      <c r="AH9" s="123">
        <v>627622.92868324218</v>
      </c>
      <c r="AI9" s="158">
        <v>612518.23672513943</v>
      </c>
      <c r="AJ9" s="158">
        <v>597625.40130496561</v>
      </c>
      <c r="AK9" s="158">
        <v>582944.4224227207</v>
      </c>
      <c r="AL9" s="158">
        <v>568475.3000784046</v>
      </c>
      <c r="AM9" s="158">
        <v>554218.03427201742</v>
      </c>
      <c r="AN9" s="158">
        <v>540172.62500355917</v>
      </c>
      <c r="AO9" s="158">
        <v>526339.07227302971</v>
      </c>
      <c r="AP9" s="158">
        <v>512717.37608042918</v>
      </c>
      <c r="AQ9" s="158">
        <v>499307.53642575757</v>
      </c>
      <c r="AR9" s="158">
        <v>486109.55330901482</v>
      </c>
      <c r="AS9" s="158">
        <v>473123.426730201</v>
      </c>
      <c r="AT9" s="158">
        <v>460349.15668931603</v>
      </c>
      <c r="AU9" s="158">
        <v>447786.74318635999</v>
      </c>
      <c r="AV9" s="158">
        <v>435436.18622133281</v>
      </c>
      <c r="AW9" s="158">
        <v>423297.4857942345</v>
      </c>
      <c r="AX9" s="158">
        <v>411370.6419050651</v>
      </c>
      <c r="AY9" s="158">
        <v>399655.65455382457</v>
      </c>
      <c r="AZ9" s="158">
        <v>388152.52374051296</v>
      </c>
      <c r="BA9" s="158">
        <v>376861.24946513021</v>
      </c>
      <c r="BB9" s="158">
        <v>365781.83172767638</v>
      </c>
      <c r="BC9" s="158">
        <v>354914.27052815142</v>
      </c>
      <c r="BD9" s="158">
        <v>344258.56586655532</v>
      </c>
      <c r="BE9" s="158">
        <v>333814.71774288814</v>
      </c>
      <c r="BF9" s="158">
        <v>323582.72615714982</v>
      </c>
      <c r="BG9" s="158">
        <v>313562.59110934043</v>
      </c>
      <c r="BH9" s="158">
        <v>303754.3125994599</v>
      </c>
      <c r="BI9" s="158">
        <v>294157.89062750828</v>
      </c>
      <c r="BJ9" s="158">
        <v>284773.32519348554</v>
      </c>
      <c r="BK9" s="158">
        <v>275600.61629739171</v>
      </c>
    </row>
    <row r="10" spans="1:63" x14ac:dyDescent="0.45">
      <c r="A10" s="17" t="s">
        <v>9</v>
      </c>
      <c r="B10" s="18" t="s">
        <v>5</v>
      </c>
      <c r="C10" s="122">
        <v>4914412.7888564784</v>
      </c>
      <c r="D10" s="122">
        <v>4894260.8176583713</v>
      </c>
      <c r="E10" s="122">
        <v>4875607.5533236135</v>
      </c>
      <c r="F10" s="122">
        <v>4858452.9958522059</v>
      </c>
      <c r="G10" s="122">
        <v>4842797.1452441476</v>
      </c>
      <c r="H10" s="122">
        <v>4828640.0014994396</v>
      </c>
      <c r="I10" s="122">
        <v>4815981.5646180809</v>
      </c>
      <c r="J10" s="122">
        <v>4800588.2739829477</v>
      </c>
      <c r="K10" s="122">
        <v>4782460.1295940401</v>
      </c>
      <c r="L10" s="122">
        <v>4761597.1314513572</v>
      </c>
      <c r="M10" s="122">
        <v>4737999.2795548998</v>
      </c>
      <c r="N10" s="122">
        <v>4714235.7423673309</v>
      </c>
      <c r="O10" s="122">
        <v>4692083.2924467158</v>
      </c>
      <c r="P10" s="122">
        <v>4667916.983442408</v>
      </c>
      <c r="Q10" s="122">
        <v>4640364.8502419814</v>
      </c>
      <c r="R10" s="122">
        <v>4608947.8350124275</v>
      </c>
      <c r="S10" s="122">
        <v>4573581.4586981377</v>
      </c>
      <c r="T10" s="122">
        <v>4540154.5807585735</v>
      </c>
      <c r="U10" s="122">
        <v>4486411.2848832095</v>
      </c>
      <c r="V10" s="122">
        <v>4435414.8171249973</v>
      </c>
      <c r="W10" s="122">
        <v>4380975.274468746</v>
      </c>
      <c r="X10" s="122">
        <v>4328822.2759869462</v>
      </c>
      <c r="Y10" s="122">
        <v>4279536.4078152897</v>
      </c>
      <c r="Z10" s="122">
        <v>4234922.0092496164</v>
      </c>
      <c r="AA10" s="122">
        <v>4191337.3352753636</v>
      </c>
      <c r="AB10" s="138">
        <v>4133014.3705192134</v>
      </c>
      <c r="AC10" s="122">
        <v>4092289.2116204342</v>
      </c>
      <c r="AD10" s="122">
        <v>4030733.1084881956</v>
      </c>
      <c r="AE10" s="122">
        <v>3983966.7533217757</v>
      </c>
      <c r="AF10" s="122">
        <v>3929233.4369460423</v>
      </c>
      <c r="AG10" s="122">
        <v>3863202.1810907265</v>
      </c>
      <c r="AH10" s="123">
        <v>3797170.9252354107</v>
      </c>
      <c r="AI10" s="158">
        <v>3732208.3211822715</v>
      </c>
      <c r="AJ10" s="158">
        <v>3668314.3689313089</v>
      </c>
      <c r="AK10" s="158">
        <v>3605489.0684825229</v>
      </c>
      <c r="AL10" s="158">
        <v>3543732.4198359139</v>
      </c>
      <c r="AM10" s="158">
        <v>3483044.4229914816</v>
      </c>
      <c r="AN10" s="158">
        <v>3423425.0779492259</v>
      </c>
      <c r="AO10" s="158">
        <v>3364874.3847091468</v>
      </c>
      <c r="AP10" s="158">
        <v>3307392.3432712443</v>
      </c>
      <c r="AQ10" s="158">
        <v>3250978.9536355184</v>
      </c>
      <c r="AR10" s="158">
        <v>3195634.2158019696</v>
      </c>
      <c r="AS10" s="158">
        <v>3141358.1297705974</v>
      </c>
      <c r="AT10" s="158">
        <v>3088150.6955414019</v>
      </c>
      <c r="AU10" s="158">
        <v>3036011.9131143829</v>
      </c>
      <c r="AV10" s="158">
        <v>2984941.7824895405</v>
      </c>
      <c r="AW10" s="158">
        <v>2934940.3036668752</v>
      </c>
      <c r="AX10" s="158">
        <v>2886007.4766463866</v>
      </c>
      <c r="AY10" s="158">
        <v>2838143.3014280745</v>
      </c>
      <c r="AZ10" s="158">
        <v>2791347.778011939</v>
      </c>
      <c r="BA10" s="158">
        <v>2745620.9063979802</v>
      </c>
      <c r="BB10" s="158">
        <v>2700962.6865861984</v>
      </c>
      <c r="BC10" s="158">
        <v>2657373.1185765932</v>
      </c>
      <c r="BD10" s="158">
        <v>2614852.2023691647</v>
      </c>
      <c r="BE10" s="158">
        <v>2573399.9379639127</v>
      </c>
      <c r="BF10" s="158">
        <v>2533016.3253608374</v>
      </c>
      <c r="BG10" s="158">
        <v>2493701.3645599391</v>
      </c>
      <c r="BH10" s="158">
        <v>2455455.0555612175</v>
      </c>
      <c r="BI10" s="158">
        <v>2418277.3983646724</v>
      </c>
      <c r="BJ10" s="158">
        <v>2382168.392970304</v>
      </c>
      <c r="BK10" s="158">
        <v>2347128.0393781122</v>
      </c>
    </row>
    <row r="11" spans="1:63" x14ac:dyDescent="0.45">
      <c r="A11" s="17" t="s">
        <v>7</v>
      </c>
      <c r="B11" s="18" t="s">
        <v>5</v>
      </c>
      <c r="C11" s="122">
        <v>4464047.9573973026</v>
      </c>
      <c r="D11" s="122">
        <v>4614768.0859779669</v>
      </c>
      <c r="E11" s="122">
        <v>4766447.38035601</v>
      </c>
      <c r="F11" s="122">
        <v>4919085.8405314311</v>
      </c>
      <c r="G11" s="122">
        <v>5072683.4665042311</v>
      </c>
      <c r="H11" s="122">
        <v>5227240.2582744099</v>
      </c>
      <c r="I11" s="122">
        <v>5382756.2158419667</v>
      </c>
      <c r="J11" s="122">
        <v>5536805.1877697436</v>
      </c>
      <c r="K11" s="122">
        <v>5689387.1740577407</v>
      </c>
      <c r="L11" s="122">
        <v>5840502.174705958</v>
      </c>
      <c r="M11" s="122">
        <v>5990150.1897143945</v>
      </c>
      <c r="N11" s="122">
        <v>5978890.3692780836</v>
      </c>
      <c r="O11" s="122">
        <v>5968393.9264984718</v>
      </c>
      <c r="P11" s="122">
        <v>5956943.2616479853</v>
      </c>
      <c r="Q11" s="122">
        <v>5943510.47301431</v>
      </c>
      <c r="R11" s="122">
        <v>5928738.8784953365</v>
      </c>
      <c r="S11" s="122">
        <v>5912039.9352592509</v>
      </c>
      <c r="T11" s="122">
        <v>5897670.6073850133</v>
      </c>
      <c r="U11" s="122">
        <v>5869039.4103282271</v>
      </c>
      <c r="V11" s="122">
        <v>5841564.3827445824</v>
      </c>
      <c r="W11" s="122">
        <v>5812234.3526096884</v>
      </c>
      <c r="X11" s="122">
        <v>5784136.2286641048</v>
      </c>
      <c r="Y11" s="122">
        <v>5757582.8094367096</v>
      </c>
      <c r="Z11" s="122">
        <v>5733546.206803144</v>
      </c>
      <c r="AA11" s="122">
        <v>5710064.3820355078</v>
      </c>
      <c r="AB11" s="138">
        <v>5678642.1064176615</v>
      </c>
      <c r="AC11" s="122">
        <v>5656700.8835589066</v>
      </c>
      <c r="AD11" s="122">
        <v>5623536.7114927433</v>
      </c>
      <c r="AE11" s="122">
        <v>5598340.7135213548</v>
      </c>
      <c r="AF11" s="122">
        <v>5568852.4088745015</v>
      </c>
      <c r="AG11" s="122">
        <v>5533277.1885551428</v>
      </c>
      <c r="AH11" s="123">
        <v>5497701.9682357842</v>
      </c>
      <c r="AI11" s="158">
        <v>5462738.2086248863</v>
      </c>
      <c r="AJ11" s="158">
        <v>5428385.9097224493</v>
      </c>
      <c r="AK11" s="158">
        <v>5394645.0715284739</v>
      </c>
      <c r="AL11" s="158">
        <v>5361515.6940429593</v>
      </c>
      <c r="AM11" s="158">
        <v>5328997.7772659054</v>
      </c>
      <c r="AN11" s="158">
        <v>5297091.3211973133</v>
      </c>
      <c r="AO11" s="158">
        <v>5265796.3258371819</v>
      </c>
      <c r="AP11" s="158">
        <v>5235112.7911855122</v>
      </c>
      <c r="AQ11" s="158">
        <v>5205040.7172423033</v>
      </c>
      <c r="AR11" s="158">
        <v>5175580.1040075552</v>
      </c>
      <c r="AS11" s="158">
        <v>5146730.9514812687</v>
      </c>
      <c r="AT11" s="158">
        <v>5118493.2596634431</v>
      </c>
      <c r="AU11" s="158">
        <v>5090867.0285540782</v>
      </c>
      <c r="AV11" s="158">
        <v>5063852.258153175</v>
      </c>
      <c r="AW11" s="158">
        <v>5037448.9484607326</v>
      </c>
      <c r="AX11" s="158">
        <v>5011657.0994767509</v>
      </c>
      <c r="AY11" s="158">
        <v>4986476.711201231</v>
      </c>
      <c r="AZ11" s="158">
        <v>4961907.7836341718</v>
      </c>
      <c r="BA11" s="158">
        <v>4937950.3167755734</v>
      </c>
      <c r="BB11" s="158">
        <v>4914604.3106254367</v>
      </c>
      <c r="BC11" s="158">
        <v>4891869.7651837608</v>
      </c>
      <c r="BD11" s="158">
        <v>4869746.6804505456</v>
      </c>
      <c r="BE11" s="158">
        <v>4848235.0564257922</v>
      </c>
      <c r="BF11" s="158">
        <v>4827334.8931094995</v>
      </c>
      <c r="BG11" s="158">
        <v>4807046.1905016676</v>
      </c>
      <c r="BH11" s="158">
        <v>4787368.9486022973</v>
      </c>
      <c r="BI11" s="158">
        <v>4768303.1674113879</v>
      </c>
      <c r="BJ11" s="158">
        <v>4749848.8469289402</v>
      </c>
      <c r="BK11" s="158">
        <v>4732005.9871549532</v>
      </c>
    </row>
    <row r="12" spans="1:63" x14ac:dyDescent="0.45">
      <c r="A12" s="17" t="s">
        <v>102</v>
      </c>
      <c r="B12" s="18" t="s">
        <v>5</v>
      </c>
      <c r="C12" s="122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62015.763186772368</v>
      </c>
      <c r="O12" s="122">
        <v>124031.52637354474</v>
      </c>
      <c r="P12" s="122">
        <v>186047.28956031712</v>
      </c>
      <c r="Q12" s="122">
        <v>248063.0527470895</v>
      </c>
      <c r="R12" s="122">
        <v>310078.81593386189</v>
      </c>
      <c r="S12" s="122">
        <v>372094.5791206343</v>
      </c>
      <c r="T12" s="122">
        <v>434110.34230740671</v>
      </c>
      <c r="U12" s="122">
        <v>496126.10549417912</v>
      </c>
      <c r="V12" s="122">
        <v>558141.86868095153</v>
      </c>
      <c r="W12" s="122">
        <v>620157.63186772389</v>
      </c>
      <c r="X12" s="122">
        <v>682173.39505449624</v>
      </c>
      <c r="Y12" s="122">
        <v>744189.1582412686</v>
      </c>
      <c r="Z12" s="122">
        <v>806204.92142804095</v>
      </c>
      <c r="AA12" s="122">
        <v>876834.82280917489</v>
      </c>
      <c r="AB12" s="138">
        <v>947464.72419030883</v>
      </c>
      <c r="AC12" s="122">
        <v>1018094.6255714428</v>
      </c>
      <c r="AD12" s="122">
        <v>1088724.5269525768</v>
      </c>
      <c r="AE12" s="122">
        <v>1159354.4283337109</v>
      </c>
      <c r="AF12" s="122">
        <v>1229984.3297148449</v>
      </c>
      <c r="AG12" s="122">
        <v>1300614.231095979</v>
      </c>
      <c r="AH12" s="123">
        <v>1300614.231095979</v>
      </c>
      <c r="AI12" s="158">
        <v>1300614.231095979</v>
      </c>
      <c r="AJ12" s="158">
        <v>1300614.231095979</v>
      </c>
      <c r="AK12" s="158">
        <v>1300614.231095979</v>
      </c>
      <c r="AL12" s="158">
        <v>1300614.231095979</v>
      </c>
      <c r="AM12" s="158">
        <v>1300614.231095979</v>
      </c>
      <c r="AN12" s="158">
        <v>1300614.231095979</v>
      </c>
      <c r="AO12" s="158">
        <v>1300614.231095979</v>
      </c>
      <c r="AP12" s="158">
        <v>1300614.231095979</v>
      </c>
      <c r="AQ12" s="158">
        <v>1300614.231095979</v>
      </c>
      <c r="AR12" s="158">
        <v>1300614.231095979</v>
      </c>
      <c r="AS12" s="158">
        <v>1300614.231095979</v>
      </c>
      <c r="AT12" s="158">
        <v>1300614.231095979</v>
      </c>
      <c r="AU12" s="158">
        <v>1300614.231095979</v>
      </c>
      <c r="AV12" s="158">
        <v>1300614.231095979</v>
      </c>
      <c r="AW12" s="158">
        <v>1300614.231095979</v>
      </c>
      <c r="AX12" s="158">
        <v>1300614.231095979</v>
      </c>
      <c r="AY12" s="158">
        <v>1300614.231095979</v>
      </c>
      <c r="AZ12" s="158">
        <v>1300614.231095979</v>
      </c>
      <c r="BA12" s="158">
        <v>1300614.231095979</v>
      </c>
      <c r="BB12" s="158">
        <v>1300614.231095979</v>
      </c>
      <c r="BC12" s="158">
        <v>1300614.231095979</v>
      </c>
      <c r="BD12" s="158">
        <v>1300614.231095979</v>
      </c>
      <c r="BE12" s="158">
        <v>1300614.231095979</v>
      </c>
      <c r="BF12" s="158">
        <v>1300614.231095979</v>
      </c>
      <c r="BG12" s="158">
        <v>1300614.231095979</v>
      </c>
      <c r="BH12" s="158">
        <v>1300614.231095979</v>
      </c>
      <c r="BI12" s="158">
        <v>1300614.231095979</v>
      </c>
      <c r="BJ12" s="158">
        <v>1300614.231095979</v>
      </c>
      <c r="BK12" s="158">
        <v>1300614.231095979</v>
      </c>
    </row>
    <row r="13" spans="1:63" x14ac:dyDescent="0.45">
      <c r="A13" s="10" t="s">
        <v>101</v>
      </c>
      <c r="B13" s="18" t="s">
        <v>5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22">
        <v>0</v>
      </c>
      <c r="AD13" s="122">
        <v>0</v>
      </c>
      <c r="AE13" s="122">
        <v>0</v>
      </c>
      <c r="AF13" s="122">
        <v>0</v>
      </c>
      <c r="AG13" s="122">
        <v>0</v>
      </c>
      <c r="AH13" s="123">
        <v>211176.48990174755</v>
      </c>
      <c r="AI13" s="158">
        <v>420243.98708654864</v>
      </c>
      <c r="AJ13" s="158">
        <v>627202.49155440321</v>
      </c>
      <c r="AK13" s="158">
        <v>832052.00330531131</v>
      </c>
      <c r="AL13" s="158">
        <v>1034792.522339273</v>
      </c>
      <c r="AM13" s="158">
        <v>1235424.0486562883</v>
      </c>
      <c r="AN13" s="158">
        <v>1433946.5822563572</v>
      </c>
      <c r="AO13" s="158">
        <v>1630360.1231394794</v>
      </c>
      <c r="AP13" s="158">
        <v>1824664.6713056553</v>
      </c>
      <c r="AQ13" s="158">
        <v>2016860.2267548847</v>
      </c>
      <c r="AR13" s="158">
        <v>2206946.7894871677</v>
      </c>
      <c r="AS13" s="158">
        <v>2394924.3595025041</v>
      </c>
      <c r="AT13" s="158">
        <v>2580792.9368008943</v>
      </c>
      <c r="AU13" s="158">
        <v>2764552.5213823379</v>
      </c>
      <c r="AV13" s="158">
        <v>2946203.1132468348</v>
      </c>
      <c r="AW13" s="158">
        <v>3125744.7123943856</v>
      </c>
      <c r="AX13" s="158">
        <v>3303177.3188249897</v>
      </c>
      <c r="AY13" s="158">
        <v>3478500.9325386472</v>
      </c>
      <c r="AZ13" s="158">
        <v>3651715.5535353585</v>
      </c>
      <c r="BA13" s="158">
        <v>3822821.1818151232</v>
      </c>
      <c r="BB13" s="158">
        <v>3991817.8173779417</v>
      </c>
      <c r="BC13" s="158">
        <v>4158705.4602238135</v>
      </c>
      <c r="BD13" s="158">
        <v>4323484.1103527388</v>
      </c>
      <c r="BE13" s="158">
        <v>4486153.7677647173</v>
      </c>
      <c r="BF13" s="158">
        <v>4646714.4324597493</v>
      </c>
      <c r="BG13" s="158">
        <v>4805166.1044378355</v>
      </c>
      <c r="BH13" s="158">
        <v>4961508.7836989751</v>
      </c>
      <c r="BI13" s="158">
        <v>5115742.4702431681</v>
      </c>
      <c r="BJ13" s="158">
        <v>5267867.1640704144</v>
      </c>
      <c r="BK13" s="158">
        <v>5417882.865180715</v>
      </c>
    </row>
    <row r="14" spans="1:63" x14ac:dyDescent="0.45">
      <c r="A14" s="20" t="s">
        <v>74</v>
      </c>
      <c r="B14" s="19"/>
      <c r="C14" s="124">
        <v>19267846.035838313</v>
      </c>
      <c r="D14" s="124">
        <v>19385845.819994785</v>
      </c>
      <c r="E14" s="124">
        <v>19506651.826062929</v>
      </c>
      <c r="F14" s="124">
        <v>19630264.054042749</v>
      </c>
      <c r="G14" s="124">
        <v>19756682.503934246</v>
      </c>
      <c r="H14" s="124">
        <v>19885907.175737415</v>
      </c>
      <c r="I14" s="124">
        <v>20017938.069452263</v>
      </c>
      <c r="J14" s="124">
        <v>20144425.875824187</v>
      </c>
      <c r="K14" s="124">
        <v>20265370.594853189</v>
      </c>
      <c r="L14" s="124">
        <v>20380772.226539269</v>
      </c>
      <c r="M14" s="124">
        <v>20490630.77088242</v>
      </c>
      <c r="N14" s="124">
        <v>20502265.45292592</v>
      </c>
      <c r="O14" s="124">
        <v>20517315.801487613</v>
      </c>
      <c r="P14" s="124">
        <v>20528096.566901561</v>
      </c>
      <c r="Q14" s="124">
        <v>20532262.191967797</v>
      </c>
      <c r="R14" s="124">
        <v>20527499.840965115</v>
      </c>
      <c r="S14" s="124">
        <v>20514447.96407038</v>
      </c>
      <c r="T14" s="124">
        <v>20503405.494288597</v>
      </c>
      <c r="U14" s="124">
        <v>20456199.175497603</v>
      </c>
      <c r="V14" s="124">
        <v>20415033.055506852</v>
      </c>
      <c r="W14" s="124">
        <v>20366900.512790803</v>
      </c>
      <c r="X14" s="124">
        <v>20323394.36763246</v>
      </c>
      <c r="Y14" s="124">
        <v>20285689.32827067</v>
      </c>
      <c r="Z14" s="124">
        <v>20257436.140229985</v>
      </c>
      <c r="AA14" s="124">
        <v>20239880.546888936</v>
      </c>
      <c r="AB14" s="124">
        <v>20192504.758845299</v>
      </c>
      <c r="AC14" s="125">
        <v>20180734.863287494</v>
      </c>
      <c r="AD14" s="125">
        <v>20126817.420088448</v>
      </c>
      <c r="AE14" s="125">
        <v>20102824.285648774</v>
      </c>
      <c r="AF14" s="125">
        <v>20062711.484555386</v>
      </c>
      <c r="AG14" s="125">
        <v>19999739.400794499</v>
      </c>
      <c r="AH14" s="126">
        <v>20077313.905554224</v>
      </c>
      <c r="AI14" s="166">
        <v>20154888.410313949</v>
      </c>
      <c r="AJ14" s="166">
        <v>20232462.91507367</v>
      </c>
      <c r="AK14" s="166">
        <v>20310037.419833396</v>
      </c>
      <c r="AL14" s="166">
        <v>20387611.924593125</v>
      </c>
      <c r="AM14" s="166">
        <v>20465186.429352853</v>
      </c>
      <c r="AN14" s="166">
        <v>20542760.934112575</v>
      </c>
      <c r="AO14" s="166">
        <v>20620335.4388723</v>
      </c>
      <c r="AP14" s="166">
        <v>20697909.943632029</v>
      </c>
      <c r="AQ14" s="166">
        <v>20775484.448391754</v>
      </c>
      <c r="AR14" s="166">
        <v>20853058.953151472</v>
      </c>
      <c r="AS14" s="166">
        <v>20930633.457911205</v>
      </c>
      <c r="AT14" s="166">
        <v>21008207.962670926</v>
      </c>
      <c r="AU14" s="166">
        <v>21085782.467430651</v>
      </c>
      <c r="AV14" s="166">
        <v>21163356.97219038</v>
      </c>
      <c r="AW14" s="166">
        <v>21240931.476950102</v>
      </c>
      <c r="AX14" s="166">
        <v>21318505.98170983</v>
      </c>
      <c r="AY14" s="166">
        <v>21396080.486469556</v>
      </c>
      <c r="AZ14" s="166">
        <v>21473654.991229281</v>
      </c>
      <c r="BA14" s="166">
        <v>21551229.495989002</v>
      </c>
      <c r="BB14" s="166">
        <v>21628804.000748731</v>
      </c>
      <c r="BC14" s="166">
        <v>21706378.505508456</v>
      </c>
      <c r="BD14" s="166">
        <v>21783953.010268182</v>
      </c>
      <c r="BE14" s="166">
        <v>21861527.515027903</v>
      </c>
      <c r="BF14" s="166">
        <v>21939102.019787632</v>
      </c>
      <c r="BG14" s="166">
        <v>22016676.524547353</v>
      </c>
      <c r="BH14" s="166">
        <v>22094251.029307082</v>
      </c>
      <c r="BI14" s="166">
        <v>22171825.534066807</v>
      </c>
      <c r="BJ14" s="166">
        <v>22249400.038826525</v>
      </c>
      <c r="BK14" s="166">
        <v>22326974.543586258</v>
      </c>
    </row>
    <row r="15" spans="1:63" x14ac:dyDescent="0.45">
      <c r="A15" s="17" t="s">
        <v>48</v>
      </c>
      <c r="B15" s="18" t="s">
        <v>5</v>
      </c>
      <c r="C15" s="122">
        <v>8971264.5455224421</v>
      </c>
      <c r="D15" s="122">
        <v>8964506.3566741515</v>
      </c>
      <c r="E15" s="122">
        <v>8957901.9412074815</v>
      </c>
      <c r="F15" s="122">
        <v>8951451.2991224322</v>
      </c>
      <c r="G15" s="122">
        <v>8945154.4304190055</v>
      </c>
      <c r="H15" s="122">
        <v>8939011.3350971993</v>
      </c>
      <c r="I15" s="122">
        <v>8933022.0131570157</v>
      </c>
      <c r="J15" s="122">
        <v>8926332.3279333059</v>
      </c>
      <c r="K15" s="122">
        <v>8918942.2794260718</v>
      </c>
      <c r="L15" s="122">
        <v>8910851.8676353116</v>
      </c>
      <c r="M15" s="122">
        <v>8902061.092561027</v>
      </c>
      <c r="N15" s="122">
        <v>8893772.3222481497</v>
      </c>
      <c r="O15" s="122">
        <v>8886045.5024649594</v>
      </c>
      <c r="P15" s="122">
        <v>8877616.2445196602</v>
      </c>
      <c r="Q15" s="122">
        <v>8868565.8003079165</v>
      </c>
      <c r="R15" s="122">
        <v>8857437.6055539548</v>
      </c>
      <c r="S15" s="122">
        <v>8845014.8842716813</v>
      </c>
      <c r="T15" s="122">
        <v>8831178.6483626831</v>
      </c>
      <c r="U15" s="122">
        <v>8817123.8953983448</v>
      </c>
      <c r="V15" s="122">
        <v>8804242.6006403044</v>
      </c>
      <c r="W15" s="122">
        <v>8790491.6130469497</v>
      </c>
      <c r="X15" s="122">
        <v>8777318.1879943572</v>
      </c>
      <c r="Y15" s="122">
        <v>8764868.9768384956</v>
      </c>
      <c r="Z15" s="122">
        <v>8753599.7410729527</v>
      </c>
      <c r="AA15" s="122">
        <v>8742590.6053999215</v>
      </c>
      <c r="AB15" s="122">
        <v>8727858.6968342382</v>
      </c>
      <c r="AC15" s="122">
        <v>8717571.8515113331</v>
      </c>
      <c r="AD15" s="122">
        <v>8702023.2783755977</v>
      </c>
      <c r="AE15" s="122">
        <v>8690210.4758004453</v>
      </c>
      <c r="AF15" s="122">
        <v>8676385.2833446916</v>
      </c>
      <c r="AG15" s="122">
        <v>8659706.3228733763</v>
      </c>
      <c r="AH15" s="123">
        <v>8643027.362402061</v>
      </c>
      <c r="AI15" s="158">
        <v>8626565.4255991243</v>
      </c>
      <c r="AJ15" s="158">
        <v>8610320.512464568</v>
      </c>
      <c r="AK15" s="158">
        <v>8594292.6229983922</v>
      </c>
      <c r="AL15" s="158">
        <v>8578481.757200595</v>
      </c>
      <c r="AM15" s="158">
        <v>8562887.9150711782</v>
      </c>
      <c r="AN15" s="158">
        <v>8547511.0966101419</v>
      </c>
      <c r="AO15" s="158">
        <v>8532351.3018174842</v>
      </c>
      <c r="AP15" s="158">
        <v>8517408.5306932069</v>
      </c>
      <c r="AQ15" s="158">
        <v>8502682.7832373083</v>
      </c>
      <c r="AR15" s="158">
        <v>8488174.05944979</v>
      </c>
      <c r="AS15" s="158">
        <v>8473882.3593306523</v>
      </c>
      <c r="AT15" s="158">
        <v>8459807.6828798931</v>
      </c>
      <c r="AU15" s="158">
        <v>8445950.0300975144</v>
      </c>
      <c r="AV15" s="158">
        <v>8432309.4009835161</v>
      </c>
      <c r="AW15" s="158">
        <v>8418885.7955378965</v>
      </c>
      <c r="AX15" s="158">
        <v>8405679.2137606572</v>
      </c>
      <c r="AY15" s="158">
        <v>8392689.6556517985</v>
      </c>
      <c r="AZ15" s="158">
        <v>8379917.1212113183</v>
      </c>
      <c r="BA15" s="158">
        <v>8367361.6104392186</v>
      </c>
      <c r="BB15" s="158">
        <v>8355023.1233354984</v>
      </c>
      <c r="BC15" s="158">
        <v>8342901.6599001577</v>
      </c>
      <c r="BD15" s="158">
        <v>8330997.2201331966</v>
      </c>
      <c r="BE15" s="158">
        <v>8319309.8040346159</v>
      </c>
      <c r="BF15" s="158">
        <v>8307839.4116044147</v>
      </c>
      <c r="BG15" s="158">
        <v>8296586.042842593</v>
      </c>
      <c r="BH15" s="158">
        <v>8285549.6977491518</v>
      </c>
      <c r="BI15" s="158">
        <v>8274730.3763240902</v>
      </c>
      <c r="BJ15" s="158">
        <v>8264128.078567408</v>
      </c>
      <c r="BK15" s="158">
        <v>8253742.8044791054</v>
      </c>
    </row>
    <row r="16" spans="1:63" x14ac:dyDescent="0.45">
      <c r="A16" s="17" t="s">
        <v>53</v>
      </c>
      <c r="B16" s="18" t="s">
        <v>5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22">
        <v>0</v>
      </c>
      <c r="R16" s="122">
        <v>0</v>
      </c>
      <c r="S16" s="122">
        <v>0</v>
      </c>
      <c r="T16" s="122">
        <v>0</v>
      </c>
      <c r="U16" s="122">
        <v>0</v>
      </c>
      <c r="V16" s="122">
        <v>0</v>
      </c>
      <c r="W16" s="122">
        <v>0</v>
      </c>
      <c r="X16" s="122">
        <v>0</v>
      </c>
      <c r="Y16" s="122">
        <v>0</v>
      </c>
      <c r="Z16" s="122">
        <v>0</v>
      </c>
      <c r="AA16" s="122">
        <v>0</v>
      </c>
      <c r="AB16" s="122">
        <v>0</v>
      </c>
      <c r="AC16" s="122">
        <v>0</v>
      </c>
      <c r="AD16" s="122">
        <v>0</v>
      </c>
      <c r="AE16" s="122">
        <v>0</v>
      </c>
      <c r="AF16" s="122">
        <v>0</v>
      </c>
      <c r="AG16" s="122">
        <v>0</v>
      </c>
      <c r="AH16" s="123">
        <v>0</v>
      </c>
      <c r="AI16" s="158">
        <v>0</v>
      </c>
      <c r="AJ16" s="158">
        <v>0</v>
      </c>
      <c r="AK16" s="158">
        <v>0</v>
      </c>
      <c r="AL16" s="158">
        <v>0</v>
      </c>
      <c r="AM16" s="158">
        <v>0</v>
      </c>
      <c r="AN16" s="158">
        <v>0</v>
      </c>
      <c r="AO16" s="158">
        <v>0</v>
      </c>
      <c r="AP16" s="158">
        <v>0</v>
      </c>
      <c r="AQ16" s="158">
        <v>0</v>
      </c>
      <c r="AR16" s="158">
        <v>0</v>
      </c>
      <c r="AS16" s="158">
        <v>0</v>
      </c>
      <c r="AT16" s="158">
        <v>0</v>
      </c>
      <c r="AU16" s="158">
        <v>0</v>
      </c>
      <c r="AV16" s="158">
        <v>0</v>
      </c>
      <c r="AW16" s="158">
        <v>0</v>
      </c>
      <c r="AX16" s="158">
        <v>0</v>
      </c>
      <c r="AY16" s="158">
        <v>0</v>
      </c>
      <c r="AZ16" s="158">
        <v>0</v>
      </c>
      <c r="BA16" s="158">
        <v>0</v>
      </c>
      <c r="BB16" s="158">
        <v>0</v>
      </c>
      <c r="BC16" s="158">
        <v>0</v>
      </c>
      <c r="BD16" s="158">
        <v>0</v>
      </c>
      <c r="BE16" s="158">
        <v>0</v>
      </c>
      <c r="BF16" s="158">
        <v>0</v>
      </c>
      <c r="BG16" s="158">
        <v>0</v>
      </c>
      <c r="BH16" s="158">
        <v>0</v>
      </c>
      <c r="BI16" s="158">
        <v>0</v>
      </c>
      <c r="BJ16" s="158">
        <v>0</v>
      </c>
      <c r="BK16" s="158">
        <v>0</v>
      </c>
    </row>
    <row r="17" spans="1:63" x14ac:dyDescent="0.45">
      <c r="A17" s="17" t="s">
        <v>51</v>
      </c>
      <c r="B17" s="18" t="s">
        <v>5</v>
      </c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3"/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</row>
    <row r="18" spans="1:63" x14ac:dyDescent="0.45">
      <c r="A18" s="17" t="s">
        <v>49</v>
      </c>
      <c r="B18" s="18" t="s">
        <v>5</v>
      </c>
      <c r="C18" s="122">
        <v>918120.74406208959</v>
      </c>
      <c r="D18" s="122">
        <v>912310.55968429428</v>
      </c>
      <c r="E18" s="122">
        <v>906694.95117582439</v>
      </c>
      <c r="F18" s="122">
        <v>901273.91853667994</v>
      </c>
      <c r="G18" s="122">
        <v>896047.46176686091</v>
      </c>
      <c r="H18" s="122">
        <v>891015.58086636732</v>
      </c>
      <c r="I18" s="122">
        <v>886178.27583519917</v>
      </c>
      <c r="J18" s="122">
        <v>880700.08613818849</v>
      </c>
      <c r="K18" s="122">
        <v>874581.0117753353</v>
      </c>
      <c r="L18" s="122">
        <v>867821.05274663959</v>
      </c>
      <c r="M18" s="122">
        <v>860420.20905210136</v>
      </c>
      <c r="N18" s="122">
        <v>853351.25584558584</v>
      </c>
      <c r="O18" s="122">
        <v>846761.55370391882</v>
      </c>
      <c r="P18" s="122">
        <v>839572.78773119114</v>
      </c>
      <c r="Q18" s="122">
        <v>831758.01565650024</v>
      </c>
      <c r="R18" s="122">
        <v>822296.70596953598</v>
      </c>
      <c r="S18" s="122">
        <v>811717.10672067211</v>
      </c>
      <c r="T18" s="122">
        <v>800291.31547492067</v>
      </c>
      <c r="U18" s="122">
        <v>787498.47939363983</v>
      </c>
      <c r="V18" s="122">
        <v>775669.38631601527</v>
      </c>
      <c r="W18" s="122">
        <v>763041.64079769142</v>
      </c>
      <c r="X18" s="122">
        <v>750944.27993255435</v>
      </c>
      <c r="Y18" s="122">
        <v>739511.97593890817</v>
      </c>
      <c r="Z18" s="122">
        <v>729163.2616762307</v>
      </c>
      <c r="AA18" s="122">
        <v>719053.40136896796</v>
      </c>
      <c r="AB18" s="122">
        <v>705524.86088387889</v>
      </c>
      <c r="AC18" s="122">
        <v>696078.29102537862</v>
      </c>
      <c r="AD18" s="122">
        <v>681799.79477933527</v>
      </c>
      <c r="AE18" s="122">
        <v>670951.91467148717</v>
      </c>
      <c r="AF18" s="122">
        <v>658256.02567530551</v>
      </c>
      <c r="AG18" s="122">
        <v>642939.47717927385</v>
      </c>
      <c r="AH18" s="123">
        <v>627622.92868324218</v>
      </c>
      <c r="AI18" s="158">
        <v>612518.23672513943</v>
      </c>
      <c r="AJ18" s="158">
        <v>597625.40130496561</v>
      </c>
      <c r="AK18" s="158">
        <v>582944.4224227207</v>
      </c>
      <c r="AL18" s="158">
        <v>568475.3000784046</v>
      </c>
      <c r="AM18" s="158">
        <v>554218.03427201742</v>
      </c>
      <c r="AN18" s="158">
        <v>540172.62500355917</v>
      </c>
      <c r="AO18" s="158">
        <v>526339.07227302971</v>
      </c>
      <c r="AP18" s="158">
        <v>512717.37608042918</v>
      </c>
      <c r="AQ18" s="158">
        <v>499307.53642575757</v>
      </c>
      <c r="AR18" s="158">
        <v>486109.55330901482</v>
      </c>
      <c r="AS18" s="158">
        <v>473123.426730201</v>
      </c>
      <c r="AT18" s="158">
        <v>460349.15668931603</v>
      </c>
      <c r="AU18" s="158">
        <v>447786.74318635999</v>
      </c>
      <c r="AV18" s="158">
        <v>435436.18622133281</v>
      </c>
      <c r="AW18" s="158">
        <v>423297.4857942345</v>
      </c>
      <c r="AX18" s="158">
        <v>411370.6419050651</v>
      </c>
      <c r="AY18" s="158">
        <v>399655.65455382457</v>
      </c>
      <c r="AZ18" s="158">
        <v>388152.52374051296</v>
      </c>
      <c r="BA18" s="158">
        <v>376861.24946513021</v>
      </c>
      <c r="BB18" s="158">
        <v>365781.83172767638</v>
      </c>
      <c r="BC18" s="158">
        <v>354914.27052815142</v>
      </c>
      <c r="BD18" s="158">
        <v>344258.56586655532</v>
      </c>
      <c r="BE18" s="158">
        <v>333814.71774288814</v>
      </c>
      <c r="BF18" s="158">
        <v>323582.72615714982</v>
      </c>
      <c r="BG18" s="158">
        <v>313562.59110934043</v>
      </c>
      <c r="BH18" s="158">
        <v>303754.3125994599</v>
      </c>
      <c r="BI18" s="158">
        <v>294157.89062750828</v>
      </c>
      <c r="BJ18" s="158">
        <v>284773.32519348554</v>
      </c>
      <c r="BK18" s="158">
        <v>275600.61629739171</v>
      </c>
    </row>
    <row r="19" spans="1:63" x14ac:dyDescent="0.45">
      <c r="A19" s="17" t="s">
        <v>54</v>
      </c>
      <c r="B19" s="18" t="s">
        <v>5</v>
      </c>
      <c r="C19" s="122">
        <v>0</v>
      </c>
      <c r="D19" s="122">
        <v>0</v>
      </c>
      <c r="E19" s="122">
        <v>0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v>0</v>
      </c>
      <c r="M19" s="122">
        <v>0</v>
      </c>
      <c r="N19" s="122">
        <v>0</v>
      </c>
      <c r="O19" s="122">
        <v>0</v>
      </c>
      <c r="P19" s="122">
        <v>0</v>
      </c>
      <c r="Q19" s="122">
        <v>0</v>
      </c>
      <c r="R19" s="122">
        <v>0</v>
      </c>
      <c r="S19" s="122">
        <v>0</v>
      </c>
      <c r="T19" s="122">
        <v>0</v>
      </c>
      <c r="U19" s="122">
        <v>0</v>
      </c>
      <c r="V19" s="122">
        <v>0</v>
      </c>
      <c r="W19" s="122">
        <v>0</v>
      </c>
      <c r="X19" s="122">
        <v>0</v>
      </c>
      <c r="Y19" s="122">
        <v>0</v>
      </c>
      <c r="Z19" s="122">
        <v>0</v>
      </c>
      <c r="AA19" s="122">
        <v>0</v>
      </c>
      <c r="AB19" s="122">
        <v>0</v>
      </c>
      <c r="AC19" s="122">
        <v>0</v>
      </c>
      <c r="AD19" s="122">
        <v>0</v>
      </c>
      <c r="AE19" s="122">
        <v>0</v>
      </c>
      <c r="AF19" s="122">
        <v>0</v>
      </c>
      <c r="AG19" s="122">
        <v>0</v>
      </c>
      <c r="AH19" s="123">
        <v>0</v>
      </c>
      <c r="AI19" s="158">
        <v>0</v>
      </c>
      <c r="AJ19" s="158">
        <v>0</v>
      </c>
      <c r="AK19" s="158">
        <v>0</v>
      </c>
      <c r="AL19" s="158">
        <v>0</v>
      </c>
      <c r="AM19" s="158">
        <v>0</v>
      </c>
      <c r="AN19" s="158">
        <v>0</v>
      </c>
      <c r="AO19" s="158">
        <v>0</v>
      </c>
      <c r="AP19" s="158">
        <v>0</v>
      </c>
      <c r="AQ19" s="158">
        <v>0</v>
      </c>
      <c r="AR19" s="158">
        <v>0</v>
      </c>
      <c r="AS19" s="158">
        <v>0</v>
      </c>
      <c r="AT19" s="158">
        <v>0</v>
      </c>
      <c r="AU19" s="158">
        <v>0</v>
      </c>
      <c r="AV19" s="158">
        <v>0</v>
      </c>
      <c r="AW19" s="158">
        <v>0</v>
      </c>
      <c r="AX19" s="158">
        <v>0</v>
      </c>
      <c r="AY19" s="158">
        <v>0</v>
      </c>
      <c r="AZ19" s="158">
        <v>0</v>
      </c>
      <c r="BA19" s="158">
        <v>0</v>
      </c>
      <c r="BB19" s="158">
        <v>0</v>
      </c>
      <c r="BC19" s="158">
        <v>0</v>
      </c>
      <c r="BD19" s="158">
        <v>0</v>
      </c>
      <c r="BE19" s="158">
        <v>0</v>
      </c>
      <c r="BF19" s="158">
        <v>0</v>
      </c>
      <c r="BG19" s="158">
        <v>0</v>
      </c>
      <c r="BH19" s="158">
        <v>0</v>
      </c>
      <c r="BI19" s="158">
        <v>0</v>
      </c>
      <c r="BJ19" s="158">
        <v>0</v>
      </c>
      <c r="BK19" s="158">
        <v>0</v>
      </c>
    </row>
    <row r="20" spans="1:63" x14ac:dyDescent="0.45">
      <c r="A20" s="17" t="s">
        <v>52</v>
      </c>
      <c r="B20" s="18" t="s">
        <v>5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122"/>
      <c r="AH20" s="123"/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</row>
    <row r="21" spans="1:63" x14ac:dyDescent="0.45">
      <c r="A21" s="17" t="s">
        <v>50</v>
      </c>
      <c r="B21" s="18" t="s">
        <v>5</v>
      </c>
      <c r="C21" s="122">
        <v>4914412.7888564784</v>
      </c>
      <c r="D21" s="122">
        <v>4894260.8176583713</v>
      </c>
      <c r="E21" s="122">
        <v>4875607.5533236135</v>
      </c>
      <c r="F21" s="122">
        <v>4858452.9958522059</v>
      </c>
      <c r="G21" s="122">
        <v>4842797.1452441476</v>
      </c>
      <c r="H21" s="122">
        <v>4828640.0014994396</v>
      </c>
      <c r="I21" s="122">
        <v>4815981.5646180809</v>
      </c>
      <c r="J21" s="122">
        <v>4800588.2739829477</v>
      </c>
      <c r="K21" s="122">
        <v>4782460.1295940401</v>
      </c>
      <c r="L21" s="122">
        <v>4761597.1314513572</v>
      </c>
      <c r="M21" s="122">
        <v>4737999.2795548998</v>
      </c>
      <c r="N21" s="122">
        <v>4714235.7423673309</v>
      </c>
      <c r="O21" s="122">
        <v>4692083.2924467158</v>
      </c>
      <c r="P21" s="122">
        <v>4667916.983442408</v>
      </c>
      <c r="Q21" s="122">
        <v>4640364.8502419814</v>
      </c>
      <c r="R21" s="122">
        <v>4608947.8350124275</v>
      </c>
      <c r="S21" s="122">
        <v>4573581.4586981377</v>
      </c>
      <c r="T21" s="122">
        <v>4540154.5807585735</v>
      </c>
      <c r="U21" s="122">
        <v>4486411.2848832095</v>
      </c>
      <c r="V21" s="122">
        <v>4435414.8171249973</v>
      </c>
      <c r="W21" s="122">
        <v>4380975.274468746</v>
      </c>
      <c r="X21" s="122">
        <v>4328822.2759869462</v>
      </c>
      <c r="Y21" s="122">
        <v>4279536.4078152897</v>
      </c>
      <c r="Z21" s="122">
        <v>4234922.0092496164</v>
      </c>
      <c r="AA21" s="122">
        <v>4191337.3352753636</v>
      </c>
      <c r="AB21" s="122">
        <v>4133014.3705192134</v>
      </c>
      <c r="AC21" s="122">
        <v>4092289.2116204342</v>
      </c>
      <c r="AD21" s="122">
        <v>4030733.1084881956</v>
      </c>
      <c r="AE21" s="122">
        <v>3983966.7533217757</v>
      </c>
      <c r="AF21" s="122">
        <v>3929233.4369460423</v>
      </c>
      <c r="AG21" s="122">
        <v>3863202.1810907265</v>
      </c>
      <c r="AH21" s="123">
        <v>3797170.9252354107</v>
      </c>
      <c r="AI21" s="158">
        <v>3732208.3211822715</v>
      </c>
      <c r="AJ21" s="158">
        <v>3668314.3689313089</v>
      </c>
      <c r="AK21" s="158">
        <v>3605489.0684825229</v>
      </c>
      <c r="AL21" s="158">
        <v>3543732.4198359139</v>
      </c>
      <c r="AM21" s="158">
        <v>3483044.4229914816</v>
      </c>
      <c r="AN21" s="158">
        <v>3423425.0779492259</v>
      </c>
      <c r="AO21" s="158">
        <v>3364874.3847091468</v>
      </c>
      <c r="AP21" s="158">
        <v>3307392.3432712443</v>
      </c>
      <c r="AQ21" s="158">
        <v>3250978.9536355184</v>
      </c>
      <c r="AR21" s="158">
        <v>3195634.2158019696</v>
      </c>
      <c r="AS21" s="158">
        <v>3141358.1297705974</v>
      </c>
      <c r="AT21" s="158">
        <v>3088150.6955414019</v>
      </c>
      <c r="AU21" s="158">
        <v>3036011.9131143829</v>
      </c>
      <c r="AV21" s="158">
        <v>2984941.7824895405</v>
      </c>
      <c r="AW21" s="158">
        <v>2934940.3036668752</v>
      </c>
      <c r="AX21" s="158">
        <v>2886007.4766463866</v>
      </c>
      <c r="AY21" s="158">
        <v>2838143.3014280745</v>
      </c>
      <c r="AZ21" s="158">
        <v>2791347.778011939</v>
      </c>
      <c r="BA21" s="158">
        <v>2745620.9063979802</v>
      </c>
      <c r="BB21" s="158">
        <v>2700962.6865861984</v>
      </c>
      <c r="BC21" s="158">
        <v>2657373.1185765932</v>
      </c>
      <c r="BD21" s="158">
        <v>2614852.2023691647</v>
      </c>
      <c r="BE21" s="158">
        <v>2573399.9379639127</v>
      </c>
      <c r="BF21" s="158">
        <v>2533016.3253608374</v>
      </c>
      <c r="BG21" s="158">
        <v>2493701.3645599391</v>
      </c>
      <c r="BH21" s="158">
        <v>2455455.0555612175</v>
      </c>
      <c r="BI21" s="158">
        <v>2418277.3983646724</v>
      </c>
      <c r="BJ21" s="158">
        <v>2382168.392970304</v>
      </c>
      <c r="BK21" s="158">
        <v>2347128.0393781122</v>
      </c>
    </row>
    <row r="22" spans="1:63" x14ac:dyDescent="0.45">
      <c r="A22" s="17" t="s">
        <v>55</v>
      </c>
      <c r="B22" s="18" t="s">
        <v>5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22">
        <v>0</v>
      </c>
      <c r="Z22" s="122">
        <v>0</v>
      </c>
      <c r="AA22" s="122">
        <v>0</v>
      </c>
      <c r="AB22" s="122">
        <v>0</v>
      </c>
      <c r="AC22" s="122">
        <v>0</v>
      </c>
      <c r="AD22" s="122">
        <v>0</v>
      </c>
      <c r="AE22" s="122">
        <v>0</v>
      </c>
      <c r="AF22" s="122">
        <v>0</v>
      </c>
      <c r="AG22" s="122">
        <v>0</v>
      </c>
      <c r="AH22" s="123">
        <v>0</v>
      </c>
      <c r="AI22" s="158">
        <v>0</v>
      </c>
      <c r="AJ22" s="158">
        <v>0</v>
      </c>
      <c r="AK22" s="158">
        <v>0</v>
      </c>
      <c r="AL22" s="158">
        <v>0</v>
      </c>
      <c r="AM22" s="158">
        <v>0</v>
      </c>
      <c r="AN22" s="158">
        <v>0</v>
      </c>
      <c r="AO22" s="158">
        <v>0</v>
      </c>
      <c r="AP22" s="158">
        <v>0</v>
      </c>
      <c r="AQ22" s="158">
        <v>0</v>
      </c>
      <c r="AR22" s="158">
        <v>0</v>
      </c>
      <c r="AS22" s="158">
        <v>0</v>
      </c>
      <c r="AT22" s="158">
        <v>0</v>
      </c>
      <c r="AU22" s="158">
        <v>0</v>
      </c>
      <c r="AV22" s="158">
        <v>0</v>
      </c>
      <c r="AW22" s="158">
        <v>0</v>
      </c>
      <c r="AX22" s="158">
        <v>0</v>
      </c>
      <c r="AY22" s="158">
        <v>0</v>
      </c>
      <c r="AZ22" s="158">
        <v>0</v>
      </c>
      <c r="BA22" s="158">
        <v>0</v>
      </c>
      <c r="BB22" s="158">
        <v>0</v>
      </c>
      <c r="BC22" s="158">
        <v>0</v>
      </c>
      <c r="BD22" s="158">
        <v>0</v>
      </c>
      <c r="BE22" s="158">
        <v>0</v>
      </c>
      <c r="BF22" s="158">
        <v>0</v>
      </c>
      <c r="BG22" s="158">
        <v>0</v>
      </c>
      <c r="BH22" s="158">
        <v>0</v>
      </c>
      <c r="BI22" s="158">
        <v>0</v>
      </c>
      <c r="BJ22" s="158">
        <v>0</v>
      </c>
      <c r="BK22" s="158">
        <v>0</v>
      </c>
    </row>
    <row r="23" spans="1:63" x14ac:dyDescent="0.45">
      <c r="A23" s="17" t="s">
        <v>7</v>
      </c>
      <c r="B23" s="18" t="s">
        <v>5</v>
      </c>
      <c r="C23" s="122">
        <v>4464047.9573973026</v>
      </c>
      <c r="D23" s="122">
        <v>4614768.0859779669</v>
      </c>
      <c r="E23" s="122">
        <v>4766447.38035601</v>
      </c>
      <c r="F23" s="122">
        <v>4919085.8405314311</v>
      </c>
      <c r="G23" s="122">
        <v>5072683.4665042311</v>
      </c>
      <c r="H23" s="122">
        <v>5227240.2582744099</v>
      </c>
      <c r="I23" s="122">
        <v>5382756.2158419667</v>
      </c>
      <c r="J23" s="122">
        <v>5536805.1877697436</v>
      </c>
      <c r="K23" s="122">
        <v>5689387.1740577407</v>
      </c>
      <c r="L23" s="122">
        <v>5840502.174705958</v>
      </c>
      <c r="M23" s="122">
        <v>5990150.1897143945</v>
      </c>
      <c r="N23" s="122">
        <v>5978890.3692780836</v>
      </c>
      <c r="O23" s="122">
        <v>5968393.9264984718</v>
      </c>
      <c r="P23" s="122">
        <v>5956943.2616479853</v>
      </c>
      <c r="Q23" s="122">
        <v>5943510.47301431</v>
      </c>
      <c r="R23" s="122">
        <v>5928738.8784953365</v>
      </c>
      <c r="S23" s="122">
        <v>5912039.9352592509</v>
      </c>
      <c r="T23" s="122">
        <v>5897670.6073850133</v>
      </c>
      <c r="U23" s="122">
        <v>5869039.4103282271</v>
      </c>
      <c r="V23" s="122">
        <v>5841564.3827445824</v>
      </c>
      <c r="W23" s="122">
        <v>5812234.3526096884</v>
      </c>
      <c r="X23" s="122">
        <v>5784136.2286641048</v>
      </c>
      <c r="Y23" s="122">
        <v>5757582.8094367096</v>
      </c>
      <c r="Z23" s="122">
        <v>5733546.206803144</v>
      </c>
      <c r="AA23" s="122">
        <v>5710064.3820355078</v>
      </c>
      <c r="AB23" s="122">
        <v>5678642.1064176615</v>
      </c>
      <c r="AC23" s="122">
        <v>5656700.8835589066</v>
      </c>
      <c r="AD23" s="122">
        <v>5623536.7114927433</v>
      </c>
      <c r="AE23" s="122">
        <v>5598340.7135213548</v>
      </c>
      <c r="AF23" s="122">
        <v>5568852.4088745015</v>
      </c>
      <c r="AG23" s="122">
        <v>5533277.1885551428</v>
      </c>
      <c r="AH23" s="123">
        <v>5497701.9682357842</v>
      </c>
      <c r="AI23" s="158">
        <v>5462738.2086248863</v>
      </c>
      <c r="AJ23" s="158">
        <v>5428385.9097224493</v>
      </c>
      <c r="AK23" s="158">
        <v>5394645.0715284739</v>
      </c>
      <c r="AL23" s="158">
        <v>5361515.6940429593</v>
      </c>
      <c r="AM23" s="158">
        <v>5328997.7772659054</v>
      </c>
      <c r="AN23" s="158">
        <v>5297091.3211973133</v>
      </c>
      <c r="AO23" s="158">
        <v>5265796.3258371819</v>
      </c>
      <c r="AP23" s="158">
        <v>5235112.7911855122</v>
      </c>
      <c r="AQ23" s="158">
        <v>5205040.7172423033</v>
      </c>
      <c r="AR23" s="158">
        <v>5175580.1040075552</v>
      </c>
      <c r="AS23" s="158">
        <v>5146730.9514812687</v>
      </c>
      <c r="AT23" s="158">
        <v>5118493.2596634431</v>
      </c>
      <c r="AU23" s="158">
        <v>5090867.0285540782</v>
      </c>
      <c r="AV23" s="158">
        <v>5063852.258153175</v>
      </c>
      <c r="AW23" s="158">
        <v>5037448.9484607326</v>
      </c>
      <c r="AX23" s="158">
        <v>5011657.0994767509</v>
      </c>
      <c r="AY23" s="158">
        <v>4986476.711201231</v>
      </c>
      <c r="AZ23" s="158">
        <v>4961907.7836341718</v>
      </c>
      <c r="BA23" s="158">
        <v>4937950.3167755734</v>
      </c>
      <c r="BB23" s="158">
        <v>4914604.3106254367</v>
      </c>
      <c r="BC23" s="158">
        <v>4891869.7651837608</v>
      </c>
      <c r="BD23" s="158">
        <v>4869746.6804505456</v>
      </c>
      <c r="BE23" s="158">
        <v>4848235.0564257922</v>
      </c>
      <c r="BF23" s="158">
        <v>4827334.8931094995</v>
      </c>
      <c r="BG23" s="158">
        <v>4807046.1905016676</v>
      </c>
      <c r="BH23" s="158">
        <v>4787368.9486022973</v>
      </c>
      <c r="BI23" s="158">
        <v>4768303.1674113879</v>
      </c>
      <c r="BJ23" s="158">
        <v>4749848.8469289402</v>
      </c>
      <c r="BK23" s="158">
        <v>4732005.9871549532</v>
      </c>
    </row>
    <row r="24" spans="1:63" x14ac:dyDescent="0.45">
      <c r="A24" s="17" t="s">
        <v>102</v>
      </c>
      <c r="B24" s="18" t="s">
        <v>5</v>
      </c>
      <c r="C24" s="122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62015.763186772368</v>
      </c>
      <c r="O24" s="122">
        <v>124031.52637354474</v>
      </c>
      <c r="P24" s="122">
        <v>186047.28956031712</v>
      </c>
      <c r="Q24" s="122">
        <v>248063.0527470895</v>
      </c>
      <c r="R24" s="122">
        <v>310078.81593386189</v>
      </c>
      <c r="S24" s="122">
        <v>372094.5791206343</v>
      </c>
      <c r="T24" s="122">
        <v>434110.34230740671</v>
      </c>
      <c r="U24" s="122">
        <v>496126.10549417912</v>
      </c>
      <c r="V24" s="122">
        <v>558141.86868095153</v>
      </c>
      <c r="W24" s="122">
        <v>620157.63186772389</v>
      </c>
      <c r="X24" s="122">
        <v>682173.39505449624</v>
      </c>
      <c r="Y24" s="122">
        <v>744189.1582412686</v>
      </c>
      <c r="Z24" s="122">
        <v>806204.92142804095</v>
      </c>
      <c r="AA24" s="122">
        <v>876834.82280917489</v>
      </c>
      <c r="AB24" s="122">
        <v>947464.72419030883</v>
      </c>
      <c r="AC24" s="122">
        <v>1018094.6255714428</v>
      </c>
      <c r="AD24" s="122">
        <v>1088724.5269525768</v>
      </c>
      <c r="AE24" s="122">
        <v>1159354.4283337109</v>
      </c>
      <c r="AF24" s="122">
        <v>1229984.3297148449</v>
      </c>
      <c r="AG24" s="122">
        <v>1300614.231095979</v>
      </c>
      <c r="AH24" s="123">
        <v>1300614.231095979</v>
      </c>
      <c r="AI24" s="158">
        <v>1300614.231095979</v>
      </c>
      <c r="AJ24" s="158">
        <v>1300614.231095979</v>
      </c>
      <c r="AK24" s="158">
        <v>1300614.231095979</v>
      </c>
      <c r="AL24" s="158">
        <v>1300614.231095979</v>
      </c>
      <c r="AM24" s="158">
        <v>1300614.231095979</v>
      </c>
      <c r="AN24" s="158">
        <v>1300614.231095979</v>
      </c>
      <c r="AO24" s="158">
        <v>1300614.231095979</v>
      </c>
      <c r="AP24" s="158">
        <v>1300614.231095979</v>
      </c>
      <c r="AQ24" s="158">
        <v>1300614.231095979</v>
      </c>
      <c r="AR24" s="158">
        <v>1300614.231095979</v>
      </c>
      <c r="AS24" s="158">
        <v>1300614.231095979</v>
      </c>
      <c r="AT24" s="158">
        <v>1300614.231095979</v>
      </c>
      <c r="AU24" s="158">
        <v>1300614.231095979</v>
      </c>
      <c r="AV24" s="158">
        <v>1300614.231095979</v>
      </c>
      <c r="AW24" s="158">
        <v>1300614.231095979</v>
      </c>
      <c r="AX24" s="158">
        <v>1300614.231095979</v>
      </c>
      <c r="AY24" s="158">
        <v>1300614.231095979</v>
      </c>
      <c r="AZ24" s="158">
        <v>1300614.231095979</v>
      </c>
      <c r="BA24" s="158">
        <v>1300614.231095979</v>
      </c>
      <c r="BB24" s="158">
        <v>1300614.231095979</v>
      </c>
      <c r="BC24" s="158">
        <v>1300614.231095979</v>
      </c>
      <c r="BD24" s="158">
        <v>1300614.231095979</v>
      </c>
      <c r="BE24" s="158">
        <v>1300614.231095979</v>
      </c>
      <c r="BF24" s="158">
        <v>1300614.231095979</v>
      </c>
      <c r="BG24" s="158">
        <v>1300614.231095979</v>
      </c>
      <c r="BH24" s="158">
        <v>1300614.231095979</v>
      </c>
      <c r="BI24" s="158">
        <v>1300614.231095979</v>
      </c>
      <c r="BJ24" s="158">
        <v>1300614.231095979</v>
      </c>
      <c r="BK24" s="158">
        <v>1300614.231095979</v>
      </c>
    </row>
    <row r="25" spans="1:63" x14ac:dyDescent="0.45">
      <c r="A25" s="17" t="s">
        <v>101</v>
      </c>
      <c r="B25" s="18" t="s">
        <v>5</v>
      </c>
      <c r="C25" s="122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22">
        <v>0</v>
      </c>
      <c r="Z25" s="122">
        <v>0</v>
      </c>
      <c r="AA25" s="122">
        <v>0</v>
      </c>
      <c r="AB25" s="122">
        <v>0</v>
      </c>
      <c r="AC25" s="122">
        <v>0</v>
      </c>
      <c r="AD25" s="122">
        <v>0</v>
      </c>
      <c r="AE25" s="122">
        <v>0</v>
      </c>
      <c r="AF25" s="122">
        <v>0</v>
      </c>
      <c r="AG25" s="122">
        <v>0</v>
      </c>
      <c r="AH25" s="123">
        <v>211176.48990174755</v>
      </c>
      <c r="AI25" s="158">
        <v>420243.98708654864</v>
      </c>
      <c r="AJ25" s="158">
        <v>627202.49155440321</v>
      </c>
      <c r="AK25" s="158">
        <v>832052.00330531131</v>
      </c>
      <c r="AL25" s="158">
        <v>1034792.522339273</v>
      </c>
      <c r="AM25" s="158">
        <v>1235424.0486562883</v>
      </c>
      <c r="AN25" s="158">
        <v>1433946.5822563572</v>
      </c>
      <c r="AO25" s="158">
        <v>1630360.1231394794</v>
      </c>
      <c r="AP25" s="158">
        <v>1824664.6713056553</v>
      </c>
      <c r="AQ25" s="158">
        <v>2016860.2267548847</v>
      </c>
      <c r="AR25" s="158">
        <v>2206946.7894871677</v>
      </c>
      <c r="AS25" s="158">
        <v>2394924.3595025041</v>
      </c>
      <c r="AT25" s="158">
        <v>2580792.9368008943</v>
      </c>
      <c r="AU25" s="158">
        <v>2764552.5213823379</v>
      </c>
      <c r="AV25" s="158">
        <v>2946203.1132468348</v>
      </c>
      <c r="AW25" s="158">
        <v>3125744.7123943856</v>
      </c>
      <c r="AX25" s="158">
        <v>3303177.3188249897</v>
      </c>
      <c r="AY25" s="158">
        <v>3478500.9325386472</v>
      </c>
      <c r="AZ25" s="158">
        <v>3651715.5535353585</v>
      </c>
      <c r="BA25" s="158">
        <v>3822821.1818151232</v>
      </c>
      <c r="BB25" s="158">
        <v>3991817.8173779417</v>
      </c>
      <c r="BC25" s="158">
        <v>4158705.4602238135</v>
      </c>
      <c r="BD25" s="158">
        <v>4323484.1103527388</v>
      </c>
      <c r="BE25" s="158">
        <v>4486153.7677647173</v>
      </c>
      <c r="BF25" s="158">
        <v>4646714.4324597493</v>
      </c>
      <c r="BG25" s="158">
        <v>4805166.1044378355</v>
      </c>
      <c r="BH25" s="158">
        <v>4961508.7836989751</v>
      </c>
      <c r="BI25" s="158">
        <v>5115742.4702431681</v>
      </c>
      <c r="BJ25" s="158">
        <v>5267867.1640704144</v>
      </c>
      <c r="BK25" s="158">
        <v>5417882.865180715</v>
      </c>
    </row>
    <row r="26" spans="1:63" x14ac:dyDescent="0.45">
      <c r="A26" s="20" t="s">
        <v>75</v>
      </c>
      <c r="B26" s="19"/>
      <c r="C26" s="124">
        <v>0</v>
      </c>
      <c r="D26" s="124">
        <v>160451.50243774554</v>
      </c>
      <c r="E26" s="124">
        <v>160451.50243774554</v>
      </c>
      <c r="F26" s="124">
        <v>160451.50243774554</v>
      </c>
      <c r="G26" s="124">
        <v>160451.50243774554</v>
      </c>
      <c r="H26" s="124">
        <v>160451.50243774554</v>
      </c>
      <c r="I26" s="124">
        <v>160451.50243774554</v>
      </c>
      <c r="J26" s="124">
        <v>160451.50243774554</v>
      </c>
      <c r="K26" s="124">
        <v>160451.50243774554</v>
      </c>
      <c r="L26" s="124">
        <v>160451.50243774554</v>
      </c>
      <c r="M26" s="124">
        <v>160451.50243774554</v>
      </c>
      <c r="N26" s="124">
        <v>62015.763186772368</v>
      </c>
      <c r="O26" s="124">
        <v>62015.763186772368</v>
      </c>
      <c r="P26" s="124">
        <v>62015.763186772368</v>
      </c>
      <c r="Q26" s="124">
        <v>62015.76318677239</v>
      </c>
      <c r="R26" s="124">
        <v>62015.76318677239</v>
      </c>
      <c r="S26" s="124">
        <v>62015.76318677239</v>
      </c>
      <c r="T26" s="124">
        <v>62015.76318677239</v>
      </c>
      <c r="U26" s="124">
        <v>62015.76318677239</v>
      </c>
      <c r="V26" s="124">
        <v>62015.76318677239</v>
      </c>
      <c r="W26" s="124">
        <v>62015.76318677239</v>
      </c>
      <c r="X26" s="124">
        <v>62015.76318677239</v>
      </c>
      <c r="Y26" s="124">
        <v>62015.76318677239</v>
      </c>
      <c r="Z26" s="124">
        <v>62015.76318677231</v>
      </c>
      <c r="AA26" s="124">
        <v>70629.901381133983</v>
      </c>
      <c r="AB26" s="124">
        <v>70629.901381133983</v>
      </c>
      <c r="AC26" s="124">
        <v>70629.901381133983</v>
      </c>
      <c r="AD26" s="124">
        <v>70629.901381133983</v>
      </c>
      <c r="AE26" s="124">
        <v>70629.901381133983</v>
      </c>
      <c r="AF26" s="124">
        <v>70629.901381133983</v>
      </c>
      <c r="AG26" s="124">
        <v>70629.901381133983</v>
      </c>
      <c r="AH26" s="126">
        <v>211176.48990174755</v>
      </c>
      <c r="AI26" s="166">
        <v>209067.49718480109</v>
      </c>
      <c r="AJ26" s="166">
        <v>206958.50446785463</v>
      </c>
      <c r="AK26" s="166">
        <v>204849.51175090816</v>
      </c>
      <c r="AL26" s="166">
        <v>202740.5190339617</v>
      </c>
      <c r="AM26" s="166">
        <v>200631.52631701523</v>
      </c>
      <c r="AN26" s="166">
        <v>198522.53360006877</v>
      </c>
      <c r="AO26" s="166">
        <v>196413.5408831223</v>
      </c>
      <c r="AP26" s="166">
        <v>194304.54816617584</v>
      </c>
      <c r="AQ26" s="166">
        <v>192195.55544922937</v>
      </c>
      <c r="AR26" s="166">
        <v>190086.56273228291</v>
      </c>
      <c r="AS26" s="166">
        <v>187977.57001533645</v>
      </c>
      <c r="AT26" s="166">
        <v>185868.57729838998</v>
      </c>
      <c r="AU26" s="166">
        <v>183759.58458144352</v>
      </c>
      <c r="AV26" s="166">
        <v>181650.59186449705</v>
      </c>
      <c r="AW26" s="166">
        <v>179541.59914755059</v>
      </c>
      <c r="AX26" s="166">
        <v>177432.60643060412</v>
      </c>
      <c r="AY26" s="166">
        <v>175323.61371365766</v>
      </c>
      <c r="AZ26" s="166">
        <v>173214.62099671119</v>
      </c>
      <c r="BA26" s="166">
        <v>171105.62827976473</v>
      </c>
      <c r="BB26" s="166">
        <v>168996.63556281826</v>
      </c>
      <c r="BC26" s="166">
        <v>166887.6428458718</v>
      </c>
      <c r="BD26" s="166">
        <v>164778.65012892534</v>
      </c>
      <c r="BE26" s="166">
        <v>162669.65741197887</v>
      </c>
      <c r="BF26" s="166">
        <v>160560.66469503241</v>
      </c>
      <c r="BG26" s="166">
        <v>158451.67197808594</v>
      </c>
      <c r="BH26" s="166">
        <v>156342.67926113948</v>
      </c>
      <c r="BI26" s="166">
        <v>154233.68654419301</v>
      </c>
      <c r="BJ26" s="166">
        <v>152124.69382724655</v>
      </c>
      <c r="BK26" s="166">
        <v>150015.70111030017</v>
      </c>
    </row>
    <row r="27" spans="1:63" x14ac:dyDescent="0.45">
      <c r="A27" s="17" t="s">
        <v>48</v>
      </c>
      <c r="B27" s="18" t="s">
        <v>5</v>
      </c>
      <c r="C27" s="122"/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2">
        <v>0</v>
      </c>
      <c r="U27" s="122">
        <v>0</v>
      </c>
      <c r="V27" s="122">
        <v>0</v>
      </c>
      <c r="W27" s="122">
        <v>0</v>
      </c>
      <c r="X27" s="122">
        <v>0</v>
      </c>
      <c r="Y27" s="122">
        <v>0</v>
      </c>
      <c r="Z27" s="122">
        <v>0</v>
      </c>
      <c r="AA27" s="122">
        <v>0</v>
      </c>
      <c r="AB27" s="122">
        <v>0</v>
      </c>
      <c r="AC27" s="122">
        <v>0</v>
      </c>
      <c r="AD27" s="122">
        <v>0</v>
      </c>
      <c r="AE27" s="122">
        <v>0</v>
      </c>
      <c r="AF27" s="122">
        <v>0</v>
      </c>
      <c r="AG27" s="122">
        <v>0</v>
      </c>
      <c r="AH27" s="123">
        <v>0</v>
      </c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>
        <v>0</v>
      </c>
    </row>
    <row r="28" spans="1:63" x14ac:dyDescent="0.45">
      <c r="A28" s="17" t="s">
        <v>53</v>
      </c>
      <c r="B28" s="18" t="s">
        <v>5</v>
      </c>
      <c r="C28" s="122"/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22">
        <v>0</v>
      </c>
      <c r="Z28" s="122">
        <v>0</v>
      </c>
      <c r="AA28" s="122">
        <v>0</v>
      </c>
      <c r="AB28" s="122">
        <v>0</v>
      </c>
      <c r="AC28" s="122">
        <v>0</v>
      </c>
      <c r="AD28" s="122">
        <v>0</v>
      </c>
      <c r="AE28" s="122">
        <v>0</v>
      </c>
      <c r="AF28" s="122">
        <v>0</v>
      </c>
      <c r="AG28" s="122">
        <v>0</v>
      </c>
      <c r="AH28" s="123">
        <v>0</v>
      </c>
      <c r="AI28" s="158">
        <v>0</v>
      </c>
      <c r="AJ28" s="158">
        <v>0</v>
      </c>
      <c r="AK28" s="158">
        <v>0</v>
      </c>
      <c r="AL28" s="158">
        <v>0</v>
      </c>
      <c r="AM28" s="158">
        <v>0</v>
      </c>
      <c r="AN28" s="158">
        <v>0</v>
      </c>
      <c r="AO28" s="158">
        <v>0</v>
      </c>
      <c r="AP28" s="158">
        <v>0</v>
      </c>
      <c r="AQ28" s="158">
        <v>0</v>
      </c>
      <c r="AR28" s="158">
        <v>0</v>
      </c>
      <c r="AS28" s="158">
        <v>0</v>
      </c>
      <c r="AT28" s="158">
        <v>0</v>
      </c>
      <c r="AU28" s="158">
        <v>0</v>
      </c>
      <c r="AV28" s="158">
        <v>0</v>
      </c>
      <c r="AW28" s="158">
        <v>0</v>
      </c>
      <c r="AX28" s="158">
        <v>0</v>
      </c>
      <c r="AY28" s="158">
        <v>0</v>
      </c>
      <c r="AZ28" s="158">
        <v>0</v>
      </c>
      <c r="BA28" s="158">
        <v>0</v>
      </c>
      <c r="BB28" s="158">
        <v>0</v>
      </c>
      <c r="BC28" s="158">
        <v>0</v>
      </c>
      <c r="BD28" s="158">
        <v>0</v>
      </c>
      <c r="BE28" s="158">
        <v>0</v>
      </c>
      <c r="BF28" s="158">
        <v>0</v>
      </c>
      <c r="BG28" s="158">
        <v>0</v>
      </c>
      <c r="BH28" s="158">
        <v>0</v>
      </c>
      <c r="BI28" s="158">
        <v>0</v>
      </c>
      <c r="BJ28" s="158">
        <v>0</v>
      </c>
      <c r="BK28" s="158">
        <v>0</v>
      </c>
    </row>
    <row r="29" spans="1:63" x14ac:dyDescent="0.45">
      <c r="A29" s="17" t="s">
        <v>51</v>
      </c>
      <c r="B29" s="18" t="s">
        <v>5</v>
      </c>
      <c r="C29" s="122"/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22">
        <v>0</v>
      </c>
      <c r="Z29" s="122">
        <v>0</v>
      </c>
      <c r="AA29" s="122">
        <v>0</v>
      </c>
      <c r="AB29" s="122">
        <v>0</v>
      </c>
      <c r="AC29" s="122">
        <v>0</v>
      </c>
      <c r="AD29" s="122">
        <v>0</v>
      </c>
      <c r="AE29" s="122">
        <v>0</v>
      </c>
      <c r="AF29" s="122">
        <v>0</v>
      </c>
      <c r="AG29" s="122">
        <v>0</v>
      </c>
      <c r="AH29" s="123">
        <v>0</v>
      </c>
      <c r="AI29" s="158">
        <v>0</v>
      </c>
      <c r="AJ29" s="158">
        <v>0</v>
      </c>
      <c r="AK29" s="158">
        <v>0</v>
      </c>
      <c r="AL29" s="158">
        <v>0</v>
      </c>
      <c r="AM29" s="158">
        <v>0</v>
      </c>
      <c r="AN29" s="158">
        <v>0</v>
      </c>
      <c r="AO29" s="158">
        <v>0</v>
      </c>
      <c r="AP29" s="158">
        <v>0</v>
      </c>
      <c r="AQ29" s="158">
        <v>0</v>
      </c>
      <c r="AR29" s="158">
        <v>0</v>
      </c>
      <c r="AS29" s="158">
        <v>0</v>
      </c>
      <c r="AT29" s="158">
        <v>0</v>
      </c>
      <c r="AU29" s="158">
        <v>0</v>
      </c>
      <c r="AV29" s="158">
        <v>0</v>
      </c>
      <c r="AW29" s="158">
        <v>0</v>
      </c>
      <c r="AX29" s="158">
        <v>0</v>
      </c>
      <c r="AY29" s="158">
        <v>0</v>
      </c>
      <c r="AZ29" s="158">
        <v>0</v>
      </c>
      <c r="BA29" s="158">
        <v>0</v>
      </c>
      <c r="BB29" s="158">
        <v>0</v>
      </c>
      <c r="BC29" s="158">
        <v>0</v>
      </c>
      <c r="BD29" s="158">
        <v>0</v>
      </c>
      <c r="BE29" s="158">
        <v>0</v>
      </c>
      <c r="BF29" s="158">
        <v>0</v>
      </c>
      <c r="BG29" s="158">
        <v>0</v>
      </c>
      <c r="BH29" s="158">
        <v>0</v>
      </c>
      <c r="BI29" s="158">
        <v>0</v>
      </c>
      <c r="BJ29" s="158">
        <v>0</v>
      </c>
      <c r="BK29" s="158">
        <v>0</v>
      </c>
    </row>
    <row r="30" spans="1:63" x14ac:dyDescent="0.45">
      <c r="A30" s="17" t="s">
        <v>49</v>
      </c>
      <c r="B30" s="18" t="s">
        <v>5</v>
      </c>
      <c r="C30" s="122"/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2">
        <v>0</v>
      </c>
      <c r="U30" s="122">
        <v>0</v>
      </c>
      <c r="V30" s="122">
        <v>0</v>
      </c>
      <c r="W30" s="122">
        <v>0</v>
      </c>
      <c r="X30" s="122">
        <v>0</v>
      </c>
      <c r="Y30" s="122">
        <v>0</v>
      </c>
      <c r="Z30" s="122">
        <v>0</v>
      </c>
      <c r="AA30" s="122">
        <v>0</v>
      </c>
      <c r="AB30" s="122">
        <v>0</v>
      </c>
      <c r="AC30" s="122">
        <v>0</v>
      </c>
      <c r="AD30" s="122">
        <v>0</v>
      </c>
      <c r="AE30" s="122">
        <v>0</v>
      </c>
      <c r="AF30" s="122">
        <v>0</v>
      </c>
      <c r="AG30" s="122">
        <v>0</v>
      </c>
      <c r="AH30" s="123">
        <v>0</v>
      </c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>
        <v>0</v>
      </c>
    </row>
    <row r="31" spans="1:63" x14ac:dyDescent="0.45">
      <c r="A31" s="17" t="s">
        <v>54</v>
      </c>
      <c r="B31" s="18" t="s">
        <v>5</v>
      </c>
      <c r="C31" s="122"/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2">
        <v>0</v>
      </c>
      <c r="V31" s="122">
        <v>0</v>
      </c>
      <c r="W31" s="122">
        <v>0</v>
      </c>
      <c r="X31" s="122">
        <v>0</v>
      </c>
      <c r="Y31" s="122">
        <v>0</v>
      </c>
      <c r="Z31" s="122">
        <v>0</v>
      </c>
      <c r="AA31" s="122">
        <v>0</v>
      </c>
      <c r="AB31" s="122">
        <v>0</v>
      </c>
      <c r="AC31" s="122">
        <v>0</v>
      </c>
      <c r="AD31" s="122">
        <v>0</v>
      </c>
      <c r="AE31" s="122">
        <v>0</v>
      </c>
      <c r="AF31" s="122">
        <v>0</v>
      </c>
      <c r="AG31" s="122">
        <v>0</v>
      </c>
      <c r="AH31" s="123">
        <v>0</v>
      </c>
      <c r="AI31" s="158">
        <v>0</v>
      </c>
      <c r="AJ31" s="158">
        <v>0</v>
      </c>
      <c r="AK31" s="158">
        <v>0</v>
      </c>
      <c r="AL31" s="158">
        <v>0</v>
      </c>
      <c r="AM31" s="158">
        <v>0</v>
      </c>
      <c r="AN31" s="158">
        <v>0</v>
      </c>
      <c r="AO31" s="158">
        <v>0</v>
      </c>
      <c r="AP31" s="158">
        <v>0</v>
      </c>
      <c r="AQ31" s="158">
        <v>0</v>
      </c>
      <c r="AR31" s="158">
        <v>0</v>
      </c>
      <c r="AS31" s="158">
        <v>0</v>
      </c>
      <c r="AT31" s="158">
        <v>0</v>
      </c>
      <c r="AU31" s="158">
        <v>0</v>
      </c>
      <c r="AV31" s="158">
        <v>0</v>
      </c>
      <c r="AW31" s="158">
        <v>0</v>
      </c>
      <c r="AX31" s="158">
        <v>0</v>
      </c>
      <c r="AY31" s="158">
        <v>0</v>
      </c>
      <c r="AZ31" s="158">
        <v>0</v>
      </c>
      <c r="BA31" s="158">
        <v>0</v>
      </c>
      <c r="BB31" s="158">
        <v>0</v>
      </c>
      <c r="BC31" s="158">
        <v>0</v>
      </c>
      <c r="BD31" s="158">
        <v>0</v>
      </c>
      <c r="BE31" s="158">
        <v>0</v>
      </c>
      <c r="BF31" s="158">
        <v>0</v>
      </c>
      <c r="BG31" s="158">
        <v>0</v>
      </c>
      <c r="BH31" s="158">
        <v>0</v>
      </c>
      <c r="BI31" s="158">
        <v>0</v>
      </c>
      <c r="BJ31" s="158">
        <v>0</v>
      </c>
      <c r="BK31" s="158">
        <v>0</v>
      </c>
    </row>
    <row r="32" spans="1:63" x14ac:dyDescent="0.45">
      <c r="A32" s="17" t="s">
        <v>52</v>
      </c>
      <c r="B32" s="18" t="s">
        <v>5</v>
      </c>
      <c r="C32" s="122"/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2">
        <v>0</v>
      </c>
      <c r="U32" s="122">
        <v>0</v>
      </c>
      <c r="V32" s="122">
        <v>0</v>
      </c>
      <c r="W32" s="122">
        <v>0</v>
      </c>
      <c r="X32" s="122">
        <v>0</v>
      </c>
      <c r="Y32" s="122">
        <v>0</v>
      </c>
      <c r="Z32" s="122">
        <v>0</v>
      </c>
      <c r="AA32" s="122">
        <v>0</v>
      </c>
      <c r="AB32" s="122">
        <v>0</v>
      </c>
      <c r="AC32" s="122">
        <v>0</v>
      </c>
      <c r="AD32" s="122">
        <v>0</v>
      </c>
      <c r="AE32" s="122">
        <v>0</v>
      </c>
      <c r="AF32" s="122">
        <v>0</v>
      </c>
      <c r="AG32" s="122">
        <v>0</v>
      </c>
      <c r="AH32" s="123">
        <v>0</v>
      </c>
      <c r="AI32" s="158">
        <v>0</v>
      </c>
      <c r="AJ32" s="158">
        <v>0</v>
      </c>
      <c r="AK32" s="158">
        <v>0</v>
      </c>
      <c r="AL32" s="158">
        <v>0</v>
      </c>
      <c r="AM32" s="158">
        <v>0</v>
      </c>
      <c r="AN32" s="158">
        <v>0</v>
      </c>
      <c r="AO32" s="158">
        <v>0</v>
      </c>
      <c r="AP32" s="158">
        <v>0</v>
      </c>
      <c r="AQ32" s="158">
        <v>0</v>
      </c>
      <c r="AR32" s="158">
        <v>0</v>
      </c>
      <c r="AS32" s="158">
        <v>0</v>
      </c>
      <c r="AT32" s="158">
        <v>0</v>
      </c>
      <c r="AU32" s="158">
        <v>0</v>
      </c>
      <c r="AV32" s="158">
        <v>0</v>
      </c>
      <c r="AW32" s="158">
        <v>0</v>
      </c>
      <c r="AX32" s="158">
        <v>0</v>
      </c>
      <c r="AY32" s="158">
        <v>0</v>
      </c>
      <c r="AZ32" s="158">
        <v>0</v>
      </c>
      <c r="BA32" s="158">
        <v>0</v>
      </c>
      <c r="BB32" s="158">
        <v>0</v>
      </c>
      <c r="BC32" s="158">
        <v>0</v>
      </c>
      <c r="BD32" s="158">
        <v>0</v>
      </c>
      <c r="BE32" s="158">
        <v>0</v>
      </c>
      <c r="BF32" s="158">
        <v>0</v>
      </c>
      <c r="BG32" s="158">
        <v>0</v>
      </c>
      <c r="BH32" s="158">
        <v>0</v>
      </c>
      <c r="BI32" s="158">
        <v>0</v>
      </c>
      <c r="BJ32" s="158">
        <v>0</v>
      </c>
      <c r="BK32" s="158">
        <v>0</v>
      </c>
    </row>
    <row r="33" spans="1:63" x14ac:dyDescent="0.45">
      <c r="A33" s="17" t="s">
        <v>50</v>
      </c>
      <c r="B33" s="18" t="s">
        <v>5</v>
      </c>
      <c r="C33" s="122"/>
      <c r="D33" s="122">
        <v>0</v>
      </c>
      <c r="E33" s="122">
        <v>0</v>
      </c>
      <c r="F33" s="122">
        <v>0</v>
      </c>
      <c r="G33" s="122">
        <v>0</v>
      </c>
      <c r="H33" s="122">
        <v>0</v>
      </c>
      <c r="I33" s="122">
        <v>0</v>
      </c>
      <c r="J33" s="122">
        <v>0</v>
      </c>
      <c r="K33" s="122">
        <v>0</v>
      </c>
      <c r="L33" s="122">
        <v>0</v>
      </c>
      <c r="M33" s="122">
        <v>0</v>
      </c>
      <c r="N33" s="122">
        <v>0</v>
      </c>
      <c r="O33" s="122">
        <v>0</v>
      </c>
      <c r="P33" s="122">
        <v>0</v>
      </c>
      <c r="Q33" s="122">
        <v>0</v>
      </c>
      <c r="R33" s="122">
        <v>0</v>
      </c>
      <c r="S33" s="122">
        <v>0</v>
      </c>
      <c r="T33" s="122">
        <v>0</v>
      </c>
      <c r="U33" s="122">
        <v>0</v>
      </c>
      <c r="V33" s="122">
        <v>0</v>
      </c>
      <c r="W33" s="122">
        <v>0</v>
      </c>
      <c r="X33" s="122">
        <v>0</v>
      </c>
      <c r="Y33" s="122">
        <v>0</v>
      </c>
      <c r="Z33" s="122">
        <v>0</v>
      </c>
      <c r="AA33" s="122">
        <v>0</v>
      </c>
      <c r="AB33" s="122">
        <v>0</v>
      </c>
      <c r="AC33" s="122">
        <v>0</v>
      </c>
      <c r="AD33" s="122">
        <v>0</v>
      </c>
      <c r="AE33" s="122">
        <v>0</v>
      </c>
      <c r="AF33" s="122">
        <v>0</v>
      </c>
      <c r="AG33" s="122">
        <v>0</v>
      </c>
      <c r="AH33" s="123">
        <v>0</v>
      </c>
      <c r="AI33" s="158"/>
      <c r="AJ33" s="158"/>
      <c r="AK33" s="158"/>
      <c r="AL33" s="158"/>
      <c r="AM33" s="158"/>
      <c r="AN33" s="158"/>
      <c r="AO33" s="158"/>
      <c r="AP33" s="158"/>
      <c r="AQ33" s="158"/>
      <c r="AR33" s="158"/>
      <c r="AS33" s="158"/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>
        <v>0</v>
      </c>
    </row>
    <row r="34" spans="1:63" x14ac:dyDescent="0.45">
      <c r="A34" s="17" t="s">
        <v>55</v>
      </c>
      <c r="B34" s="18" t="s">
        <v>5</v>
      </c>
      <c r="C34" s="122"/>
      <c r="D34" s="122">
        <v>0</v>
      </c>
      <c r="E34" s="122">
        <v>0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0</v>
      </c>
      <c r="L34" s="122">
        <v>0</v>
      </c>
      <c r="M34" s="122">
        <v>0</v>
      </c>
      <c r="N34" s="122">
        <v>0</v>
      </c>
      <c r="O34" s="122">
        <v>0</v>
      </c>
      <c r="P34" s="122">
        <v>0</v>
      </c>
      <c r="Q34" s="122">
        <v>0</v>
      </c>
      <c r="R34" s="122">
        <v>0</v>
      </c>
      <c r="S34" s="122">
        <v>0</v>
      </c>
      <c r="T34" s="122">
        <v>0</v>
      </c>
      <c r="U34" s="122">
        <v>0</v>
      </c>
      <c r="V34" s="122">
        <v>0</v>
      </c>
      <c r="W34" s="122">
        <v>0</v>
      </c>
      <c r="X34" s="122">
        <v>0</v>
      </c>
      <c r="Y34" s="122">
        <v>0</v>
      </c>
      <c r="Z34" s="122">
        <v>0</v>
      </c>
      <c r="AA34" s="122">
        <v>0</v>
      </c>
      <c r="AB34" s="122">
        <v>0</v>
      </c>
      <c r="AC34" s="122">
        <v>0</v>
      </c>
      <c r="AD34" s="122">
        <v>0</v>
      </c>
      <c r="AE34" s="122">
        <v>0</v>
      </c>
      <c r="AF34" s="122">
        <v>0</v>
      </c>
      <c r="AG34" s="122">
        <v>0</v>
      </c>
      <c r="AH34" s="123">
        <v>0</v>
      </c>
      <c r="AI34" s="158">
        <v>0</v>
      </c>
      <c r="AJ34" s="158">
        <v>0</v>
      </c>
      <c r="AK34" s="158">
        <v>0</v>
      </c>
      <c r="AL34" s="158">
        <v>0</v>
      </c>
      <c r="AM34" s="158">
        <v>0</v>
      </c>
      <c r="AN34" s="158">
        <v>0</v>
      </c>
      <c r="AO34" s="158">
        <v>0</v>
      </c>
      <c r="AP34" s="158">
        <v>0</v>
      </c>
      <c r="AQ34" s="158">
        <v>0</v>
      </c>
      <c r="AR34" s="158">
        <v>0</v>
      </c>
      <c r="AS34" s="158">
        <v>0</v>
      </c>
      <c r="AT34" s="158">
        <v>0</v>
      </c>
      <c r="AU34" s="158">
        <v>0</v>
      </c>
      <c r="AV34" s="158">
        <v>0</v>
      </c>
      <c r="AW34" s="158">
        <v>0</v>
      </c>
      <c r="AX34" s="158">
        <v>0</v>
      </c>
      <c r="AY34" s="158">
        <v>0</v>
      </c>
      <c r="AZ34" s="158">
        <v>0</v>
      </c>
      <c r="BA34" s="158">
        <v>0</v>
      </c>
      <c r="BB34" s="158">
        <v>0</v>
      </c>
      <c r="BC34" s="158">
        <v>0</v>
      </c>
      <c r="BD34" s="158">
        <v>0</v>
      </c>
      <c r="BE34" s="158">
        <v>0</v>
      </c>
      <c r="BF34" s="158">
        <v>0</v>
      </c>
      <c r="BG34" s="158">
        <v>0</v>
      </c>
      <c r="BH34" s="158">
        <v>0</v>
      </c>
      <c r="BI34" s="158">
        <v>0</v>
      </c>
      <c r="BJ34" s="158">
        <v>0</v>
      </c>
      <c r="BK34" s="158">
        <v>0</v>
      </c>
    </row>
    <row r="35" spans="1:63" x14ac:dyDescent="0.45">
      <c r="A35" s="17" t="s">
        <v>7</v>
      </c>
      <c r="B35" s="18" t="s">
        <v>5</v>
      </c>
      <c r="C35" s="122"/>
      <c r="D35" s="122">
        <v>160451.50243774554</v>
      </c>
      <c r="E35" s="122">
        <v>160451.50243774554</v>
      </c>
      <c r="F35" s="122">
        <v>160451.50243774554</v>
      </c>
      <c r="G35" s="122">
        <v>160451.50243774554</v>
      </c>
      <c r="H35" s="122">
        <v>160451.50243774554</v>
      </c>
      <c r="I35" s="122">
        <v>160451.50243774554</v>
      </c>
      <c r="J35" s="122">
        <v>160451.50243774554</v>
      </c>
      <c r="K35" s="122">
        <v>160451.50243774554</v>
      </c>
      <c r="L35" s="122">
        <v>160451.50243774554</v>
      </c>
      <c r="M35" s="122">
        <v>160451.50243774554</v>
      </c>
      <c r="N35" s="122">
        <v>0</v>
      </c>
      <c r="O35" s="122">
        <v>0</v>
      </c>
      <c r="P35" s="122">
        <v>0</v>
      </c>
      <c r="Q35" s="122">
        <v>0</v>
      </c>
      <c r="R35" s="122">
        <v>0</v>
      </c>
      <c r="S35" s="122">
        <v>0</v>
      </c>
      <c r="T35" s="122">
        <v>0</v>
      </c>
      <c r="U35" s="122">
        <v>0</v>
      </c>
      <c r="V35" s="122">
        <v>0</v>
      </c>
      <c r="W35" s="122">
        <v>0</v>
      </c>
      <c r="X35" s="122">
        <v>0</v>
      </c>
      <c r="Y35" s="122">
        <v>0</v>
      </c>
      <c r="Z35" s="122">
        <v>0</v>
      </c>
      <c r="AA35" s="122">
        <v>0</v>
      </c>
      <c r="AB35" s="122">
        <v>0</v>
      </c>
      <c r="AC35" s="122">
        <v>0</v>
      </c>
      <c r="AD35" s="122">
        <v>0</v>
      </c>
      <c r="AE35" s="122">
        <v>0</v>
      </c>
      <c r="AF35" s="122">
        <v>0</v>
      </c>
      <c r="AG35" s="122">
        <v>0</v>
      </c>
      <c r="AH35" s="123">
        <v>0</v>
      </c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>
        <v>0</v>
      </c>
    </row>
    <row r="36" spans="1:63" x14ac:dyDescent="0.45">
      <c r="A36" s="17" t="s">
        <v>102</v>
      </c>
      <c r="B36" s="18" t="s">
        <v>5</v>
      </c>
      <c r="C36" s="122"/>
      <c r="D36" s="122">
        <v>0</v>
      </c>
      <c r="E36" s="122">
        <v>0</v>
      </c>
      <c r="F36" s="122">
        <v>0</v>
      </c>
      <c r="G36" s="122">
        <v>0</v>
      </c>
      <c r="H36" s="122">
        <v>0</v>
      </c>
      <c r="I36" s="122">
        <v>0</v>
      </c>
      <c r="J36" s="122">
        <v>0</v>
      </c>
      <c r="K36" s="122">
        <v>0</v>
      </c>
      <c r="L36" s="122">
        <v>0</v>
      </c>
      <c r="M36" s="122">
        <v>0</v>
      </c>
      <c r="N36" s="122">
        <v>62015.763186772368</v>
      </c>
      <c r="O36" s="122">
        <v>62015.763186772368</v>
      </c>
      <c r="P36" s="122">
        <v>62015.763186772368</v>
      </c>
      <c r="Q36" s="122">
        <v>62015.76318677239</v>
      </c>
      <c r="R36" s="122">
        <v>62015.76318677239</v>
      </c>
      <c r="S36" s="122">
        <v>62015.76318677239</v>
      </c>
      <c r="T36" s="122">
        <v>62015.76318677239</v>
      </c>
      <c r="U36" s="122">
        <v>62015.76318677239</v>
      </c>
      <c r="V36" s="122">
        <v>62015.76318677239</v>
      </c>
      <c r="W36" s="122">
        <v>62015.76318677239</v>
      </c>
      <c r="X36" s="122">
        <v>62015.76318677239</v>
      </c>
      <c r="Y36" s="122">
        <v>62015.76318677239</v>
      </c>
      <c r="Z36" s="122">
        <v>62015.76318677231</v>
      </c>
      <c r="AA36" s="122">
        <v>70629.901381133983</v>
      </c>
      <c r="AB36" s="122">
        <v>70629.901381133983</v>
      </c>
      <c r="AC36" s="122">
        <v>70629.901381133983</v>
      </c>
      <c r="AD36" s="122">
        <v>70629.901381133983</v>
      </c>
      <c r="AE36" s="122">
        <v>70629.901381133983</v>
      </c>
      <c r="AF36" s="122">
        <v>70629.901381133983</v>
      </c>
      <c r="AG36" s="122">
        <v>70629.901381133983</v>
      </c>
      <c r="AH36" s="123">
        <v>0</v>
      </c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>
        <v>0</v>
      </c>
    </row>
    <row r="37" spans="1:63" x14ac:dyDescent="0.45">
      <c r="A37" s="17" t="s">
        <v>101</v>
      </c>
      <c r="B37" s="18" t="s">
        <v>5</v>
      </c>
      <c r="C37" s="122"/>
      <c r="D37" s="122">
        <v>0</v>
      </c>
      <c r="E37" s="122">
        <v>0</v>
      </c>
      <c r="F37" s="122">
        <v>0</v>
      </c>
      <c r="G37" s="122">
        <v>0</v>
      </c>
      <c r="H37" s="122">
        <v>0</v>
      </c>
      <c r="I37" s="122">
        <v>0</v>
      </c>
      <c r="J37" s="122">
        <v>0</v>
      </c>
      <c r="K37" s="122">
        <v>0</v>
      </c>
      <c r="L37" s="122">
        <v>0</v>
      </c>
      <c r="M37" s="122">
        <v>0</v>
      </c>
      <c r="N37" s="122">
        <v>0</v>
      </c>
      <c r="O37" s="122">
        <v>0</v>
      </c>
      <c r="P37" s="122">
        <v>0</v>
      </c>
      <c r="Q37" s="122">
        <v>0</v>
      </c>
      <c r="R37" s="122">
        <v>0</v>
      </c>
      <c r="S37" s="122">
        <v>0</v>
      </c>
      <c r="T37" s="122">
        <v>0</v>
      </c>
      <c r="U37" s="122">
        <v>0</v>
      </c>
      <c r="V37" s="122">
        <v>0</v>
      </c>
      <c r="W37" s="122">
        <v>0</v>
      </c>
      <c r="X37" s="122">
        <v>0</v>
      </c>
      <c r="Y37" s="122">
        <v>0</v>
      </c>
      <c r="Z37" s="122">
        <v>0</v>
      </c>
      <c r="AA37" s="122">
        <v>0</v>
      </c>
      <c r="AB37" s="122">
        <v>0</v>
      </c>
      <c r="AC37" s="122">
        <v>0</v>
      </c>
      <c r="AD37" s="122">
        <v>0</v>
      </c>
      <c r="AE37" s="122">
        <v>0</v>
      </c>
      <c r="AF37" s="122">
        <v>0</v>
      </c>
      <c r="AG37" s="122">
        <v>0</v>
      </c>
      <c r="AH37" s="123">
        <v>211176.48990174755</v>
      </c>
      <c r="AI37" s="158">
        <v>209067.49718480109</v>
      </c>
      <c r="AJ37" s="158">
        <v>206958.50446785463</v>
      </c>
      <c r="AK37" s="158">
        <v>204849.51175090816</v>
      </c>
      <c r="AL37" s="158">
        <v>202740.5190339617</v>
      </c>
      <c r="AM37" s="158">
        <v>200631.52631701523</v>
      </c>
      <c r="AN37" s="158">
        <v>198522.53360006877</v>
      </c>
      <c r="AO37" s="158">
        <v>196413.5408831223</v>
      </c>
      <c r="AP37" s="158">
        <v>194304.54816617584</v>
      </c>
      <c r="AQ37" s="158">
        <v>192195.55544922937</v>
      </c>
      <c r="AR37" s="158">
        <v>190086.56273228291</v>
      </c>
      <c r="AS37" s="158">
        <v>187977.57001533645</v>
      </c>
      <c r="AT37" s="158">
        <v>185868.57729838998</v>
      </c>
      <c r="AU37" s="158">
        <v>183759.58458144352</v>
      </c>
      <c r="AV37" s="158">
        <v>181650.59186449705</v>
      </c>
      <c r="AW37" s="158">
        <v>179541.59914755059</v>
      </c>
      <c r="AX37" s="158">
        <v>177432.60643060412</v>
      </c>
      <c r="AY37" s="158">
        <v>175323.61371365766</v>
      </c>
      <c r="AZ37" s="158">
        <v>173214.62099671119</v>
      </c>
      <c r="BA37" s="158">
        <v>171105.62827976473</v>
      </c>
      <c r="BB37" s="158">
        <v>168996.63556281826</v>
      </c>
      <c r="BC37" s="158">
        <v>166887.6428458718</v>
      </c>
      <c r="BD37" s="158">
        <v>164778.65012892534</v>
      </c>
      <c r="BE37" s="158">
        <v>162669.65741197887</v>
      </c>
      <c r="BF37" s="158">
        <v>160560.66469503241</v>
      </c>
      <c r="BG37" s="158">
        <v>158451.67197808594</v>
      </c>
      <c r="BH37" s="158">
        <v>156342.67926113948</v>
      </c>
      <c r="BI37" s="158">
        <v>154233.68654419301</v>
      </c>
      <c r="BJ37" s="158">
        <v>152124.69382724655</v>
      </c>
      <c r="BK37" s="158">
        <v>150015.70111030017</v>
      </c>
    </row>
    <row r="38" spans="1:63" x14ac:dyDescent="0.45">
      <c r="A38" s="20" t="s">
        <v>76</v>
      </c>
      <c r="B38" s="19"/>
      <c r="C38" s="124">
        <v>0</v>
      </c>
      <c r="D38" s="124">
        <v>42451.718281275047</v>
      </c>
      <c r="E38" s="124">
        <v>39645.496369599925</v>
      </c>
      <c r="F38" s="124">
        <v>36839.274457924803</v>
      </c>
      <c r="G38" s="124">
        <v>34033.052546249681</v>
      </c>
      <c r="H38" s="124">
        <v>31226.830634574555</v>
      </c>
      <c r="I38" s="124">
        <v>28420.608722899422</v>
      </c>
      <c r="J38" s="124">
        <v>33963.696065821779</v>
      </c>
      <c r="K38" s="124">
        <v>39506.78340874413</v>
      </c>
      <c r="L38" s="124">
        <v>45049.870751666494</v>
      </c>
      <c r="M38" s="124">
        <v>50592.958094588852</v>
      </c>
      <c r="N38" s="124">
        <v>50381.081143272335</v>
      </c>
      <c r="O38" s="124">
        <v>46965.414625084391</v>
      </c>
      <c r="P38" s="124">
        <v>51234.997772819326</v>
      </c>
      <c r="Q38" s="124">
        <v>57850.138120537158</v>
      </c>
      <c r="R38" s="124">
        <v>66778.114189452506</v>
      </c>
      <c r="S38" s="124">
        <v>75067.640081513659</v>
      </c>
      <c r="T38" s="124">
        <v>73058.232968552446</v>
      </c>
      <c r="U38" s="124">
        <v>109222.08197776896</v>
      </c>
      <c r="V38" s="124">
        <v>103181.88317752231</v>
      </c>
      <c r="W38" s="124">
        <v>110148.30590282455</v>
      </c>
      <c r="X38" s="124">
        <v>105521.90834511256</v>
      </c>
      <c r="Y38" s="124">
        <v>99720.802548559426</v>
      </c>
      <c r="Z38" s="124">
        <v>90268.951227458034</v>
      </c>
      <c r="AA38" s="124">
        <v>88185.494722181887</v>
      </c>
      <c r="AB38" s="124">
        <v>118005.68942476918</v>
      </c>
      <c r="AC38" s="124">
        <v>82399.796938939267</v>
      </c>
      <c r="AD38" s="124">
        <v>124547.34458018077</v>
      </c>
      <c r="AE38" s="124">
        <v>94623.035820809338</v>
      </c>
      <c r="AF38" s="124">
        <v>110742.70247452229</v>
      </c>
      <c r="AG38" s="124">
        <v>133601.98514202228</v>
      </c>
      <c r="AH38" s="126">
        <v>133601.98514202228</v>
      </c>
      <c r="AI38" s="166">
        <v>131492.99242507582</v>
      </c>
      <c r="AJ38" s="166">
        <v>129383.99970812937</v>
      </c>
      <c r="AK38" s="166">
        <v>127275.00699118292</v>
      </c>
      <c r="AL38" s="166">
        <v>125166.01427423644</v>
      </c>
      <c r="AM38" s="166">
        <v>123057.02155728999</v>
      </c>
      <c r="AN38" s="166">
        <v>120948.02884034353</v>
      </c>
      <c r="AO38" s="166">
        <v>118839.03612339706</v>
      </c>
      <c r="AP38" s="166">
        <v>116730.0434064506</v>
      </c>
      <c r="AQ38" s="166">
        <v>114621.05068950413</v>
      </c>
      <c r="AR38" s="166">
        <v>112512.05797255768</v>
      </c>
      <c r="AS38" s="166">
        <v>110403.06525561123</v>
      </c>
      <c r="AT38" s="166">
        <v>108294.07253866475</v>
      </c>
      <c r="AU38" s="166">
        <v>106185.0798217183</v>
      </c>
      <c r="AV38" s="166">
        <v>104076.08710477184</v>
      </c>
      <c r="AW38" s="166">
        <v>101967.09438782537</v>
      </c>
      <c r="AX38" s="166">
        <v>99858.10167087891</v>
      </c>
      <c r="AY38" s="166">
        <v>97749.108953932446</v>
      </c>
      <c r="AZ38" s="166">
        <v>95640.116236985996</v>
      </c>
      <c r="BA38" s="166">
        <v>93531.123520039546</v>
      </c>
      <c r="BB38" s="166">
        <v>91422.130803093067</v>
      </c>
      <c r="BC38" s="166">
        <v>89313.138086146617</v>
      </c>
      <c r="BD38" s="166">
        <v>87204.145369200152</v>
      </c>
      <c r="BE38" s="166">
        <v>85095.152652253688</v>
      </c>
      <c r="BF38" s="166">
        <v>82986.159935307223</v>
      </c>
      <c r="BG38" s="166">
        <v>80877.167218360759</v>
      </c>
      <c r="BH38" s="166">
        <v>78768.174501414309</v>
      </c>
      <c r="BI38" s="166">
        <v>76659.181784467844</v>
      </c>
      <c r="BJ38" s="166">
        <v>74550.18906752138</v>
      </c>
      <c r="BK38" s="166">
        <v>72441.196350574901</v>
      </c>
    </row>
    <row r="39" spans="1:63" x14ac:dyDescent="0.45">
      <c r="A39" s="17" t="s">
        <v>48</v>
      </c>
      <c r="B39" s="18" t="s">
        <v>5</v>
      </c>
      <c r="C39" s="122"/>
      <c r="D39" s="122">
        <v>6758.1888482914219</v>
      </c>
      <c r="E39" s="122">
        <v>6604.4154666700424</v>
      </c>
      <c r="F39" s="122">
        <v>6450.6420850486629</v>
      </c>
      <c r="G39" s="122">
        <v>6296.8687034272834</v>
      </c>
      <c r="H39" s="122">
        <v>6143.0953218059049</v>
      </c>
      <c r="I39" s="122">
        <v>5989.3219401845226</v>
      </c>
      <c r="J39" s="122">
        <v>6689.6852237096527</v>
      </c>
      <c r="K39" s="122">
        <v>7390.0485072347828</v>
      </c>
      <c r="L39" s="122">
        <v>8090.4117907599148</v>
      </c>
      <c r="M39" s="122">
        <v>8790.7750742850458</v>
      </c>
      <c r="N39" s="122">
        <v>8288.7703128766261</v>
      </c>
      <c r="O39" s="122">
        <v>7726.8197831900743</v>
      </c>
      <c r="P39" s="122">
        <v>8429.2579452982645</v>
      </c>
      <c r="Q39" s="122">
        <v>9050.444211744305</v>
      </c>
      <c r="R39" s="122">
        <v>11128.194753961165</v>
      </c>
      <c r="S39" s="122">
        <v>12422.721282274228</v>
      </c>
      <c r="T39" s="122">
        <v>13836.235908998924</v>
      </c>
      <c r="U39" s="122">
        <v>14054.752964338491</v>
      </c>
      <c r="V39" s="122">
        <v>12881.294758041153</v>
      </c>
      <c r="W39" s="122">
        <v>13750.98759335551</v>
      </c>
      <c r="X39" s="122">
        <v>13173.425052592038</v>
      </c>
      <c r="Y39" s="122">
        <v>12449.211155861562</v>
      </c>
      <c r="Z39" s="122">
        <v>11269.235765542162</v>
      </c>
      <c r="AA39" s="122">
        <v>11009.135673030312</v>
      </c>
      <c r="AB39" s="122">
        <v>14731.908565683658</v>
      </c>
      <c r="AC39" s="122">
        <v>10286.845322904885</v>
      </c>
      <c r="AD39" s="122">
        <v>15548.573135735551</v>
      </c>
      <c r="AE39" s="122">
        <v>11812.802575152611</v>
      </c>
      <c r="AF39" s="122">
        <v>13825.192455754028</v>
      </c>
      <c r="AG39" s="122">
        <v>16678.960471315841</v>
      </c>
      <c r="AH39" s="123">
        <v>16678.960471315841</v>
      </c>
      <c r="AI39" s="158">
        <v>16461.936802936063</v>
      </c>
      <c r="AJ39" s="158">
        <v>16244.913134556286</v>
      </c>
      <c r="AK39" s="158">
        <v>16027.889466176508</v>
      </c>
      <c r="AL39" s="158">
        <v>15810.86579779673</v>
      </c>
      <c r="AM39" s="158">
        <v>15593.842129416953</v>
      </c>
      <c r="AN39" s="158">
        <v>15376.818461037175</v>
      </c>
      <c r="AO39" s="158">
        <v>15159.794792657398</v>
      </c>
      <c r="AP39" s="158">
        <v>14942.77112427762</v>
      </c>
      <c r="AQ39" s="158">
        <v>14725.747455897843</v>
      </c>
      <c r="AR39" s="158">
        <v>14508.723787518065</v>
      </c>
      <c r="AS39" s="158">
        <v>14291.700119138288</v>
      </c>
      <c r="AT39" s="158">
        <v>14074.67645075851</v>
      </c>
      <c r="AU39" s="158">
        <v>13857.652782378733</v>
      </c>
      <c r="AV39" s="158">
        <v>13640.629113998955</v>
      </c>
      <c r="AW39" s="158">
        <v>13423.605445619178</v>
      </c>
      <c r="AX39" s="158">
        <v>13206.5817772394</v>
      </c>
      <c r="AY39" s="158">
        <v>12989.558108859623</v>
      </c>
      <c r="AZ39" s="158">
        <v>12772.534440479845</v>
      </c>
      <c r="BA39" s="158">
        <v>12555.510772100068</v>
      </c>
      <c r="BB39" s="158">
        <v>12338.48710372029</v>
      </c>
      <c r="BC39" s="158">
        <v>12121.463435340513</v>
      </c>
      <c r="BD39" s="158">
        <v>11904.439766960735</v>
      </c>
      <c r="BE39" s="158">
        <v>11687.416098580958</v>
      </c>
      <c r="BF39" s="158">
        <v>11470.39243020118</v>
      </c>
      <c r="BG39" s="158">
        <v>11253.368761821403</v>
      </c>
      <c r="BH39" s="158">
        <v>11036.345093441625</v>
      </c>
      <c r="BI39" s="158">
        <v>10819.321425061848</v>
      </c>
      <c r="BJ39" s="158">
        <v>10602.29775668207</v>
      </c>
      <c r="BK39" s="158">
        <v>10385.274088302285</v>
      </c>
    </row>
    <row r="40" spans="1:63" x14ac:dyDescent="0.45">
      <c r="A40" s="17" t="s">
        <v>53</v>
      </c>
      <c r="B40" s="18" t="s">
        <v>5</v>
      </c>
      <c r="C40" s="122"/>
      <c r="D40" s="122">
        <v>0</v>
      </c>
      <c r="E40" s="122">
        <v>0</v>
      </c>
      <c r="F40" s="122">
        <v>0</v>
      </c>
      <c r="G40" s="122">
        <v>0</v>
      </c>
      <c r="H40" s="122">
        <v>0</v>
      </c>
      <c r="I40" s="122">
        <v>0</v>
      </c>
      <c r="J40" s="122">
        <v>0</v>
      </c>
      <c r="K40" s="122">
        <v>0</v>
      </c>
      <c r="L40" s="122">
        <v>0</v>
      </c>
      <c r="M40" s="122">
        <v>0</v>
      </c>
      <c r="N40" s="122">
        <v>0</v>
      </c>
      <c r="O40" s="122">
        <v>0</v>
      </c>
      <c r="P40" s="122">
        <v>0</v>
      </c>
      <c r="Q40" s="122">
        <v>0</v>
      </c>
      <c r="R40" s="122">
        <v>0</v>
      </c>
      <c r="S40" s="122">
        <v>0</v>
      </c>
      <c r="T40" s="122">
        <v>0</v>
      </c>
      <c r="U40" s="122">
        <v>0</v>
      </c>
      <c r="V40" s="122">
        <v>0</v>
      </c>
      <c r="W40" s="122">
        <v>0</v>
      </c>
      <c r="X40" s="122">
        <v>0</v>
      </c>
      <c r="Y40" s="122">
        <v>0</v>
      </c>
      <c r="Z40" s="122">
        <v>0</v>
      </c>
      <c r="AA40" s="122">
        <v>0</v>
      </c>
      <c r="AB40" s="122">
        <v>0</v>
      </c>
      <c r="AC40" s="122">
        <v>0</v>
      </c>
      <c r="AD40" s="122">
        <v>0</v>
      </c>
      <c r="AE40" s="122">
        <v>0</v>
      </c>
      <c r="AF40" s="122">
        <v>0</v>
      </c>
      <c r="AG40" s="122">
        <v>0</v>
      </c>
      <c r="AH40" s="123">
        <v>0</v>
      </c>
      <c r="AI40" s="158">
        <v>0</v>
      </c>
      <c r="AJ40" s="158">
        <v>0</v>
      </c>
      <c r="AK40" s="158">
        <v>0</v>
      </c>
      <c r="AL40" s="158">
        <v>0</v>
      </c>
      <c r="AM40" s="158">
        <v>0</v>
      </c>
      <c r="AN40" s="158">
        <v>0</v>
      </c>
      <c r="AO40" s="158">
        <v>0</v>
      </c>
      <c r="AP40" s="158">
        <v>0</v>
      </c>
      <c r="AQ40" s="158">
        <v>0</v>
      </c>
      <c r="AR40" s="158">
        <v>0</v>
      </c>
      <c r="AS40" s="158">
        <v>0</v>
      </c>
      <c r="AT40" s="158">
        <v>0</v>
      </c>
      <c r="AU40" s="158">
        <v>0</v>
      </c>
      <c r="AV40" s="158">
        <v>0</v>
      </c>
      <c r="AW40" s="158">
        <v>0</v>
      </c>
      <c r="AX40" s="158">
        <v>0</v>
      </c>
      <c r="AY40" s="158">
        <v>0</v>
      </c>
      <c r="AZ40" s="158">
        <v>0</v>
      </c>
      <c r="BA40" s="158">
        <v>0</v>
      </c>
      <c r="BB40" s="158">
        <v>0</v>
      </c>
      <c r="BC40" s="158">
        <v>0</v>
      </c>
      <c r="BD40" s="158">
        <v>0</v>
      </c>
      <c r="BE40" s="158">
        <v>0</v>
      </c>
      <c r="BF40" s="158">
        <v>0</v>
      </c>
      <c r="BG40" s="158">
        <v>0</v>
      </c>
      <c r="BH40" s="158">
        <v>0</v>
      </c>
      <c r="BI40" s="158">
        <v>0</v>
      </c>
      <c r="BJ40" s="158">
        <v>0</v>
      </c>
      <c r="BK40" s="158">
        <v>0</v>
      </c>
    </row>
    <row r="41" spans="1:63" x14ac:dyDescent="0.45">
      <c r="A41" s="17" t="s">
        <v>51</v>
      </c>
      <c r="B41" s="18" t="s">
        <v>5</v>
      </c>
      <c r="C41" s="122"/>
      <c r="D41" s="122">
        <v>0</v>
      </c>
      <c r="E41" s="122">
        <v>0</v>
      </c>
      <c r="F41" s="122">
        <v>0</v>
      </c>
      <c r="G41" s="122">
        <v>0</v>
      </c>
      <c r="H41" s="122">
        <v>0</v>
      </c>
      <c r="I41" s="122">
        <v>0</v>
      </c>
      <c r="J41" s="122">
        <v>0</v>
      </c>
      <c r="K41" s="122">
        <v>0</v>
      </c>
      <c r="L41" s="122">
        <v>0</v>
      </c>
      <c r="M41" s="122">
        <v>0</v>
      </c>
      <c r="N41" s="122">
        <v>0</v>
      </c>
      <c r="O41" s="122">
        <v>0</v>
      </c>
      <c r="P41" s="122">
        <v>0</v>
      </c>
      <c r="Q41" s="122">
        <v>0</v>
      </c>
      <c r="R41" s="122">
        <v>0</v>
      </c>
      <c r="S41" s="122">
        <v>0</v>
      </c>
      <c r="T41" s="122">
        <v>0</v>
      </c>
      <c r="U41" s="122">
        <v>0</v>
      </c>
      <c r="V41" s="122">
        <v>0</v>
      </c>
      <c r="W41" s="122">
        <v>0</v>
      </c>
      <c r="X41" s="122">
        <v>0</v>
      </c>
      <c r="Y41" s="122">
        <v>0</v>
      </c>
      <c r="Z41" s="122">
        <v>0</v>
      </c>
      <c r="AA41" s="122">
        <v>0</v>
      </c>
      <c r="AB41" s="122">
        <v>0</v>
      </c>
      <c r="AC41" s="122">
        <v>0</v>
      </c>
      <c r="AD41" s="122">
        <v>0</v>
      </c>
      <c r="AE41" s="122">
        <v>0</v>
      </c>
      <c r="AF41" s="122">
        <v>0</v>
      </c>
      <c r="AG41" s="122">
        <v>0</v>
      </c>
      <c r="AH41" s="123">
        <v>0</v>
      </c>
      <c r="AI41" s="158"/>
      <c r="AJ41" s="158"/>
      <c r="AK41" s="158"/>
      <c r="AL41" s="158"/>
      <c r="AM41" s="158"/>
      <c r="AN41" s="158"/>
      <c r="AO41" s="158"/>
      <c r="AP41" s="158"/>
      <c r="AQ41" s="158"/>
      <c r="AR41" s="158"/>
      <c r="AS41" s="158"/>
      <c r="AT41" s="158"/>
      <c r="AU41" s="158"/>
      <c r="AV41" s="158"/>
      <c r="AW41" s="158"/>
      <c r="AX41" s="158"/>
      <c r="AY41" s="158"/>
      <c r="AZ41" s="158"/>
      <c r="BA41" s="158"/>
      <c r="BB41" s="158"/>
      <c r="BC41" s="158"/>
      <c r="BD41" s="158"/>
      <c r="BE41" s="158"/>
      <c r="BF41" s="158"/>
      <c r="BG41" s="158"/>
      <c r="BH41" s="158"/>
      <c r="BI41" s="158"/>
      <c r="BJ41" s="158"/>
      <c r="BK41" s="158">
        <v>0</v>
      </c>
    </row>
    <row r="42" spans="1:63" x14ac:dyDescent="0.45">
      <c r="A42" s="17" t="s">
        <v>49</v>
      </c>
      <c r="B42" s="18" t="s">
        <v>5</v>
      </c>
      <c r="C42" s="122"/>
      <c r="D42" s="122">
        <v>5810.18437779534</v>
      </c>
      <c r="E42" s="122">
        <v>5615.6085084698925</v>
      </c>
      <c r="F42" s="122">
        <v>5421.0326391444469</v>
      </c>
      <c r="G42" s="122">
        <v>5226.4567698189994</v>
      </c>
      <c r="H42" s="122">
        <v>5031.8809004935511</v>
      </c>
      <c r="I42" s="122">
        <v>4837.3050311681018</v>
      </c>
      <c r="J42" s="122">
        <v>5478.1896970106245</v>
      </c>
      <c r="K42" s="122">
        <v>6119.0743628531445</v>
      </c>
      <c r="L42" s="122">
        <v>6759.9590286956673</v>
      </c>
      <c r="M42" s="122">
        <v>7400.8436945381873</v>
      </c>
      <c r="N42" s="122">
        <v>7068.9532065155245</v>
      </c>
      <c r="O42" s="122">
        <v>6589.702141667015</v>
      </c>
      <c r="P42" s="122">
        <v>7188.7659727276532</v>
      </c>
      <c r="Q42" s="122">
        <v>7814.7720746909345</v>
      </c>
      <c r="R42" s="122">
        <v>9461.3096869642122</v>
      </c>
      <c r="S42" s="122">
        <v>10579.5992488639</v>
      </c>
      <c r="T42" s="122">
        <v>11425.791245751423</v>
      </c>
      <c r="U42" s="122">
        <v>12792.836081280786</v>
      </c>
      <c r="V42" s="122">
        <v>11829.09307762452</v>
      </c>
      <c r="W42" s="122">
        <v>12627.745518323823</v>
      </c>
      <c r="X42" s="122">
        <v>12097.360865137038</v>
      </c>
      <c r="Y42" s="122">
        <v>11432.303993646217</v>
      </c>
      <c r="Z42" s="122">
        <v>10348.714262677504</v>
      </c>
      <c r="AA42" s="122">
        <v>10109.860307262754</v>
      </c>
      <c r="AB42" s="122">
        <v>13528.540485089114</v>
      </c>
      <c r="AC42" s="122">
        <v>9446.5698585002137</v>
      </c>
      <c r="AD42" s="122">
        <v>14278.496246043313</v>
      </c>
      <c r="AE42" s="122">
        <v>10847.880107848119</v>
      </c>
      <c r="AF42" s="122">
        <v>12695.888996181624</v>
      </c>
      <c r="AG42" s="122">
        <v>15316.548496031621</v>
      </c>
      <c r="AH42" s="123">
        <v>15316.548496031621</v>
      </c>
      <c r="AI42" s="158">
        <v>15104.691958102732</v>
      </c>
      <c r="AJ42" s="158">
        <v>14892.835420173844</v>
      </c>
      <c r="AK42" s="158">
        <v>14680.978882244955</v>
      </c>
      <c r="AL42" s="158">
        <v>14469.122344316067</v>
      </c>
      <c r="AM42" s="158">
        <v>14257.265806387179</v>
      </c>
      <c r="AN42" s="158">
        <v>14045.40926845829</v>
      </c>
      <c r="AO42" s="158">
        <v>13833.552730529402</v>
      </c>
      <c r="AP42" s="158">
        <v>13621.696192600513</v>
      </c>
      <c r="AQ42" s="158">
        <v>13409.839654671625</v>
      </c>
      <c r="AR42" s="158">
        <v>13197.983116742736</v>
      </c>
      <c r="AS42" s="158">
        <v>12986.126578813848</v>
      </c>
      <c r="AT42" s="158">
        <v>12774.27004088496</v>
      </c>
      <c r="AU42" s="158">
        <v>12562.413502956071</v>
      </c>
      <c r="AV42" s="158">
        <v>12350.556965027183</v>
      </c>
      <c r="AW42" s="158">
        <v>12138.700427098294</v>
      </c>
      <c r="AX42" s="158">
        <v>11926.843889169406</v>
      </c>
      <c r="AY42" s="158">
        <v>11714.987351240517</v>
      </c>
      <c r="AZ42" s="158">
        <v>11503.130813311629</v>
      </c>
      <c r="BA42" s="158">
        <v>11291.274275382741</v>
      </c>
      <c r="BB42" s="158">
        <v>11079.417737453852</v>
      </c>
      <c r="BC42" s="158">
        <v>10867.561199524964</v>
      </c>
      <c r="BD42" s="158">
        <v>10655.704661596075</v>
      </c>
      <c r="BE42" s="158">
        <v>10443.848123667187</v>
      </c>
      <c r="BF42" s="158">
        <v>10231.991585738298</v>
      </c>
      <c r="BG42" s="158">
        <v>10020.13504780941</v>
      </c>
      <c r="BH42" s="158">
        <v>9808.2785098805216</v>
      </c>
      <c r="BI42" s="158">
        <v>9596.4219719516332</v>
      </c>
      <c r="BJ42" s="158">
        <v>9384.5654340227447</v>
      </c>
      <c r="BK42" s="158">
        <v>9172.7088960938436</v>
      </c>
    </row>
    <row r="43" spans="1:63" x14ac:dyDescent="0.45">
      <c r="A43" s="17" t="s">
        <v>54</v>
      </c>
      <c r="B43" s="18" t="s">
        <v>5</v>
      </c>
      <c r="C43" s="122"/>
      <c r="D43" s="122">
        <v>0</v>
      </c>
      <c r="E43" s="122">
        <v>0</v>
      </c>
      <c r="F43" s="122">
        <v>0</v>
      </c>
      <c r="G43" s="122">
        <v>0</v>
      </c>
      <c r="H43" s="122">
        <v>0</v>
      </c>
      <c r="I43" s="122">
        <v>0</v>
      </c>
      <c r="J43" s="122">
        <v>0</v>
      </c>
      <c r="K43" s="122">
        <v>0</v>
      </c>
      <c r="L43" s="122">
        <v>0</v>
      </c>
      <c r="M43" s="122">
        <v>0</v>
      </c>
      <c r="N43" s="122">
        <v>0</v>
      </c>
      <c r="O43" s="122">
        <v>0</v>
      </c>
      <c r="P43" s="122">
        <v>0</v>
      </c>
      <c r="Q43" s="122">
        <v>0</v>
      </c>
      <c r="R43" s="122">
        <v>0</v>
      </c>
      <c r="S43" s="122">
        <v>0</v>
      </c>
      <c r="T43" s="122">
        <v>0</v>
      </c>
      <c r="U43" s="122">
        <v>0</v>
      </c>
      <c r="V43" s="122">
        <v>0</v>
      </c>
      <c r="W43" s="122">
        <v>0</v>
      </c>
      <c r="X43" s="122">
        <v>0</v>
      </c>
      <c r="Y43" s="122">
        <v>0</v>
      </c>
      <c r="Z43" s="122">
        <v>0</v>
      </c>
      <c r="AA43" s="122">
        <v>0</v>
      </c>
      <c r="AB43" s="122">
        <v>0</v>
      </c>
      <c r="AC43" s="122">
        <v>0</v>
      </c>
      <c r="AD43" s="122">
        <v>0</v>
      </c>
      <c r="AE43" s="122">
        <v>0</v>
      </c>
      <c r="AF43" s="122">
        <v>0</v>
      </c>
      <c r="AG43" s="122">
        <v>0</v>
      </c>
      <c r="AH43" s="123">
        <v>0</v>
      </c>
      <c r="AI43" s="158">
        <v>0</v>
      </c>
      <c r="AJ43" s="158">
        <v>0</v>
      </c>
      <c r="AK43" s="158">
        <v>0</v>
      </c>
      <c r="AL43" s="158">
        <v>0</v>
      </c>
      <c r="AM43" s="158">
        <v>0</v>
      </c>
      <c r="AN43" s="158">
        <v>0</v>
      </c>
      <c r="AO43" s="158">
        <v>0</v>
      </c>
      <c r="AP43" s="158">
        <v>0</v>
      </c>
      <c r="AQ43" s="158">
        <v>0</v>
      </c>
      <c r="AR43" s="158">
        <v>0</v>
      </c>
      <c r="AS43" s="158">
        <v>0</v>
      </c>
      <c r="AT43" s="158">
        <v>0</v>
      </c>
      <c r="AU43" s="158">
        <v>0</v>
      </c>
      <c r="AV43" s="158">
        <v>0</v>
      </c>
      <c r="AW43" s="158">
        <v>0</v>
      </c>
      <c r="AX43" s="158">
        <v>0</v>
      </c>
      <c r="AY43" s="158">
        <v>0</v>
      </c>
      <c r="AZ43" s="158">
        <v>0</v>
      </c>
      <c r="BA43" s="158">
        <v>0</v>
      </c>
      <c r="BB43" s="158">
        <v>0</v>
      </c>
      <c r="BC43" s="158">
        <v>0</v>
      </c>
      <c r="BD43" s="158">
        <v>0</v>
      </c>
      <c r="BE43" s="158">
        <v>0</v>
      </c>
      <c r="BF43" s="158">
        <v>0</v>
      </c>
      <c r="BG43" s="158">
        <v>0</v>
      </c>
      <c r="BH43" s="158">
        <v>0</v>
      </c>
      <c r="BI43" s="158">
        <v>0</v>
      </c>
      <c r="BJ43" s="158">
        <v>0</v>
      </c>
      <c r="BK43" s="158">
        <v>0</v>
      </c>
    </row>
    <row r="44" spans="1:63" x14ac:dyDescent="0.45">
      <c r="A44" s="17" t="s">
        <v>52</v>
      </c>
      <c r="B44" s="18" t="s">
        <v>5</v>
      </c>
      <c r="C44" s="122"/>
      <c r="D44" s="122">
        <v>0</v>
      </c>
      <c r="E44" s="122">
        <v>0</v>
      </c>
      <c r="F44" s="122">
        <v>0</v>
      </c>
      <c r="G44" s="122">
        <v>0</v>
      </c>
      <c r="H44" s="122">
        <v>0</v>
      </c>
      <c r="I44" s="122">
        <v>0</v>
      </c>
      <c r="J44" s="122">
        <v>0</v>
      </c>
      <c r="K44" s="122">
        <v>0</v>
      </c>
      <c r="L44" s="122">
        <v>0</v>
      </c>
      <c r="M44" s="122">
        <v>0</v>
      </c>
      <c r="N44" s="122">
        <v>0</v>
      </c>
      <c r="O44" s="122">
        <v>0</v>
      </c>
      <c r="P44" s="122">
        <v>0</v>
      </c>
      <c r="Q44" s="122">
        <v>0</v>
      </c>
      <c r="R44" s="122">
        <v>0</v>
      </c>
      <c r="S44" s="122">
        <v>0</v>
      </c>
      <c r="T44" s="122">
        <v>0</v>
      </c>
      <c r="U44" s="122">
        <v>0</v>
      </c>
      <c r="V44" s="122">
        <v>0</v>
      </c>
      <c r="W44" s="122">
        <v>0</v>
      </c>
      <c r="X44" s="122">
        <v>0</v>
      </c>
      <c r="Y44" s="122">
        <v>0</v>
      </c>
      <c r="Z44" s="122">
        <v>0</v>
      </c>
      <c r="AA44" s="122">
        <v>0</v>
      </c>
      <c r="AB44" s="122">
        <v>0</v>
      </c>
      <c r="AC44" s="122">
        <v>0</v>
      </c>
      <c r="AD44" s="122">
        <v>0</v>
      </c>
      <c r="AE44" s="122">
        <v>0</v>
      </c>
      <c r="AF44" s="122">
        <v>0</v>
      </c>
      <c r="AG44" s="122">
        <v>0</v>
      </c>
      <c r="AH44" s="123">
        <v>0</v>
      </c>
      <c r="AI44" s="158"/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AV44" s="158"/>
      <c r="AW44" s="158"/>
      <c r="AX44" s="158"/>
      <c r="AY44" s="158"/>
      <c r="AZ44" s="158"/>
      <c r="BA44" s="158"/>
      <c r="BB44" s="158"/>
      <c r="BC44" s="158"/>
      <c r="BD44" s="158"/>
      <c r="BE44" s="158"/>
      <c r="BF44" s="158"/>
      <c r="BG44" s="158"/>
      <c r="BH44" s="158"/>
      <c r="BI44" s="158"/>
      <c r="BJ44" s="158"/>
      <c r="BK44" s="158">
        <v>0</v>
      </c>
    </row>
    <row r="45" spans="1:63" x14ac:dyDescent="0.45">
      <c r="A45" s="17" t="s">
        <v>50</v>
      </c>
      <c r="B45" s="18" t="s">
        <v>5</v>
      </c>
      <c r="C45" s="122"/>
      <c r="D45" s="122">
        <v>20151.971198107429</v>
      </c>
      <c r="E45" s="122">
        <v>18653.264334757696</v>
      </c>
      <c r="F45" s="122">
        <v>17154.557471407963</v>
      </c>
      <c r="G45" s="122">
        <v>15655.85060805823</v>
      </c>
      <c r="H45" s="122">
        <v>14157.143744708497</v>
      </c>
      <c r="I45" s="122">
        <v>12658.436881358757</v>
      </c>
      <c r="J45" s="122">
        <v>15393.29063513334</v>
      </c>
      <c r="K45" s="122">
        <v>18128.144388907927</v>
      </c>
      <c r="L45" s="122">
        <v>20862.998142682511</v>
      </c>
      <c r="M45" s="122">
        <v>23597.851896457098</v>
      </c>
      <c r="N45" s="122">
        <v>23763.537187568923</v>
      </c>
      <c r="O45" s="122">
        <v>22152.449920615105</v>
      </c>
      <c r="P45" s="122">
        <v>24166.309004307379</v>
      </c>
      <c r="Q45" s="122">
        <v>27552.133200426473</v>
      </c>
      <c r="R45" s="122">
        <v>31417.015229553777</v>
      </c>
      <c r="S45" s="122">
        <v>35366.376314290013</v>
      </c>
      <c r="T45" s="122">
        <v>33426.877939564598</v>
      </c>
      <c r="U45" s="122">
        <v>53743.295875363809</v>
      </c>
      <c r="V45" s="122">
        <v>50996.467758212268</v>
      </c>
      <c r="W45" s="122">
        <v>54439.542656251579</v>
      </c>
      <c r="X45" s="122">
        <v>52152.998481799776</v>
      </c>
      <c r="Y45" s="122">
        <v>49285.868171656846</v>
      </c>
      <c r="Z45" s="122">
        <v>44614.39856567308</v>
      </c>
      <c r="AA45" s="122">
        <v>43584.673974252764</v>
      </c>
      <c r="AB45" s="122">
        <v>58322.964756150301</v>
      </c>
      <c r="AC45" s="122">
        <v>40725.158898779053</v>
      </c>
      <c r="AD45" s="122">
        <v>61556.10313223843</v>
      </c>
      <c r="AE45" s="122">
        <v>46766.35516642002</v>
      </c>
      <c r="AF45" s="122">
        <v>54733.316375733179</v>
      </c>
      <c r="AG45" s="122">
        <v>66031.255855315918</v>
      </c>
      <c r="AH45" s="123">
        <v>66031.255855315918</v>
      </c>
      <c r="AI45" s="158">
        <v>64962.604053139221</v>
      </c>
      <c r="AJ45" s="158">
        <v>63893.952250962524</v>
      </c>
      <c r="AK45" s="158">
        <v>62825.300448785827</v>
      </c>
      <c r="AL45" s="158">
        <v>61756.64864660913</v>
      </c>
      <c r="AM45" s="158">
        <v>60687.996844432433</v>
      </c>
      <c r="AN45" s="158">
        <v>59619.345042255736</v>
      </c>
      <c r="AO45" s="158">
        <v>58550.693240079039</v>
      </c>
      <c r="AP45" s="158">
        <v>57482.041437902342</v>
      </c>
      <c r="AQ45" s="158">
        <v>56413.389635725645</v>
      </c>
      <c r="AR45" s="158">
        <v>55344.737833548948</v>
      </c>
      <c r="AS45" s="158">
        <v>54276.086031372251</v>
      </c>
      <c r="AT45" s="158">
        <v>53207.434229195555</v>
      </c>
      <c r="AU45" s="158">
        <v>52138.782427018858</v>
      </c>
      <c r="AV45" s="158">
        <v>51070.130624842161</v>
      </c>
      <c r="AW45" s="158">
        <v>50001.478822665464</v>
      </c>
      <c r="AX45" s="158">
        <v>48932.827020488767</v>
      </c>
      <c r="AY45" s="158">
        <v>47864.17521831207</v>
      </c>
      <c r="AZ45" s="158">
        <v>46795.523416135373</v>
      </c>
      <c r="BA45" s="158">
        <v>45726.871613958676</v>
      </c>
      <c r="BB45" s="158">
        <v>44658.219811781979</v>
      </c>
      <c r="BC45" s="158">
        <v>43589.568009605282</v>
      </c>
      <c r="BD45" s="158">
        <v>42520.916207428585</v>
      </c>
      <c r="BE45" s="158">
        <v>41452.264405251888</v>
      </c>
      <c r="BF45" s="158">
        <v>40383.612603075191</v>
      </c>
      <c r="BG45" s="158">
        <v>39314.960800898494</v>
      </c>
      <c r="BH45" s="158">
        <v>38246.308998721797</v>
      </c>
      <c r="BI45" s="158">
        <v>37177.6571965451</v>
      </c>
      <c r="BJ45" s="158">
        <v>36109.005394368403</v>
      </c>
      <c r="BK45" s="158">
        <v>35040.353592191743</v>
      </c>
    </row>
    <row r="46" spans="1:63" x14ac:dyDescent="0.45">
      <c r="A46" s="17" t="s">
        <v>55</v>
      </c>
      <c r="B46" s="18" t="s">
        <v>5</v>
      </c>
      <c r="C46" s="122"/>
      <c r="D46" s="122">
        <v>0</v>
      </c>
      <c r="E46" s="122">
        <v>0</v>
      </c>
      <c r="F46" s="122">
        <v>0</v>
      </c>
      <c r="G46" s="122">
        <v>0</v>
      </c>
      <c r="H46" s="122">
        <v>0</v>
      </c>
      <c r="I46" s="122">
        <v>0</v>
      </c>
      <c r="J46" s="122">
        <v>0</v>
      </c>
      <c r="K46" s="122">
        <v>0</v>
      </c>
      <c r="L46" s="122">
        <v>0</v>
      </c>
      <c r="M46" s="122">
        <v>0</v>
      </c>
      <c r="N46" s="122">
        <v>0</v>
      </c>
      <c r="O46" s="122">
        <v>0</v>
      </c>
      <c r="P46" s="122">
        <v>0</v>
      </c>
      <c r="Q46" s="122">
        <v>0</v>
      </c>
      <c r="R46" s="122">
        <v>0</v>
      </c>
      <c r="S46" s="122">
        <v>0</v>
      </c>
      <c r="T46" s="122">
        <v>0</v>
      </c>
      <c r="U46" s="122">
        <v>0</v>
      </c>
      <c r="V46" s="122">
        <v>0</v>
      </c>
      <c r="W46" s="122">
        <v>0</v>
      </c>
      <c r="X46" s="122">
        <v>0</v>
      </c>
      <c r="Y46" s="122">
        <v>0</v>
      </c>
      <c r="Z46" s="122">
        <v>0</v>
      </c>
      <c r="AA46" s="122">
        <v>0</v>
      </c>
      <c r="AB46" s="122">
        <v>0</v>
      </c>
      <c r="AC46" s="122">
        <v>0</v>
      </c>
      <c r="AD46" s="122">
        <v>0</v>
      </c>
      <c r="AE46" s="122">
        <v>0</v>
      </c>
      <c r="AF46" s="122">
        <v>0</v>
      </c>
      <c r="AG46" s="122">
        <v>0</v>
      </c>
      <c r="AH46" s="123">
        <v>0</v>
      </c>
      <c r="AI46" s="158">
        <v>0</v>
      </c>
      <c r="AJ46" s="158">
        <v>0</v>
      </c>
      <c r="AK46" s="158">
        <v>0</v>
      </c>
      <c r="AL46" s="158">
        <v>0</v>
      </c>
      <c r="AM46" s="158">
        <v>0</v>
      </c>
      <c r="AN46" s="158">
        <v>0</v>
      </c>
      <c r="AO46" s="158">
        <v>0</v>
      </c>
      <c r="AP46" s="158">
        <v>0</v>
      </c>
      <c r="AQ46" s="158">
        <v>0</v>
      </c>
      <c r="AR46" s="158">
        <v>0</v>
      </c>
      <c r="AS46" s="158">
        <v>0</v>
      </c>
      <c r="AT46" s="158">
        <v>0</v>
      </c>
      <c r="AU46" s="158">
        <v>0</v>
      </c>
      <c r="AV46" s="158">
        <v>0</v>
      </c>
      <c r="AW46" s="158">
        <v>0</v>
      </c>
      <c r="AX46" s="158">
        <v>0</v>
      </c>
      <c r="AY46" s="158">
        <v>0</v>
      </c>
      <c r="AZ46" s="158">
        <v>0</v>
      </c>
      <c r="BA46" s="158">
        <v>0</v>
      </c>
      <c r="BB46" s="158">
        <v>0</v>
      </c>
      <c r="BC46" s="158">
        <v>0</v>
      </c>
      <c r="BD46" s="158">
        <v>0</v>
      </c>
      <c r="BE46" s="158">
        <v>0</v>
      </c>
      <c r="BF46" s="158">
        <v>0</v>
      </c>
      <c r="BG46" s="158">
        <v>0</v>
      </c>
      <c r="BH46" s="158">
        <v>0</v>
      </c>
      <c r="BI46" s="158">
        <v>0</v>
      </c>
      <c r="BJ46" s="158">
        <v>0</v>
      </c>
      <c r="BK46" s="158">
        <v>0</v>
      </c>
    </row>
    <row r="47" spans="1:63" x14ac:dyDescent="0.45">
      <c r="A47" s="17" t="s">
        <v>7</v>
      </c>
      <c r="B47" s="18" t="s">
        <v>5</v>
      </c>
      <c r="C47" s="122"/>
      <c r="D47" s="122">
        <v>9731.3738570808582</v>
      </c>
      <c r="E47" s="122">
        <v>8772.2080597022959</v>
      </c>
      <c r="F47" s="122">
        <v>7813.0422623237328</v>
      </c>
      <c r="G47" s="122">
        <v>6853.8764649451678</v>
      </c>
      <c r="H47" s="122">
        <v>5894.7106675666046</v>
      </c>
      <c r="I47" s="122">
        <v>4935.5448701880396</v>
      </c>
      <c r="J47" s="122">
        <v>6402.5305099681591</v>
      </c>
      <c r="K47" s="122">
        <v>7869.5161497482804</v>
      </c>
      <c r="L47" s="122">
        <v>9336.5017895284018</v>
      </c>
      <c r="M47" s="122">
        <v>10803.487429308521</v>
      </c>
      <c r="N47" s="122">
        <v>11259.820436311262</v>
      </c>
      <c r="O47" s="122">
        <v>10496.442779612193</v>
      </c>
      <c r="P47" s="122">
        <v>11450.664850486028</v>
      </c>
      <c r="Q47" s="122">
        <v>13432.788633675444</v>
      </c>
      <c r="R47" s="122">
        <v>14771.594518973357</v>
      </c>
      <c r="S47" s="122">
        <v>16698.943236085517</v>
      </c>
      <c r="T47" s="122">
        <v>14369.327874237495</v>
      </c>
      <c r="U47" s="122">
        <v>28631.197056785884</v>
      </c>
      <c r="V47" s="122">
        <v>27475.027583644383</v>
      </c>
      <c r="W47" s="122">
        <v>29330.03013489363</v>
      </c>
      <c r="X47" s="122">
        <v>28098.123945583724</v>
      </c>
      <c r="Y47" s="122">
        <v>26553.419227394799</v>
      </c>
      <c r="Z47" s="122">
        <v>24036.60263356529</v>
      </c>
      <c r="AA47" s="122">
        <v>23481.824767636052</v>
      </c>
      <c r="AB47" s="122">
        <v>31422.27561784611</v>
      </c>
      <c r="AC47" s="122">
        <v>21941.222858755111</v>
      </c>
      <c r="AD47" s="122">
        <v>33164.172066163468</v>
      </c>
      <c r="AE47" s="122">
        <v>25195.997971388591</v>
      </c>
      <c r="AF47" s="122">
        <v>29488.304646853467</v>
      </c>
      <c r="AG47" s="122">
        <v>35575.220319358908</v>
      </c>
      <c r="AH47" s="123">
        <v>35575.220319358908</v>
      </c>
      <c r="AI47" s="158">
        <v>34963.75961089781</v>
      </c>
      <c r="AJ47" s="158">
        <v>34352.298902436713</v>
      </c>
      <c r="AK47" s="158">
        <v>33740.838193975615</v>
      </c>
      <c r="AL47" s="158">
        <v>33129.377485514517</v>
      </c>
      <c r="AM47" s="158">
        <v>32517.916777053419</v>
      </c>
      <c r="AN47" s="158">
        <v>31906.456068592321</v>
      </c>
      <c r="AO47" s="158">
        <v>31294.995360131223</v>
      </c>
      <c r="AP47" s="158">
        <v>30683.534651670125</v>
      </c>
      <c r="AQ47" s="158">
        <v>30072.073943209027</v>
      </c>
      <c r="AR47" s="158">
        <v>29460.613234747929</v>
      </c>
      <c r="AS47" s="158">
        <v>28849.152526286831</v>
      </c>
      <c r="AT47" s="158">
        <v>28237.691817825733</v>
      </c>
      <c r="AU47" s="158">
        <v>27626.231109364635</v>
      </c>
      <c r="AV47" s="158">
        <v>27014.770400903537</v>
      </c>
      <c r="AW47" s="158">
        <v>26403.309692442439</v>
      </c>
      <c r="AX47" s="158">
        <v>25791.848983981341</v>
      </c>
      <c r="AY47" s="158">
        <v>25180.388275520243</v>
      </c>
      <c r="AZ47" s="158">
        <v>24568.927567059145</v>
      </c>
      <c r="BA47" s="158">
        <v>23957.466858598047</v>
      </c>
      <c r="BB47" s="158">
        <v>23346.006150136949</v>
      </c>
      <c r="BC47" s="158">
        <v>22734.545441675851</v>
      </c>
      <c r="BD47" s="158">
        <v>22123.084733214753</v>
      </c>
      <c r="BE47" s="158">
        <v>21511.624024753655</v>
      </c>
      <c r="BF47" s="158">
        <v>20900.163316292557</v>
      </c>
      <c r="BG47" s="158">
        <v>20288.702607831459</v>
      </c>
      <c r="BH47" s="158">
        <v>19677.241899370361</v>
      </c>
      <c r="BI47" s="158">
        <v>19065.781190909263</v>
      </c>
      <c r="BJ47" s="158">
        <v>18454.320482448165</v>
      </c>
      <c r="BK47" s="158">
        <v>17842.859773987027</v>
      </c>
    </row>
    <row r="48" spans="1:63" x14ac:dyDescent="0.45">
      <c r="A48" s="17" t="s">
        <v>102</v>
      </c>
      <c r="B48" s="18" t="s">
        <v>5</v>
      </c>
      <c r="C48" s="122"/>
      <c r="D48" s="122">
        <v>0</v>
      </c>
      <c r="E48" s="122">
        <v>0</v>
      </c>
      <c r="F48" s="122">
        <v>0</v>
      </c>
      <c r="G48" s="122">
        <v>0</v>
      </c>
      <c r="H48" s="122">
        <v>0</v>
      </c>
      <c r="I48" s="122">
        <v>0</v>
      </c>
      <c r="J48" s="122">
        <v>0</v>
      </c>
      <c r="K48" s="122">
        <v>0</v>
      </c>
      <c r="L48" s="122">
        <v>0</v>
      </c>
      <c r="M48" s="122">
        <v>0</v>
      </c>
      <c r="N48" s="122">
        <v>0</v>
      </c>
      <c r="O48" s="122">
        <v>0</v>
      </c>
      <c r="P48" s="122">
        <v>0</v>
      </c>
      <c r="Q48" s="122">
        <v>0</v>
      </c>
      <c r="R48" s="122">
        <v>0</v>
      </c>
      <c r="S48" s="122">
        <v>0</v>
      </c>
      <c r="T48" s="122">
        <v>0</v>
      </c>
      <c r="U48" s="122">
        <v>0</v>
      </c>
      <c r="V48" s="122">
        <v>0</v>
      </c>
      <c r="W48" s="122">
        <v>0</v>
      </c>
      <c r="X48" s="122">
        <v>0</v>
      </c>
      <c r="Y48" s="122">
        <v>0</v>
      </c>
      <c r="Z48" s="122">
        <v>0</v>
      </c>
      <c r="AA48" s="122">
        <v>0</v>
      </c>
      <c r="AB48" s="122">
        <v>0</v>
      </c>
      <c r="AC48" s="122">
        <v>0</v>
      </c>
      <c r="AD48" s="122">
        <v>0</v>
      </c>
      <c r="AE48" s="122">
        <v>0</v>
      </c>
      <c r="AF48" s="122">
        <v>0</v>
      </c>
      <c r="AG48" s="122">
        <v>0</v>
      </c>
      <c r="AH48" s="123">
        <v>0</v>
      </c>
      <c r="AI48" s="158">
        <v>0</v>
      </c>
      <c r="AJ48" s="158">
        <v>0</v>
      </c>
      <c r="AK48" s="158">
        <v>0</v>
      </c>
      <c r="AL48" s="158">
        <v>0</v>
      </c>
      <c r="AM48" s="158">
        <v>0</v>
      </c>
      <c r="AN48" s="158">
        <v>0</v>
      </c>
      <c r="AO48" s="158">
        <v>0</v>
      </c>
      <c r="AP48" s="158">
        <v>0</v>
      </c>
      <c r="AQ48" s="158">
        <v>0</v>
      </c>
      <c r="AR48" s="158">
        <v>0</v>
      </c>
      <c r="AS48" s="158">
        <v>0</v>
      </c>
      <c r="AT48" s="158">
        <v>0</v>
      </c>
      <c r="AU48" s="158">
        <v>0</v>
      </c>
      <c r="AV48" s="158">
        <v>0</v>
      </c>
      <c r="AW48" s="158">
        <v>0</v>
      </c>
      <c r="AX48" s="158">
        <v>0</v>
      </c>
      <c r="AY48" s="158">
        <v>0</v>
      </c>
      <c r="AZ48" s="158">
        <v>0</v>
      </c>
      <c r="BA48" s="158">
        <v>0</v>
      </c>
      <c r="BB48" s="158">
        <v>0</v>
      </c>
      <c r="BC48" s="158">
        <v>0</v>
      </c>
      <c r="BD48" s="158">
        <v>0</v>
      </c>
      <c r="BE48" s="158">
        <v>0</v>
      </c>
      <c r="BF48" s="158">
        <v>0</v>
      </c>
      <c r="BG48" s="158">
        <v>0</v>
      </c>
      <c r="BH48" s="158">
        <v>0</v>
      </c>
      <c r="BI48" s="158">
        <v>0</v>
      </c>
      <c r="BJ48" s="158">
        <v>0</v>
      </c>
      <c r="BK48" s="158">
        <v>0</v>
      </c>
    </row>
    <row r="49" spans="1:63" x14ac:dyDescent="0.45">
      <c r="A49" s="17" t="s">
        <v>101</v>
      </c>
      <c r="B49" s="18" t="s">
        <v>5</v>
      </c>
      <c r="C49" s="122"/>
      <c r="D49" s="122">
        <v>0</v>
      </c>
      <c r="E49" s="122">
        <v>0</v>
      </c>
      <c r="F49" s="122">
        <v>0</v>
      </c>
      <c r="G49" s="122">
        <v>0</v>
      </c>
      <c r="H49" s="122">
        <v>0</v>
      </c>
      <c r="I49" s="122">
        <v>0</v>
      </c>
      <c r="J49" s="122">
        <v>0</v>
      </c>
      <c r="K49" s="122">
        <v>0</v>
      </c>
      <c r="L49" s="122">
        <v>0</v>
      </c>
      <c r="M49" s="122">
        <v>0</v>
      </c>
      <c r="N49" s="122">
        <v>0</v>
      </c>
      <c r="O49" s="122">
        <v>0</v>
      </c>
      <c r="P49" s="122">
        <v>0</v>
      </c>
      <c r="Q49" s="122">
        <v>0</v>
      </c>
      <c r="R49" s="122">
        <v>0</v>
      </c>
      <c r="S49" s="122">
        <v>0</v>
      </c>
      <c r="T49" s="122">
        <v>0</v>
      </c>
      <c r="U49" s="122">
        <v>0</v>
      </c>
      <c r="V49" s="122">
        <v>0</v>
      </c>
      <c r="W49" s="122">
        <v>0</v>
      </c>
      <c r="X49" s="122">
        <v>0</v>
      </c>
      <c r="Y49" s="122">
        <v>0</v>
      </c>
      <c r="Z49" s="122">
        <v>0</v>
      </c>
      <c r="AA49" s="122">
        <v>0</v>
      </c>
      <c r="AB49" s="122">
        <v>0</v>
      </c>
      <c r="AC49" s="122">
        <v>0</v>
      </c>
      <c r="AD49" s="122">
        <v>0</v>
      </c>
      <c r="AE49" s="122">
        <v>0</v>
      </c>
      <c r="AF49" s="122">
        <v>0</v>
      </c>
      <c r="AG49" s="122">
        <v>0</v>
      </c>
      <c r="AH49" s="123">
        <v>0</v>
      </c>
      <c r="AI49" s="158">
        <v>0</v>
      </c>
      <c r="AJ49" s="158">
        <v>0</v>
      </c>
      <c r="AK49" s="158">
        <v>0</v>
      </c>
      <c r="AL49" s="158">
        <v>0</v>
      </c>
      <c r="AM49" s="158">
        <v>0</v>
      </c>
      <c r="AN49" s="158">
        <v>0</v>
      </c>
      <c r="AO49" s="158">
        <v>0</v>
      </c>
      <c r="AP49" s="158">
        <v>0</v>
      </c>
      <c r="AQ49" s="158">
        <v>0</v>
      </c>
      <c r="AR49" s="158">
        <v>0</v>
      </c>
      <c r="AS49" s="158">
        <v>0</v>
      </c>
      <c r="AT49" s="158">
        <v>0</v>
      </c>
      <c r="AU49" s="158">
        <v>0</v>
      </c>
      <c r="AV49" s="158">
        <v>0</v>
      </c>
      <c r="AW49" s="158">
        <v>0</v>
      </c>
      <c r="AX49" s="158">
        <v>0</v>
      </c>
      <c r="AY49" s="158">
        <v>0</v>
      </c>
      <c r="AZ49" s="158">
        <v>0</v>
      </c>
      <c r="BA49" s="158">
        <v>0</v>
      </c>
      <c r="BB49" s="158">
        <v>0</v>
      </c>
      <c r="BC49" s="158">
        <v>0</v>
      </c>
      <c r="BD49" s="158">
        <v>0</v>
      </c>
      <c r="BE49" s="158">
        <v>0</v>
      </c>
      <c r="BF49" s="158">
        <v>0</v>
      </c>
      <c r="BG49" s="158">
        <v>0</v>
      </c>
      <c r="BH49" s="158">
        <v>0</v>
      </c>
      <c r="BI49" s="158">
        <v>0</v>
      </c>
      <c r="BJ49" s="158">
        <v>0</v>
      </c>
      <c r="BK49" s="158">
        <v>0</v>
      </c>
    </row>
    <row r="50" spans="1:63" x14ac:dyDescent="0.45"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9"/>
      <c r="AB50" s="9"/>
      <c r="AC50" s="9"/>
      <c r="AD50" s="9"/>
      <c r="AE50" s="9"/>
      <c r="AF50" s="9"/>
      <c r="AG50" s="9"/>
    </row>
    <row r="51" spans="1:63" ht="18" x14ac:dyDescent="0.55000000000000004">
      <c r="A51" s="6" t="s">
        <v>77</v>
      </c>
      <c r="B51" s="7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127"/>
      <c r="AB51" s="128"/>
      <c r="AC51" s="128"/>
      <c r="AD51" s="128"/>
      <c r="AE51" s="128"/>
      <c r="AF51" s="128"/>
      <c r="AG51" s="128"/>
      <c r="AH51" s="128"/>
      <c r="AI51" s="128"/>
      <c r="AJ51" s="128"/>
      <c r="AK51" s="128"/>
      <c r="AL51" s="128"/>
      <c r="AM51" s="128"/>
      <c r="AN51" s="128"/>
      <c r="AO51" s="128"/>
      <c r="AP51" s="128"/>
      <c r="AQ51" s="128"/>
      <c r="AR51" s="128"/>
      <c r="AS51" s="128"/>
      <c r="AT51" s="128"/>
      <c r="AU51" s="128"/>
      <c r="AV51" s="128"/>
      <c r="AW51" s="128"/>
      <c r="AX51" s="128"/>
      <c r="AY51" s="128"/>
      <c r="AZ51" s="128"/>
      <c r="BA51" s="128"/>
      <c r="BB51" s="128"/>
      <c r="BC51" s="128"/>
      <c r="BD51" s="128"/>
      <c r="BE51" s="128"/>
      <c r="BF51" s="128"/>
      <c r="BG51" s="128"/>
      <c r="BH51" s="128"/>
      <c r="BI51" s="128"/>
      <c r="BJ51" s="128"/>
      <c r="BK51" s="128"/>
    </row>
    <row r="52" spans="1:63" x14ac:dyDescent="0.45">
      <c r="A52" s="8"/>
      <c r="B52" s="22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</row>
    <row r="53" spans="1:63" x14ac:dyDescent="0.45">
      <c r="A53" s="11" t="s">
        <v>84</v>
      </c>
      <c r="B53" s="12" t="s">
        <v>6</v>
      </c>
      <c r="C53" s="35"/>
      <c r="D53" s="130">
        <v>230917978.11100653</v>
      </c>
      <c r="E53" s="130">
        <v>230917978.11100653</v>
      </c>
      <c r="F53" s="130">
        <v>230917978.11100653</v>
      </c>
      <c r="G53" s="130">
        <v>230917978.11100653</v>
      </c>
      <c r="H53" s="130">
        <v>230917978.11100653</v>
      </c>
      <c r="I53" s="130">
        <v>230917978.11100653</v>
      </c>
      <c r="J53" s="130">
        <v>230917978.11100653</v>
      </c>
      <c r="K53" s="130">
        <v>230917978.11100653</v>
      </c>
      <c r="L53" s="130">
        <v>230917978.11100653</v>
      </c>
      <c r="M53" s="130">
        <v>230917978.11100653</v>
      </c>
      <c r="N53" s="130">
        <v>147158816.66494319</v>
      </c>
      <c r="O53" s="130">
        <v>147158816.66494319</v>
      </c>
      <c r="P53" s="130">
        <v>147158816.66494319</v>
      </c>
      <c r="Q53" s="130">
        <v>147158816.66494325</v>
      </c>
      <c r="R53" s="130">
        <v>147158816.66494325</v>
      </c>
      <c r="S53" s="130">
        <v>147158816.66494325</v>
      </c>
      <c r="T53" s="130">
        <v>147158816.66494325</v>
      </c>
      <c r="U53" s="130">
        <v>147158816.66494325</v>
      </c>
      <c r="V53" s="130">
        <v>147158816.66494325</v>
      </c>
      <c r="W53" s="130">
        <v>147158816.66494325</v>
      </c>
      <c r="X53" s="130">
        <v>147158816.66494325</v>
      </c>
      <c r="Y53" s="130">
        <v>147158816.66494325</v>
      </c>
      <c r="Z53" s="130">
        <v>147158816.66494307</v>
      </c>
      <c r="AA53" s="130">
        <v>167599529.12465745</v>
      </c>
      <c r="AB53" s="130">
        <v>167599529.12465745</v>
      </c>
      <c r="AC53" s="130">
        <v>167599529.12465745</v>
      </c>
      <c r="AD53" s="130">
        <v>167599529.12465745</v>
      </c>
      <c r="AE53" s="130">
        <v>167599529.12465745</v>
      </c>
      <c r="AF53" s="130">
        <v>167599529.12465745</v>
      </c>
      <c r="AG53" s="130">
        <v>167599529.12465745</v>
      </c>
      <c r="AH53" s="131">
        <v>501106182.75880468</v>
      </c>
      <c r="AI53" s="157">
        <v>496101699.11412019</v>
      </c>
      <c r="AJ53" s="157">
        <v>491097215.46943569</v>
      </c>
      <c r="AK53" s="157">
        <v>486092731.82475132</v>
      </c>
      <c r="AL53" s="157">
        <v>481088248.18006682</v>
      </c>
      <c r="AM53" s="157">
        <v>476083764.53538245</v>
      </c>
      <c r="AN53" s="157">
        <v>471079280.89069802</v>
      </c>
      <c r="AO53" s="157">
        <v>466074797.24601358</v>
      </c>
      <c r="AP53" s="157">
        <v>461070313.60132903</v>
      </c>
      <c r="AQ53" s="157">
        <v>456065829.95664465</v>
      </c>
      <c r="AR53" s="157">
        <v>451061346.31196028</v>
      </c>
      <c r="AS53" s="157">
        <v>446056862.66727579</v>
      </c>
      <c r="AT53" s="157">
        <v>441052379.02259141</v>
      </c>
      <c r="AU53" s="157">
        <v>436047895.37790692</v>
      </c>
      <c r="AV53" s="157">
        <v>431043411.73322254</v>
      </c>
      <c r="AW53" s="157">
        <v>426038928.08853799</v>
      </c>
      <c r="AX53" s="157">
        <v>421034444.44385368</v>
      </c>
      <c r="AY53" s="157">
        <v>416029960.79916924</v>
      </c>
      <c r="AZ53" s="157">
        <v>411025477.15448475</v>
      </c>
      <c r="BA53" s="157">
        <v>406020993.50980037</v>
      </c>
      <c r="BB53" s="157">
        <v>401016509.86511594</v>
      </c>
      <c r="BC53" s="157">
        <v>396012026.22043151</v>
      </c>
      <c r="BD53" s="157">
        <v>391007542.57574707</v>
      </c>
      <c r="BE53" s="157">
        <v>386003058.93106264</v>
      </c>
      <c r="BF53" s="157">
        <v>380998575.2863782</v>
      </c>
      <c r="BG53" s="157">
        <v>375994091.64169365</v>
      </c>
      <c r="BH53" s="157">
        <v>370989607.99700928</v>
      </c>
      <c r="BI53" s="157">
        <v>365985124.35232484</v>
      </c>
      <c r="BJ53" s="157">
        <v>360980640.70764047</v>
      </c>
      <c r="BK53" s="157">
        <v>355976157.06295621</v>
      </c>
    </row>
    <row r="54" spans="1:63" x14ac:dyDescent="0.45">
      <c r="A54" s="13" t="s">
        <v>66</v>
      </c>
      <c r="B54" s="14" t="s">
        <v>6</v>
      </c>
      <c r="C54" s="15"/>
      <c r="D54" s="132">
        <v>190893258.9301447</v>
      </c>
      <c r="E54" s="132">
        <v>190893258.9301447</v>
      </c>
      <c r="F54" s="132">
        <v>190893258.9301447</v>
      </c>
      <c r="G54" s="132">
        <v>190893258.9301447</v>
      </c>
      <c r="H54" s="132">
        <v>190893258.9301447</v>
      </c>
      <c r="I54" s="132">
        <v>190893258.9301447</v>
      </c>
      <c r="J54" s="132">
        <v>190893258.9301447</v>
      </c>
      <c r="K54" s="132">
        <v>190893258.9301447</v>
      </c>
      <c r="L54" s="132">
        <v>190893258.9301447</v>
      </c>
      <c r="M54" s="132">
        <v>190893258.9301447</v>
      </c>
      <c r="N54" s="132">
        <v>118142503.58543128</v>
      </c>
      <c r="O54" s="132">
        <v>118142503.58543128</v>
      </c>
      <c r="P54" s="132">
        <v>118142503.58543128</v>
      </c>
      <c r="Q54" s="132">
        <v>118142503.58543132</v>
      </c>
      <c r="R54" s="132">
        <v>118142503.58543132</v>
      </c>
      <c r="S54" s="132">
        <v>118142503.58543132</v>
      </c>
      <c r="T54" s="132">
        <v>118142503.58543132</v>
      </c>
      <c r="U54" s="132">
        <v>118142503.58543132</v>
      </c>
      <c r="V54" s="132">
        <v>118142503.58543132</v>
      </c>
      <c r="W54" s="132">
        <v>118142503.58543132</v>
      </c>
      <c r="X54" s="132">
        <v>118142503.58543132</v>
      </c>
      <c r="Y54" s="132">
        <v>118142503.58543132</v>
      </c>
      <c r="Z54" s="132">
        <v>118142503.58543117</v>
      </c>
      <c r="AA54" s="132">
        <v>134552780.58948559</v>
      </c>
      <c r="AB54" s="132">
        <v>134552780.58948559</v>
      </c>
      <c r="AC54" s="132">
        <v>134552780.58948559</v>
      </c>
      <c r="AD54" s="132">
        <v>134552780.58948559</v>
      </c>
      <c r="AE54" s="132">
        <v>134552780.58948559</v>
      </c>
      <c r="AF54" s="132">
        <v>134552780.58948559</v>
      </c>
      <c r="AG54" s="132">
        <v>134552780.58948559</v>
      </c>
      <c r="AH54" s="133">
        <v>402299640.17757142</v>
      </c>
      <c r="AI54" s="158">
        <v>398281924.89326382</v>
      </c>
      <c r="AJ54" s="158">
        <v>394264209.60895622</v>
      </c>
      <c r="AK54" s="158">
        <v>390246494.32464862</v>
      </c>
      <c r="AL54" s="158">
        <v>386228779.04034102</v>
      </c>
      <c r="AM54" s="158">
        <v>382211063.75603342</v>
      </c>
      <c r="AN54" s="158">
        <v>378193348.47172582</v>
      </c>
      <c r="AO54" s="158">
        <v>374175633.18741816</v>
      </c>
      <c r="AP54" s="158">
        <v>370157917.90311056</v>
      </c>
      <c r="AQ54" s="158">
        <v>366140202.61880296</v>
      </c>
      <c r="AR54" s="158">
        <v>362122487.33449537</v>
      </c>
      <c r="AS54" s="158">
        <v>358104772.05018777</v>
      </c>
      <c r="AT54" s="158">
        <v>354087056.76588017</v>
      </c>
      <c r="AU54" s="158">
        <v>350069341.48157257</v>
      </c>
      <c r="AV54" s="158">
        <v>346051626.19726497</v>
      </c>
      <c r="AW54" s="158">
        <v>342033910.91295737</v>
      </c>
      <c r="AX54" s="158">
        <v>338016195.62864977</v>
      </c>
      <c r="AY54" s="158">
        <v>333998480.34434217</v>
      </c>
      <c r="AZ54" s="158">
        <v>329980765.06003457</v>
      </c>
      <c r="BA54" s="158">
        <v>325963049.77572697</v>
      </c>
      <c r="BB54" s="158">
        <v>321945334.49141937</v>
      </c>
      <c r="BC54" s="158">
        <v>317927619.20711172</v>
      </c>
      <c r="BD54" s="158">
        <v>313909903.92280412</v>
      </c>
      <c r="BE54" s="158">
        <v>309892188.63849652</v>
      </c>
      <c r="BF54" s="158">
        <v>305874473.35418892</v>
      </c>
      <c r="BG54" s="158">
        <v>301856758.06988132</v>
      </c>
      <c r="BH54" s="158">
        <v>297839042.78557372</v>
      </c>
      <c r="BI54" s="158">
        <v>293821327.50126612</v>
      </c>
      <c r="BJ54" s="158">
        <v>289803612.21695852</v>
      </c>
      <c r="BK54" s="158">
        <v>285785896.9326511</v>
      </c>
    </row>
    <row r="55" spans="1:63" x14ac:dyDescent="0.45">
      <c r="A55" s="13" t="s">
        <v>67</v>
      </c>
      <c r="B55" s="14" t="s">
        <v>6</v>
      </c>
      <c r="C55" s="15"/>
      <c r="D55" s="132">
        <v>1724909.4538719174</v>
      </c>
      <c r="E55" s="132">
        <v>1724909.4538719174</v>
      </c>
      <c r="F55" s="132">
        <v>1724909.4538719174</v>
      </c>
      <c r="G55" s="132">
        <v>1724909.4538719174</v>
      </c>
      <c r="H55" s="132">
        <v>1724909.4538719174</v>
      </c>
      <c r="I55" s="132">
        <v>1724909.4538719174</v>
      </c>
      <c r="J55" s="132">
        <v>1724909.4538719174</v>
      </c>
      <c r="K55" s="132">
        <v>1724909.4538719174</v>
      </c>
      <c r="L55" s="132">
        <v>1724909.4538719174</v>
      </c>
      <c r="M55" s="132">
        <v>1724909.4538719174</v>
      </c>
      <c r="N55" s="132">
        <v>11905447.570251016</v>
      </c>
      <c r="O55" s="132">
        <v>11905447.570251016</v>
      </c>
      <c r="P55" s="132">
        <v>11905447.570251016</v>
      </c>
      <c r="Q55" s="132">
        <v>11905447.57025102</v>
      </c>
      <c r="R55" s="132">
        <v>11905447.57025102</v>
      </c>
      <c r="S55" s="132">
        <v>11905447.57025102</v>
      </c>
      <c r="T55" s="132">
        <v>11905447.57025102</v>
      </c>
      <c r="U55" s="132">
        <v>11905447.57025102</v>
      </c>
      <c r="V55" s="132">
        <v>11905447.57025102</v>
      </c>
      <c r="W55" s="132">
        <v>11905447.57025102</v>
      </c>
      <c r="X55" s="132">
        <v>11905447.57025102</v>
      </c>
      <c r="Y55" s="132">
        <v>11905447.57025102</v>
      </c>
      <c r="Z55" s="132">
        <v>11905447.570251005</v>
      </c>
      <c r="AA55" s="132">
        <v>13559142.782015232</v>
      </c>
      <c r="AB55" s="132">
        <v>13559142.782015232</v>
      </c>
      <c r="AC55" s="132">
        <v>13559142.782015232</v>
      </c>
      <c r="AD55" s="132">
        <v>13559142.782015232</v>
      </c>
      <c r="AE55" s="132">
        <v>13559142.782015232</v>
      </c>
      <c r="AF55" s="132">
        <v>13559142.782015232</v>
      </c>
      <c r="AG55" s="132">
        <v>13559142.782015232</v>
      </c>
      <c r="AH55" s="133">
        <v>40540509.370545872</v>
      </c>
      <c r="AI55" s="158">
        <v>40135636.465216488</v>
      </c>
      <c r="AJ55" s="158">
        <v>39730763.559887104</v>
      </c>
      <c r="AK55" s="158">
        <v>39325890.654557727</v>
      </c>
      <c r="AL55" s="158">
        <v>38921017.749228343</v>
      </c>
      <c r="AM55" s="158">
        <v>38516144.843898967</v>
      </c>
      <c r="AN55" s="158">
        <v>38111271.938569583</v>
      </c>
      <c r="AO55" s="158">
        <v>37706399.033240207</v>
      </c>
      <c r="AP55" s="158">
        <v>37301526.127910823</v>
      </c>
      <c r="AQ55" s="158">
        <v>36896653.222581446</v>
      </c>
      <c r="AR55" s="158">
        <v>36491780.317252062</v>
      </c>
      <c r="AS55" s="158">
        <v>36086907.411922678</v>
      </c>
      <c r="AT55" s="158">
        <v>35682034.506593302</v>
      </c>
      <c r="AU55" s="158">
        <v>35277161.601263918</v>
      </c>
      <c r="AV55" s="158">
        <v>34872288.695934542</v>
      </c>
      <c r="AW55" s="158">
        <v>34467415.790605158</v>
      </c>
      <c r="AX55" s="158">
        <v>34062542.885275781</v>
      </c>
      <c r="AY55" s="158">
        <v>33657669.979946397</v>
      </c>
      <c r="AZ55" s="158">
        <v>33252797.074617017</v>
      </c>
      <c r="BA55" s="158">
        <v>32847924.169287637</v>
      </c>
      <c r="BB55" s="158">
        <v>32443051.263958257</v>
      </c>
      <c r="BC55" s="158">
        <v>32038178.358628877</v>
      </c>
      <c r="BD55" s="158">
        <v>31633305.453299496</v>
      </c>
      <c r="BE55" s="158">
        <v>31228432.547970116</v>
      </c>
      <c r="BF55" s="158">
        <v>30823559.642640736</v>
      </c>
      <c r="BG55" s="158">
        <v>30418686.737311352</v>
      </c>
      <c r="BH55" s="158">
        <v>30013813.831981972</v>
      </c>
      <c r="BI55" s="158">
        <v>29608940.926652592</v>
      </c>
      <c r="BJ55" s="158">
        <v>29204068.021323211</v>
      </c>
      <c r="BK55" s="158">
        <v>28799195.11599385</v>
      </c>
    </row>
    <row r="56" spans="1:63" x14ac:dyDescent="0.45">
      <c r="A56" s="13" t="s">
        <v>68</v>
      </c>
      <c r="B56" s="14" t="s">
        <v>6</v>
      </c>
      <c r="C56" s="15"/>
      <c r="D56" s="132">
        <v>17079784.524665851</v>
      </c>
      <c r="E56" s="132">
        <v>17079784.524665851</v>
      </c>
      <c r="F56" s="132">
        <v>17079784.524665851</v>
      </c>
      <c r="G56" s="132">
        <v>17079784.524665851</v>
      </c>
      <c r="H56" s="132">
        <v>17079784.524665851</v>
      </c>
      <c r="I56" s="132">
        <v>17079784.524665851</v>
      </c>
      <c r="J56" s="132">
        <v>17079784.524665851</v>
      </c>
      <c r="K56" s="132">
        <v>17079784.524665851</v>
      </c>
      <c r="L56" s="132">
        <v>17079784.524665851</v>
      </c>
      <c r="M56" s="132">
        <v>17079784.524665851</v>
      </c>
      <c r="N56" s="132">
        <v>8481580.9796006791</v>
      </c>
      <c r="O56" s="132">
        <v>8481580.9796006791</v>
      </c>
      <c r="P56" s="132">
        <v>8481580.9796006791</v>
      </c>
      <c r="Q56" s="132">
        <v>8481580.9796006829</v>
      </c>
      <c r="R56" s="132">
        <v>8481580.9796006829</v>
      </c>
      <c r="S56" s="132">
        <v>8481580.9796006829</v>
      </c>
      <c r="T56" s="132">
        <v>8481580.9796006829</v>
      </c>
      <c r="U56" s="132">
        <v>8481580.9796006829</v>
      </c>
      <c r="V56" s="132">
        <v>8481580.9796006829</v>
      </c>
      <c r="W56" s="132">
        <v>8481580.9796006829</v>
      </c>
      <c r="X56" s="132">
        <v>8481580.9796006829</v>
      </c>
      <c r="Y56" s="132">
        <v>8481580.9796006829</v>
      </c>
      <c r="Z56" s="132">
        <v>8481580.9796006717</v>
      </c>
      <c r="AA56" s="132">
        <v>9659692.9129314106</v>
      </c>
      <c r="AB56" s="132">
        <v>9659692.9129314106</v>
      </c>
      <c r="AC56" s="132">
        <v>9659692.9129314106</v>
      </c>
      <c r="AD56" s="132">
        <v>9659692.9129314106</v>
      </c>
      <c r="AE56" s="132">
        <v>9659692.9129314106</v>
      </c>
      <c r="AF56" s="132">
        <v>9659692.9129314106</v>
      </c>
      <c r="AG56" s="132">
        <v>9659692.9129314106</v>
      </c>
      <c r="AH56" s="133">
        <v>28881536.049072299</v>
      </c>
      <c r="AI56" s="158">
        <v>28593099.825844705</v>
      </c>
      <c r="AJ56" s="158">
        <v>28304663.602617111</v>
      </c>
      <c r="AK56" s="158">
        <v>28016227.379389517</v>
      </c>
      <c r="AL56" s="158">
        <v>27727791.156161923</v>
      </c>
      <c r="AM56" s="158">
        <v>27439354.932934329</v>
      </c>
      <c r="AN56" s="158">
        <v>27150918.709706735</v>
      </c>
      <c r="AO56" s="158">
        <v>26862482.486479141</v>
      </c>
      <c r="AP56" s="158">
        <v>26574046.263251547</v>
      </c>
      <c r="AQ56" s="158">
        <v>26285610.040023953</v>
      </c>
      <c r="AR56" s="158">
        <v>25997173.816796359</v>
      </c>
      <c r="AS56" s="158">
        <v>25708737.593568765</v>
      </c>
      <c r="AT56" s="158">
        <v>25420301.370341171</v>
      </c>
      <c r="AU56" s="158">
        <v>25131865.147113577</v>
      </c>
      <c r="AV56" s="158">
        <v>24843428.923885982</v>
      </c>
      <c r="AW56" s="158">
        <v>24554992.700658388</v>
      </c>
      <c r="AX56" s="158">
        <v>24266556.477430794</v>
      </c>
      <c r="AY56" s="158">
        <v>23978120.2542032</v>
      </c>
      <c r="AZ56" s="158">
        <v>23689684.030975606</v>
      </c>
      <c r="BA56" s="158">
        <v>23401247.807748012</v>
      </c>
      <c r="BB56" s="158">
        <v>23112811.584520418</v>
      </c>
      <c r="BC56" s="158">
        <v>22824375.36129282</v>
      </c>
      <c r="BD56" s="158">
        <v>22535939.138065226</v>
      </c>
      <c r="BE56" s="158">
        <v>22247502.914837632</v>
      </c>
      <c r="BF56" s="158">
        <v>21959066.691610038</v>
      </c>
      <c r="BG56" s="158">
        <v>21670630.468382444</v>
      </c>
      <c r="BH56" s="158">
        <v>21382194.24515485</v>
      </c>
      <c r="BI56" s="158">
        <v>21093758.021927256</v>
      </c>
      <c r="BJ56" s="158">
        <v>20805321.798699662</v>
      </c>
      <c r="BK56" s="158">
        <v>20516885.575472079</v>
      </c>
    </row>
    <row r="57" spans="1:63" x14ac:dyDescent="0.45">
      <c r="A57" s="13" t="s">
        <v>58</v>
      </c>
      <c r="B57" s="14" t="s">
        <v>6</v>
      </c>
      <c r="C57" s="15"/>
      <c r="D57" s="132">
        <v>0</v>
      </c>
      <c r="E57" s="132">
        <v>0</v>
      </c>
      <c r="F57" s="132">
        <v>0</v>
      </c>
      <c r="G57" s="132">
        <v>0</v>
      </c>
      <c r="H57" s="132">
        <v>0</v>
      </c>
      <c r="I57" s="132">
        <v>0</v>
      </c>
      <c r="J57" s="132">
        <v>0</v>
      </c>
      <c r="K57" s="132">
        <v>0</v>
      </c>
      <c r="L57" s="132">
        <v>0</v>
      </c>
      <c r="M57" s="132">
        <v>0</v>
      </c>
      <c r="N57" s="132">
        <v>0</v>
      </c>
      <c r="O57" s="132">
        <v>0</v>
      </c>
      <c r="P57" s="132">
        <v>0</v>
      </c>
      <c r="Q57" s="132">
        <v>0</v>
      </c>
      <c r="R57" s="132">
        <v>0</v>
      </c>
      <c r="S57" s="132">
        <v>0</v>
      </c>
      <c r="T57" s="132">
        <v>0</v>
      </c>
      <c r="U57" s="132">
        <v>0</v>
      </c>
      <c r="V57" s="132">
        <v>0</v>
      </c>
      <c r="W57" s="132">
        <v>0</v>
      </c>
      <c r="X57" s="132">
        <v>0</v>
      </c>
      <c r="Y57" s="132">
        <v>0</v>
      </c>
      <c r="Z57" s="132">
        <v>0</v>
      </c>
      <c r="AA57" s="132">
        <v>0</v>
      </c>
      <c r="AB57" s="132">
        <v>0</v>
      </c>
      <c r="AC57" s="132">
        <v>0</v>
      </c>
      <c r="AD57" s="132">
        <v>0</v>
      </c>
      <c r="AE57" s="132">
        <v>0</v>
      </c>
      <c r="AF57" s="132">
        <v>0</v>
      </c>
      <c r="AG57" s="132">
        <v>0</v>
      </c>
      <c r="AH57" s="133">
        <v>0</v>
      </c>
      <c r="AI57" s="158">
        <v>0</v>
      </c>
      <c r="AJ57" s="158">
        <v>0</v>
      </c>
      <c r="AK57" s="158">
        <v>0</v>
      </c>
      <c r="AL57" s="158">
        <v>0</v>
      </c>
      <c r="AM57" s="158">
        <v>0</v>
      </c>
      <c r="AN57" s="158">
        <v>0</v>
      </c>
      <c r="AO57" s="158">
        <v>0</v>
      </c>
      <c r="AP57" s="158">
        <v>0</v>
      </c>
      <c r="AQ57" s="158">
        <v>0</v>
      </c>
      <c r="AR57" s="158">
        <v>0</v>
      </c>
      <c r="AS57" s="158">
        <v>0</v>
      </c>
      <c r="AT57" s="158">
        <v>0</v>
      </c>
      <c r="AU57" s="158">
        <v>0</v>
      </c>
      <c r="AV57" s="158">
        <v>0</v>
      </c>
      <c r="AW57" s="158">
        <v>0</v>
      </c>
      <c r="AX57" s="158">
        <v>0</v>
      </c>
      <c r="AY57" s="158">
        <v>0</v>
      </c>
      <c r="AZ57" s="158">
        <v>0</v>
      </c>
      <c r="BA57" s="158">
        <v>0</v>
      </c>
      <c r="BB57" s="158">
        <v>0</v>
      </c>
      <c r="BC57" s="158">
        <v>0</v>
      </c>
      <c r="BD57" s="158">
        <v>0</v>
      </c>
      <c r="BE57" s="158">
        <v>0</v>
      </c>
      <c r="BF57" s="158">
        <v>0</v>
      </c>
      <c r="BG57" s="158">
        <v>0</v>
      </c>
      <c r="BH57" s="158">
        <v>0</v>
      </c>
      <c r="BI57" s="158">
        <v>0</v>
      </c>
      <c r="BJ57" s="158">
        <v>0</v>
      </c>
      <c r="BK57" s="158">
        <v>0</v>
      </c>
    </row>
    <row r="58" spans="1:63" x14ac:dyDescent="0.45">
      <c r="A58" s="13" t="s">
        <v>71</v>
      </c>
      <c r="B58" s="14" t="s">
        <v>6</v>
      </c>
      <c r="C58" s="15"/>
      <c r="D58" s="132">
        <v>20490621.758034386</v>
      </c>
      <c r="E58" s="132">
        <v>20490621.758034386</v>
      </c>
      <c r="F58" s="132">
        <v>20490621.758034386</v>
      </c>
      <c r="G58" s="132">
        <v>20490621.758034386</v>
      </c>
      <c r="H58" s="132">
        <v>20490621.758034386</v>
      </c>
      <c r="I58" s="132">
        <v>20490621.758034386</v>
      </c>
      <c r="J58" s="132">
        <v>20490621.758034386</v>
      </c>
      <c r="K58" s="132">
        <v>20490621.758034386</v>
      </c>
      <c r="L58" s="132">
        <v>20490621.758034386</v>
      </c>
      <c r="M58" s="132">
        <v>20490621.758034386</v>
      </c>
      <c r="N58" s="132">
        <v>7764113.9398644278</v>
      </c>
      <c r="O58" s="132">
        <v>7764113.9398644278</v>
      </c>
      <c r="P58" s="132">
        <v>7764113.9398644278</v>
      </c>
      <c r="Q58" s="132">
        <v>7764113.9398644306</v>
      </c>
      <c r="R58" s="132">
        <v>7764113.9398644306</v>
      </c>
      <c r="S58" s="132">
        <v>7764113.9398644306</v>
      </c>
      <c r="T58" s="132">
        <v>7764113.9398644306</v>
      </c>
      <c r="U58" s="132">
        <v>7764113.9398644306</v>
      </c>
      <c r="V58" s="132">
        <v>7764113.9398644306</v>
      </c>
      <c r="W58" s="132">
        <v>7764113.9398644306</v>
      </c>
      <c r="X58" s="132">
        <v>7764113.9398644306</v>
      </c>
      <c r="Y58" s="132">
        <v>7764113.9398644306</v>
      </c>
      <c r="Z58" s="132">
        <v>7764113.9398644203</v>
      </c>
      <c r="AA58" s="132">
        <v>8842567.9811915681</v>
      </c>
      <c r="AB58" s="132">
        <v>8842567.9811915681</v>
      </c>
      <c r="AC58" s="132">
        <v>8842567.9811915681</v>
      </c>
      <c r="AD58" s="132">
        <v>8842567.9811915681</v>
      </c>
      <c r="AE58" s="132">
        <v>8842567.9811915681</v>
      </c>
      <c r="AF58" s="132">
        <v>8842567.9811915681</v>
      </c>
      <c r="AG58" s="132">
        <v>8842567.9811915681</v>
      </c>
      <c r="AH58" s="133">
        <v>26438412.50618545</v>
      </c>
      <c r="AI58" s="158">
        <v>26174375.446713943</v>
      </c>
      <c r="AJ58" s="158">
        <v>25910338.387242436</v>
      </c>
      <c r="AK58" s="158">
        <v>25646301.327770934</v>
      </c>
      <c r="AL58" s="158">
        <v>25382264.268299427</v>
      </c>
      <c r="AM58" s="158">
        <v>25118227.208827924</v>
      </c>
      <c r="AN58" s="158">
        <v>24854190.149356417</v>
      </c>
      <c r="AO58" s="158">
        <v>24590153.089884911</v>
      </c>
      <c r="AP58" s="158">
        <v>24326116.030413408</v>
      </c>
      <c r="AQ58" s="158">
        <v>24062078.970941901</v>
      </c>
      <c r="AR58" s="158">
        <v>23798041.911470398</v>
      </c>
      <c r="AS58" s="158">
        <v>23534004.851998892</v>
      </c>
      <c r="AT58" s="158">
        <v>23269967.792527385</v>
      </c>
      <c r="AU58" s="158">
        <v>23005930.733055882</v>
      </c>
      <c r="AV58" s="158">
        <v>22741893.673584376</v>
      </c>
      <c r="AW58" s="158">
        <v>22477856.614112869</v>
      </c>
      <c r="AX58" s="158">
        <v>22213819.554641366</v>
      </c>
      <c r="AY58" s="158">
        <v>21949782.495169859</v>
      </c>
      <c r="AZ58" s="158">
        <v>21685745.435698356</v>
      </c>
      <c r="BA58" s="158">
        <v>21421708.37622685</v>
      </c>
      <c r="BB58" s="158">
        <v>21157671.316755343</v>
      </c>
      <c r="BC58" s="158">
        <v>20893634.25728384</v>
      </c>
      <c r="BD58" s="158">
        <v>20629597.197812334</v>
      </c>
      <c r="BE58" s="158">
        <v>20365560.138340831</v>
      </c>
      <c r="BF58" s="158">
        <v>20101523.078869324</v>
      </c>
      <c r="BG58" s="158">
        <v>19837486.019397818</v>
      </c>
      <c r="BH58" s="158">
        <v>19573448.959926315</v>
      </c>
      <c r="BI58" s="158">
        <v>19309411.900454808</v>
      </c>
      <c r="BJ58" s="158">
        <v>19045374.840983301</v>
      </c>
      <c r="BK58" s="158">
        <v>18781337.78151181</v>
      </c>
    </row>
    <row r="59" spans="1:63" x14ac:dyDescent="0.45">
      <c r="A59" s="13" t="s">
        <v>78</v>
      </c>
      <c r="B59" s="14" t="s">
        <v>6</v>
      </c>
      <c r="C59" s="15"/>
      <c r="D59" s="132">
        <v>566656.25889561558</v>
      </c>
      <c r="E59" s="132">
        <v>566656.25889561558</v>
      </c>
      <c r="F59" s="132">
        <v>566656.25889561558</v>
      </c>
      <c r="G59" s="132">
        <v>566656.25889561558</v>
      </c>
      <c r="H59" s="132">
        <v>566656.25889561558</v>
      </c>
      <c r="I59" s="132">
        <v>566656.25889561558</v>
      </c>
      <c r="J59" s="132">
        <v>566656.25889561558</v>
      </c>
      <c r="K59" s="132">
        <v>566656.25889561558</v>
      </c>
      <c r="L59" s="132">
        <v>566656.25889561558</v>
      </c>
      <c r="M59" s="132">
        <v>566656.25889561558</v>
      </c>
      <c r="N59" s="132">
        <v>428825.75531405542</v>
      </c>
      <c r="O59" s="132">
        <v>428825.75531405542</v>
      </c>
      <c r="P59" s="132">
        <v>428825.75531405542</v>
      </c>
      <c r="Q59" s="132">
        <v>428825.75531405554</v>
      </c>
      <c r="R59" s="132">
        <v>428825.75531405554</v>
      </c>
      <c r="S59" s="132">
        <v>428825.75531405554</v>
      </c>
      <c r="T59" s="132">
        <v>428825.75531405554</v>
      </c>
      <c r="U59" s="132">
        <v>428825.75531405554</v>
      </c>
      <c r="V59" s="132">
        <v>428825.75531405554</v>
      </c>
      <c r="W59" s="132">
        <v>428825.75531405554</v>
      </c>
      <c r="X59" s="132">
        <v>428825.75531405554</v>
      </c>
      <c r="Y59" s="132">
        <v>428825.75531405554</v>
      </c>
      <c r="Z59" s="132">
        <v>428825.75531405502</v>
      </c>
      <c r="AA59" s="132">
        <v>488390.68087099306</v>
      </c>
      <c r="AB59" s="132">
        <v>488390.68087099306</v>
      </c>
      <c r="AC59" s="132">
        <v>488390.68087099306</v>
      </c>
      <c r="AD59" s="132">
        <v>488390.68087099306</v>
      </c>
      <c r="AE59" s="132">
        <v>488390.68087099306</v>
      </c>
      <c r="AF59" s="132">
        <v>488390.68087099306</v>
      </c>
      <c r="AG59" s="132">
        <v>488390.68087099306</v>
      </c>
      <c r="AH59" s="133">
        <v>1460240.3184808893</v>
      </c>
      <c r="AI59" s="158">
        <v>1445657.0843429384</v>
      </c>
      <c r="AJ59" s="158">
        <v>1431073.8502049877</v>
      </c>
      <c r="AK59" s="158">
        <v>1416490.616067037</v>
      </c>
      <c r="AL59" s="158">
        <v>1401907.3819290861</v>
      </c>
      <c r="AM59" s="158">
        <v>1387324.1477911354</v>
      </c>
      <c r="AN59" s="158">
        <v>1372740.9136531847</v>
      </c>
      <c r="AO59" s="158">
        <v>1358157.6795152337</v>
      </c>
      <c r="AP59" s="158">
        <v>1343574.445377283</v>
      </c>
      <c r="AQ59" s="158">
        <v>1328991.2112393323</v>
      </c>
      <c r="AR59" s="158">
        <v>1314407.9771013816</v>
      </c>
      <c r="AS59" s="158">
        <v>1299824.7429634307</v>
      </c>
      <c r="AT59" s="158">
        <v>1285241.50882548</v>
      </c>
      <c r="AU59" s="158">
        <v>1270658.2746875293</v>
      </c>
      <c r="AV59" s="158">
        <v>1256075.0405495784</v>
      </c>
      <c r="AW59" s="158">
        <v>1241491.8064116277</v>
      </c>
      <c r="AX59" s="158">
        <v>1226908.572273677</v>
      </c>
      <c r="AY59" s="158">
        <v>1212325.3381357261</v>
      </c>
      <c r="AZ59" s="158">
        <v>1197742.1039977754</v>
      </c>
      <c r="BA59" s="158">
        <v>1183158.8698598247</v>
      </c>
      <c r="BB59" s="158">
        <v>1168575.6357218737</v>
      </c>
      <c r="BC59" s="158">
        <v>1153992.401583923</v>
      </c>
      <c r="BD59" s="158">
        <v>1139409.1674459723</v>
      </c>
      <c r="BE59" s="158">
        <v>1124825.9333080214</v>
      </c>
      <c r="BF59" s="158">
        <v>1110242.6991700707</v>
      </c>
      <c r="BG59" s="158">
        <v>1095659.46503212</v>
      </c>
      <c r="BH59" s="158">
        <v>1081076.2308941691</v>
      </c>
      <c r="BI59" s="158">
        <v>1066492.9967562184</v>
      </c>
      <c r="BJ59" s="158">
        <v>1051909.7626182677</v>
      </c>
      <c r="BK59" s="158">
        <v>1037326.5284803174</v>
      </c>
    </row>
    <row r="60" spans="1:63" x14ac:dyDescent="0.45">
      <c r="A60" s="13" t="s">
        <v>69</v>
      </c>
      <c r="B60" s="14" t="s">
        <v>6</v>
      </c>
      <c r="C60" s="15"/>
      <c r="D60" s="132">
        <v>0</v>
      </c>
      <c r="E60" s="132">
        <v>0</v>
      </c>
      <c r="F60" s="132">
        <v>0</v>
      </c>
      <c r="G60" s="132">
        <v>0</v>
      </c>
      <c r="H60" s="132">
        <v>0</v>
      </c>
      <c r="I60" s="132">
        <v>0</v>
      </c>
      <c r="J60" s="132">
        <v>0</v>
      </c>
      <c r="K60" s="132">
        <v>0</v>
      </c>
      <c r="L60" s="132">
        <v>0</v>
      </c>
      <c r="M60" s="132">
        <v>0</v>
      </c>
      <c r="N60" s="132">
        <v>47368.92977187466</v>
      </c>
      <c r="O60" s="132">
        <v>47368.92977187466</v>
      </c>
      <c r="P60" s="132">
        <v>47368.92977187466</v>
      </c>
      <c r="Q60" s="132">
        <v>47368.929771874675</v>
      </c>
      <c r="R60" s="132">
        <v>47368.929771874675</v>
      </c>
      <c r="S60" s="132">
        <v>47368.929771874675</v>
      </c>
      <c r="T60" s="132">
        <v>47368.929771874675</v>
      </c>
      <c r="U60" s="132">
        <v>47368.929771874675</v>
      </c>
      <c r="V60" s="132">
        <v>47368.929771874675</v>
      </c>
      <c r="W60" s="132">
        <v>47368.929771874675</v>
      </c>
      <c r="X60" s="132">
        <v>47368.929771874675</v>
      </c>
      <c r="Y60" s="132">
        <v>47368.929771874675</v>
      </c>
      <c r="Z60" s="132">
        <v>47368.929771874617</v>
      </c>
      <c r="AA60" s="132">
        <v>53948.587687960287</v>
      </c>
      <c r="AB60" s="132">
        <v>53948.587687960287</v>
      </c>
      <c r="AC60" s="132">
        <v>53948.587687960287</v>
      </c>
      <c r="AD60" s="132">
        <v>53948.587687960287</v>
      </c>
      <c r="AE60" s="132">
        <v>53948.587687960287</v>
      </c>
      <c r="AF60" s="132">
        <v>53948.587687960287</v>
      </c>
      <c r="AG60" s="132">
        <v>53948.587687960287</v>
      </c>
      <c r="AH60" s="133">
        <v>161300.99519214671</v>
      </c>
      <c r="AI60" s="158">
        <v>159690.10269054896</v>
      </c>
      <c r="AJ60" s="158">
        <v>158079.21018895123</v>
      </c>
      <c r="AK60" s="158">
        <v>156468.3176873535</v>
      </c>
      <c r="AL60" s="158">
        <v>154857.42518575577</v>
      </c>
      <c r="AM60" s="158">
        <v>153246.53268415804</v>
      </c>
      <c r="AN60" s="158">
        <v>151635.64018256031</v>
      </c>
      <c r="AO60" s="158">
        <v>150024.74768096258</v>
      </c>
      <c r="AP60" s="158">
        <v>148413.85517936485</v>
      </c>
      <c r="AQ60" s="158">
        <v>146802.96267776712</v>
      </c>
      <c r="AR60" s="158">
        <v>145192.07017616939</v>
      </c>
      <c r="AS60" s="158">
        <v>143581.17767457166</v>
      </c>
      <c r="AT60" s="158">
        <v>141970.28517297393</v>
      </c>
      <c r="AU60" s="158">
        <v>140359.3926713762</v>
      </c>
      <c r="AV60" s="158">
        <v>138748.50016977848</v>
      </c>
      <c r="AW60" s="158">
        <v>137137.60766818075</v>
      </c>
      <c r="AX60" s="158">
        <v>135526.71516658302</v>
      </c>
      <c r="AY60" s="158">
        <v>133915.82266498529</v>
      </c>
      <c r="AZ60" s="158">
        <v>132304.93016338756</v>
      </c>
      <c r="BA60" s="158">
        <v>130694.03766178981</v>
      </c>
      <c r="BB60" s="158">
        <v>129083.14516019209</v>
      </c>
      <c r="BC60" s="158">
        <v>127472.25265859436</v>
      </c>
      <c r="BD60" s="158">
        <v>125861.36015699663</v>
      </c>
      <c r="BE60" s="158">
        <v>124250.46765539888</v>
      </c>
      <c r="BF60" s="158">
        <v>122639.57515380115</v>
      </c>
      <c r="BG60" s="158">
        <v>121028.68265220342</v>
      </c>
      <c r="BH60" s="158">
        <v>119417.7901506057</v>
      </c>
      <c r="BI60" s="158">
        <v>117806.89764900797</v>
      </c>
      <c r="BJ60" s="158">
        <v>116196.00514741024</v>
      </c>
      <c r="BK60" s="158">
        <v>114585.11264581257</v>
      </c>
    </row>
    <row r="61" spans="1:63" x14ac:dyDescent="0.45">
      <c r="A61" s="13" t="s">
        <v>70</v>
      </c>
      <c r="B61" s="14" t="s">
        <v>6</v>
      </c>
      <c r="C61" s="15"/>
      <c r="D61" s="132">
        <v>162747.18539407506</v>
      </c>
      <c r="E61" s="132">
        <v>162747.18539407506</v>
      </c>
      <c r="F61" s="132">
        <v>162747.18539407506</v>
      </c>
      <c r="G61" s="132">
        <v>162747.18539407506</v>
      </c>
      <c r="H61" s="132">
        <v>162747.18539407506</v>
      </c>
      <c r="I61" s="132">
        <v>162747.18539407506</v>
      </c>
      <c r="J61" s="132">
        <v>162747.18539407506</v>
      </c>
      <c r="K61" s="132">
        <v>162747.18539407506</v>
      </c>
      <c r="L61" s="132">
        <v>162747.18539407506</v>
      </c>
      <c r="M61" s="132">
        <v>162747.18539407506</v>
      </c>
      <c r="N61" s="132">
        <v>388975.90470987477</v>
      </c>
      <c r="O61" s="132">
        <v>388975.90470987477</v>
      </c>
      <c r="P61" s="132">
        <v>388975.90470987477</v>
      </c>
      <c r="Q61" s="132">
        <v>388975.90470987489</v>
      </c>
      <c r="R61" s="132">
        <v>388975.90470987489</v>
      </c>
      <c r="S61" s="132">
        <v>388975.90470987489</v>
      </c>
      <c r="T61" s="132">
        <v>388975.90470987489</v>
      </c>
      <c r="U61" s="132">
        <v>388975.90470987489</v>
      </c>
      <c r="V61" s="132">
        <v>388975.90470987489</v>
      </c>
      <c r="W61" s="132">
        <v>388975.90470987489</v>
      </c>
      <c r="X61" s="132">
        <v>388975.90470987489</v>
      </c>
      <c r="Y61" s="132">
        <v>388975.90470987489</v>
      </c>
      <c r="Z61" s="132">
        <v>388975.90470987442</v>
      </c>
      <c r="AA61" s="132">
        <v>443005.59047470917</v>
      </c>
      <c r="AB61" s="132">
        <v>443005.59047470917</v>
      </c>
      <c r="AC61" s="132">
        <v>443005.59047470917</v>
      </c>
      <c r="AD61" s="132">
        <v>443005.59047470917</v>
      </c>
      <c r="AE61" s="132">
        <v>443005.59047470917</v>
      </c>
      <c r="AF61" s="132">
        <v>443005.59047470917</v>
      </c>
      <c r="AG61" s="132">
        <v>443005.59047470917</v>
      </c>
      <c r="AH61" s="133">
        <v>1324543.3417565126</v>
      </c>
      <c r="AI61" s="158">
        <v>1311315.2960477117</v>
      </c>
      <c r="AJ61" s="158">
        <v>1298087.2503389111</v>
      </c>
      <c r="AK61" s="158">
        <v>1284859.2046301104</v>
      </c>
      <c r="AL61" s="158">
        <v>1271631.1589213095</v>
      </c>
      <c r="AM61" s="158">
        <v>1258403.1132125088</v>
      </c>
      <c r="AN61" s="158">
        <v>1245175.0675037082</v>
      </c>
      <c r="AO61" s="158">
        <v>1231947.0217949073</v>
      </c>
      <c r="AP61" s="158">
        <v>1218718.9760861066</v>
      </c>
      <c r="AQ61" s="158">
        <v>1205490.9303773057</v>
      </c>
      <c r="AR61" s="158">
        <v>1192262.8846685051</v>
      </c>
      <c r="AS61" s="158">
        <v>1179034.8389597044</v>
      </c>
      <c r="AT61" s="158">
        <v>1165806.7932509035</v>
      </c>
      <c r="AU61" s="158">
        <v>1152578.7475421028</v>
      </c>
      <c r="AV61" s="158">
        <v>1139350.7018333022</v>
      </c>
      <c r="AW61" s="158">
        <v>1126122.6561245013</v>
      </c>
      <c r="AX61" s="158">
        <v>1112894.6104157006</v>
      </c>
      <c r="AY61" s="158">
        <v>1099666.5647068999</v>
      </c>
      <c r="AZ61" s="158">
        <v>1086438.518998099</v>
      </c>
      <c r="BA61" s="158">
        <v>1073210.4732892984</v>
      </c>
      <c r="BB61" s="158">
        <v>1059982.4275804975</v>
      </c>
      <c r="BC61" s="158">
        <v>1046754.3818716968</v>
      </c>
      <c r="BD61" s="158">
        <v>1033526.336162896</v>
      </c>
      <c r="BE61" s="158">
        <v>1020298.2904540953</v>
      </c>
      <c r="BF61" s="158">
        <v>1007070.2447452946</v>
      </c>
      <c r="BG61" s="158">
        <v>993842.19903649378</v>
      </c>
      <c r="BH61" s="158">
        <v>980614.153327693</v>
      </c>
      <c r="BI61" s="158">
        <v>967386.10761889233</v>
      </c>
      <c r="BJ61" s="158">
        <v>954158.06191009155</v>
      </c>
      <c r="BK61" s="158">
        <v>940930.01620129135</v>
      </c>
    </row>
    <row r="62" spans="1:63" x14ac:dyDescent="0.45">
      <c r="A62" s="13"/>
      <c r="B62" s="13"/>
      <c r="C62" s="15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3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</row>
    <row r="63" spans="1:63" x14ac:dyDescent="0.45">
      <c r="A63" s="11" t="s">
        <v>83</v>
      </c>
      <c r="B63" s="12" t="s">
        <v>6</v>
      </c>
      <c r="C63" s="35"/>
      <c r="D63" s="130">
        <v>87522184.878253847</v>
      </c>
      <c r="E63" s="130">
        <v>82175105.630945727</v>
      </c>
      <c r="F63" s="130">
        <v>76828026.383637592</v>
      </c>
      <c r="G63" s="130">
        <v>71480947.136329427</v>
      </c>
      <c r="H63" s="130">
        <v>66133867.88902127</v>
      </c>
      <c r="I63" s="130">
        <v>60786788.641713105</v>
      </c>
      <c r="J63" s="130">
        <v>71942392.378431261</v>
      </c>
      <c r="K63" s="130">
        <v>83097996.115149423</v>
      </c>
      <c r="L63" s="130">
        <v>94253599.851867571</v>
      </c>
      <c r="M63" s="130">
        <v>105409203.58858572</v>
      </c>
      <c r="N63" s="130">
        <v>104271533.14055182</v>
      </c>
      <c r="O63" s="130">
        <v>97202276.656446621</v>
      </c>
      <c r="P63" s="130">
        <v>106038847.26157811</v>
      </c>
      <c r="Q63" s="130">
        <v>119030757.68782122</v>
      </c>
      <c r="R63" s="130">
        <v>138419925.89804319</v>
      </c>
      <c r="S63" s="130">
        <v>155472710.94946703</v>
      </c>
      <c r="T63" s="130">
        <v>153924255.50885153</v>
      </c>
      <c r="U63" s="130">
        <v>220193342.10845199</v>
      </c>
      <c r="V63" s="130">
        <v>207423232.49835053</v>
      </c>
      <c r="W63" s="130">
        <v>221427608.81067336</v>
      </c>
      <c r="X63" s="130">
        <v>212127310.08873513</v>
      </c>
      <c r="Y63" s="130">
        <v>200465533.04677373</v>
      </c>
      <c r="Z63" s="130">
        <v>181464779.29290402</v>
      </c>
      <c r="AA63" s="130">
        <v>177276473.46066234</v>
      </c>
      <c r="AB63" s="130">
        <v>237223055.05482641</v>
      </c>
      <c r="AC63" s="130">
        <v>165645670.65399134</v>
      </c>
      <c r="AD63" s="130">
        <v>250373534.73632699</v>
      </c>
      <c r="AE63" s="130">
        <v>190217655.99094185</v>
      </c>
      <c r="AF63" s="130">
        <v>222622505.18676847</v>
      </c>
      <c r="AG63" s="130">
        <v>268575788.43251652</v>
      </c>
      <c r="AH63" s="131">
        <v>268575788.43251652</v>
      </c>
      <c r="AI63" s="157">
        <v>264405389.87617528</v>
      </c>
      <c r="AJ63" s="157">
        <v>260234991.31983402</v>
      </c>
      <c r="AK63" s="157">
        <v>256064592.76349273</v>
      </c>
      <c r="AL63" s="157">
        <v>251894194.20715153</v>
      </c>
      <c r="AM63" s="157">
        <v>247723795.65081033</v>
      </c>
      <c r="AN63" s="157">
        <v>243553397.09446901</v>
      </c>
      <c r="AO63" s="157">
        <v>239382998.53812778</v>
      </c>
      <c r="AP63" s="157">
        <v>235212599.98178661</v>
      </c>
      <c r="AQ63" s="157">
        <v>231042201.42544529</v>
      </c>
      <c r="AR63" s="157">
        <v>226871802.86910406</v>
      </c>
      <c r="AS63" s="157">
        <v>222701404.31276286</v>
      </c>
      <c r="AT63" s="157">
        <v>218531005.75642157</v>
      </c>
      <c r="AU63" s="157">
        <v>214360607.20008039</v>
      </c>
      <c r="AV63" s="157">
        <v>210190208.64373916</v>
      </c>
      <c r="AW63" s="157">
        <v>206019810.08739793</v>
      </c>
      <c r="AX63" s="157">
        <v>201849411.53105667</v>
      </c>
      <c r="AY63" s="157">
        <v>197679012.97471541</v>
      </c>
      <c r="AZ63" s="157">
        <v>193508614.41837421</v>
      </c>
      <c r="BA63" s="157">
        <v>189338215.86203298</v>
      </c>
      <c r="BB63" s="157">
        <v>185167817.30569169</v>
      </c>
      <c r="BC63" s="157">
        <v>180997418.74935046</v>
      </c>
      <c r="BD63" s="157">
        <v>176827020.19300932</v>
      </c>
      <c r="BE63" s="157">
        <v>172656621.63666797</v>
      </c>
      <c r="BF63" s="157">
        <v>168486223.08032674</v>
      </c>
      <c r="BG63" s="157">
        <v>164315824.52398556</v>
      </c>
      <c r="BH63" s="157">
        <v>160145425.96764427</v>
      </c>
      <c r="BI63" s="157">
        <v>155975027.41130304</v>
      </c>
      <c r="BJ63" s="157">
        <v>151804628.85496181</v>
      </c>
      <c r="BK63" s="157">
        <v>147634230.29862055</v>
      </c>
    </row>
    <row r="64" spans="1:63" x14ac:dyDescent="0.45">
      <c r="A64" s="13" t="s">
        <v>66</v>
      </c>
      <c r="B64" s="14" t="s">
        <v>6</v>
      </c>
      <c r="C64" s="36"/>
      <c r="D64" s="132">
        <v>55678682.232438274</v>
      </c>
      <c r="E64" s="132">
        <v>51891892.78482683</v>
      </c>
      <c r="F64" s="132">
        <v>48105103.337215394</v>
      </c>
      <c r="G64" s="132">
        <v>44318313.889603958</v>
      </c>
      <c r="H64" s="132">
        <v>40531524.441992506</v>
      </c>
      <c r="I64" s="132">
        <v>36744734.994381048</v>
      </c>
      <c r="J64" s="132">
        <v>44080931.013510093</v>
      </c>
      <c r="K64" s="132">
        <v>51417127.032639146</v>
      </c>
      <c r="L64" s="132">
        <v>58753323.051768199</v>
      </c>
      <c r="M64" s="132">
        <v>66089519.070897251</v>
      </c>
      <c r="N64" s="132">
        <v>65981396.682155602</v>
      </c>
      <c r="O64" s="132">
        <v>61508081.652856931</v>
      </c>
      <c r="P64" s="132">
        <v>67099725.439480275</v>
      </c>
      <c r="Q64" s="132">
        <v>75932581.019880041</v>
      </c>
      <c r="R64" s="132">
        <v>87404315.984735534</v>
      </c>
      <c r="S64" s="132">
        <v>98285779.511723712</v>
      </c>
      <c r="T64" s="132">
        <v>95021850.764133856</v>
      </c>
      <c r="U64" s="132">
        <v>144461522.96568391</v>
      </c>
      <c r="V64" s="132">
        <v>136616153.9220767</v>
      </c>
      <c r="W64" s="132">
        <v>145839923.1538198</v>
      </c>
      <c r="X64" s="132">
        <v>139714423.00413087</v>
      </c>
      <c r="Y64" s="132">
        <v>132033571.11410835</v>
      </c>
      <c r="Z64" s="132">
        <v>119519013.95381153</v>
      </c>
      <c r="AA64" s="132">
        <v>116760450.08727449</v>
      </c>
      <c r="AB64" s="132">
        <v>156243353.32587761</v>
      </c>
      <c r="AC64" s="132">
        <v>109099998.90572172</v>
      </c>
      <c r="AD64" s="132">
        <v>164904716.54289961</v>
      </c>
      <c r="AE64" s="132">
        <v>125283962.92233944</v>
      </c>
      <c r="AF64" s="132">
        <v>146626923.45880654</v>
      </c>
      <c r="AG64" s="132">
        <v>176893353.79792401</v>
      </c>
      <c r="AH64" s="133">
        <v>176893353.79792401</v>
      </c>
      <c r="AI64" s="158">
        <v>174084206.25323552</v>
      </c>
      <c r="AJ64" s="158">
        <v>171275058.708547</v>
      </c>
      <c r="AK64" s="158">
        <v>168465911.16385847</v>
      </c>
      <c r="AL64" s="158">
        <v>165656763.61916998</v>
      </c>
      <c r="AM64" s="158">
        <v>162847616.07448146</v>
      </c>
      <c r="AN64" s="158">
        <v>160038468.52979293</v>
      </c>
      <c r="AO64" s="158">
        <v>157229320.98510441</v>
      </c>
      <c r="AP64" s="158">
        <v>154420173.44041592</v>
      </c>
      <c r="AQ64" s="158">
        <v>151611025.8957274</v>
      </c>
      <c r="AR64" s="158">
        <v>148801878.35103887</v>
      </c>
      <c r="AS64" s="158">
        <v>145992730.80635035</v>
      </c>
      <c r="AT64" s="158">
        <v>143183583.26166183</v>
      </c>
      <c r="AU64" s="158">
        <v>140374435.71697333</v>
      </c>
      <c r="AV64" s="158">
        <v>137565288.17228484</v>
      </c>
      <c r="AW64" s="158">
        <v>134756140.62759632</v>
      </c>
      <c r="AX64" s="158">
        <v>131946993.0829078</v>
      </c>
      <c r="AY64" s="158">
        <v>129137845.53821929</v>
      </c>
      <c r="AZ64" s="158">
        <v>126328697.99353077</v>
      </c>
      <c r="BA64" s="158">
        <v>123519550.44884226</v>
      </c>
      <c r="BB64" s="158">
        <v>120710402.90415375</v>
      </c>
      <c r="BC64" s="158">
        <v>117901255.35946521</v>
      </c>
      <c r="BD64" s="158">
        <v>115092107.81477672</v>
      </c>
      <c r="BE64" s="158">
        <v>112282960.2700882</v>
      </c>
      <c r="BF64" s="158">
        <v>109473812.72539967</v>
      </c>
      <c r="BG64" s="158">
        <v>106664665.18071117</v>
      </c>
      <c r="BH64" s="158">
        <v>103855517.63602264</v>
      </c>
      <c r="BI64" s="158">
        <v>101046370.09133412</v>
      </c>
      <c r="BJ64" s="158">
        <v>98237222.546645612</v>
      </c>
      <c r="BK64" s="158">
        <v>95428075.001957089</v>
      </c>
    </row>
    <row r="65" spans="1:63" x14ac:dyDescent="0.45">
      <c r="A65" s="13" t="s">
        <v>67</v>
      </c>
      <c r="B65" s="14" t="s">
        <v>6</v>
      </c>
      <c r="C65" s="36"/>
      <c r="D65" s="132">
        <v>22413006.288945172</v>
      </c>
      <c r="E65" s="132">
        <v>21438545.977693897</v>
      </c>
      <c r="F65" s="132">
        <v>20464085.666442633</v>
      </c>
      <c r="G65" s="132">
        <v>19489625.355191357</v>
      </c>
      <c r="H65" s="132">
        <v>18515165.043940086</v>
      </c>
      <c r="I65" s="132">
        <v>17540704.732688807</v>
      </c>
      <c r="J65" s="132">
        <v>20152080.685162921</v>
      </c>
      <c r="K65" s="132">
        <v>22763456.637637034</v>
      </c>
      <c r="L65" s="132">
        <v>25374832.590111148</v>
      </c>
      <c r="M65" s="132">
        <v>27986208.542585269</v>
      </c>
      <c r="N65" s="132">
        <v>27063767.364862431</v>
      </c>
      <c r="O65" s="132">
        <v>25228935.679109048</v>
      </c>
      <c r="P65" s="132">
        <v>27522475.286300778</v>
      </c>
      <c r="Q65" s="132">
        <v>30267379.147314366</v>
      </c>
      <c r="R65" s="132">
        <v>36117329.723903984</v>
      </c>
      <c r="S65" s="132">
        <v>40450386.421351269</v>
      </c>
      <c r="T65" s="132">
        <v>42389995.975859866</v>
      </c>
      <c r="U65" s="132">
        <v>51895873.390999869</v>
      </c>
      <c r="V65" s="132">
        <v>48340106.666732945</v>
      </c>
      <c r="W65" s="132">
        <v>51603834.825747795</v>
      </c>
      <c r="X65" s="132">
        <v>49436394.723518416</v>
      </c>
      <c r="Y65" s="132">
        <v>46718610.706067264</v>
      </c>
      <c r="Z65" s="132">
        <v>42290473.837562464</v>
      </c>
      <c r="AA65" s="132">
        <v>41314386.693201378</v>
      </c>
      <c r="AB65" s="132">
        <v>55284972.88870357</v>
      </c>
      <c r="AC65" s="132">
        <v>38603821.239552468</v>
      </c>
      <c r="AD65" s="132">
        <v>58349699.934298605</v>
      </c>
      <c r="AE65" s="132">
        <v>44330336.914266154</v>
      </c>
      <c r="AF65" s="132">
        <v>51882306.130916514</v>
      </c>
      <c r="AG65" s="132">
        <v>62591745.893425837</v>
      </c>
      <c r="AH65" s="133">
        <v>62591745.893425837</v>
      </c>
      <c r="AI65" s="158">
        <v>61683778.270622753</v>
      </c>
      <c r="AJ65" s="158">
        <v>60775810.647819668</v>
      </c>
      <c r="AK65" s="158">
        <v>59867843.025016591</v>
      </c>
      <c r="AL65" s="158">
        <v>58959875.402213499</v>
      </c>
      <c r="AM65" s="158">
        <v>58051907.779410414</v>
      </c>
      <c r="AN65" s="158">
        <v>57143940.15660733</v>
      </c>
      <c r="AO65" s="158">
        <v>56235972.53380426</v>
      </c>
      <c r="AP65" s="158">
        <v>55328004.911001168</v>
      </c>
      <c r="AQ65" s="158">
        <v>54420037.288198091</v>
      </c>
      <c r="AR65" s="158">
        <v>53512069.665395007</v>
      </c>
      <c r="AS65" s="158">
        <v>52604102.042591922</v>
      </c>
      <c r="AT65" s="158">
        <v>51696134.419788837</v>
      </c>
      <c r="AU65" s="158">
        <v>50788166.79698576</v>
      </c>
      <c r="AV65" s="158">
        <v>49880199.174182676</v>
      </c>
      <c r="AW65" s="158">
        <v>48972231.551379606</v>
      </c>
      <c r="AX65" s="158">
        <v>48064263.928576522</v>
      </c>
      <c r="AY65" s="158">
        <v>47156296.305773437</v>
      </c>
      <c r="AZ65" s="158">
        <v>46248328.682970352</v>
      </c>
      <c r="BA65" s="158">
        <v>45340361.060167275</v>
      </c>
      <c r="BB65" s="158">
        <v>44432393.437364191</v>
      </c>
      <c r="BC65" s="158">
        <v>43524425.814561106</v>
      </c>
      <c r="BD65" s="158">
        <v>42616458.191758029</v>
      </c>
      <c r="BE65" s="158">
        <v>41708490.568954945</v>
      </c>
      <c r="BF65" s="158">
        <v>40800522.94615186</v>
      </c>
      <c r="BG65" s="158">
        <v>39892555.323348776</v>
      </c>
      <c r="BH65" s="158">
        <v>38984587.700545691</v>
      </c>
      <c r="BI65" s="158">
        <v>38076620.077742614</v>
      </c>
      <c r="BJ65" s="158">
        <v>37168652.454939529</v>
      </c>
      <c r="BK65" s="158">
        <v>36260684.832136437</v>
      </c>
    </row>
    <row r="66" spans="1:63" x14ac:dyDescent="0.45">
      <c r="A66" s="13" t="s">
        <v>68</v>
      </c>
      <c r="B66" s="14" t="s">
        <v>6</v>
      </c>
      <c r="C66" s="36"/>
      <c r="D66" s="132">
        <v>5297962.8718172824</v>
      </c>
      <c r="E66" s="132">
        <v>4978890.6887623975</v>
      </c>
      <c r="F66" s="132">
        <v>4659818.5057075126</v>
      </c>
      <c r="G66" s="132">
        <v>4340746.3226526277</v>
      </c>
      <c r="H66" s="132">
        <v>4021674.1395977437</v>
      </c>
      <c r="I66" s="132">
        <v>3702601.956542857</v>
      </c>
      <c r="J66" s="132">
        <v>4375022.056918689</v>
      </c>
      <c r="K66" s="132">
        <v>5047442.157294522</v>
      </c>
      <c r="L66" s="132">
        <v>5719862.2576703541</v>
      </c>
      <c r="M66" s="132">
        <v>6392282.3580461852</v>
      </c>
      <c r="N66" s="132">
        <v>6316061.0630278243</v>
      </c>
      <c r="O66" s="132">
        <v>5887853.5333310235</v>
      </c>
      <c r="P66" s="132">
        <v>6423112.9454520252</v>
      </c>
      <c r="Q66" s="132">
        <v>7202765.6642609015</v>
      </c>
      <c r="R66" s="132">
        <v>8386756.6667643059</v>
      </c>
      <c r="S66" s="132">
        <v>9418614.6004936248</v>
      </c>
      <c r="T66" s="132">
        <v>9352107.8683879916</v>
      </c>
      <c r="U66" s="132">
        <v>13276568.650631692</v>
      </c>
      <c r="V66" s="132">
        <v>12500230.347110853</v>
      </c>
      <c r="W66" s="132">
        <v>13344195.257227903</v>
      </c>
      <c r="X66" s="132">
        <v>12783718.617649484</v>
      </c>
      <c r="Y66" s="132">
        <v>12080928.975788485</v>
      </c>
      <c r="Z66" s="132">
        <v>10935860.528868049</v>
      </c>
      <c r="AA66" s="132">
        <v>10683454.918191889</v>
      </c>
      <c r="AB66" s="132">
        <v>14296097.867697973</v>
      </c>
      <c r="AC66" s="132">
        <v>9982531.9190945402</v>
      </c>
      <c r="AD66" s="132">
        <v>15088603.235654112</v>
      </c>
      <c r="AE66" s="132">
        <v>11463347.125270415</v>
      </c>
      <c r="AF66" s="132">
        <v>13416204.934071768</v>
      </c>
      <c r="AG66" s="132">
        <v>16185550.579972105</v>
      </c>
      <c r="AH66" s="133">
        <v>16185550.579972105</v>
      </c>
      <c r="AI66" s="158">
        <v>15934969.374471869</v>
      </c>
      <c r="AJ66" s="158">
        <v>15684388.168971632</v>
      </c>
      <c r="AK66" s="158">
        <v>15433806.963471394</v>
      </c>
      <c r="AL66" s="158">
        <v>15183225.757971156</v>
      </c>
      <c r="AM66" s="158">
        <v>14932644.552470921</v>
      </c>
      <c r="AN66" s="158">
        <v>14682063.346970685</v>
      </c>
      <c r="AO66" s="158">
        <v>14431482.141470447</v>
      </c>
      <c r="AP66" s="158">
        <v>14180900.935970211</v>
      </c>
      <c r="AQ66" s="158">
        <v>13930319.730469976</v>
      </c>
      <c r="AR66" s="158">
        <v>13679738.524969738</v>
      </c>
      <c r="AS66" s="158">
        <v>13429157.319469502</v>
      </c>
      <c r="AT66" s="158">
        <v>13178576.113969263</v>
      </c>
      <c r="AU66" s="158">
        <v>12927994.908469029</v>
      </c>
      <c r="AV66" s="158">
        <v>12677413.702968791</v>
      </c>
      <c r="AW66" s="158">
        <v>12426832.497468553</v>
      </c>
      <c r="AX66" s="158">
        <v>12176251.291968316</v>
      </c>
      <c r="AY66" s="158">
        <v>11925670.08646808</v>
      </c>
      <c r="AZ66" s="158">
        <v>11675088.880967844</v>
      </c>
      <c r="BA66" s="158">
        <v>11424507.675467607</v>
      </c>
      <c r="BB66" s="158">
        <v>11173926.469967371</v>
      </c>
      <c r="BC66" s="158">
        <v>10923345.264467135</v>
      </c>
      <c r="BD66" s="158">
        <v>10672764.058966897</v>
      </c>
      <c r="BE66" s="158">
        <v>10422182.85346666</v>
      </c>
      <c r="BF66" s="158">
        <v>10171601.647966424</v>
      </c>
      <c r="BG66" s="158">
        <v>9921020.4424661864</v>
      </c>
      <c r="BH66" s="158">
        <v>9670439.2369659506</v>
      </c>
      <c r="BI66" s="158">
        <v>9419858.0314657129</v>
      </c>
      <c r="BJ66" s="158">
        <v>9169276.8259654772</v>
      </c>
      <c r="BK66" s="158">
        <v>8918695.6204652358</v>
      </c>
    </row>
    <row r="67" spans="1:63" x14ac:dyDescent="0.45">
      <c r="A67" s="13" t="s">
        <v>58</v>
      </c>
      <c r="B67" s="14" t="s">
        <v>6</v>
      </c>
      <c r="C67" s="36"/>
      <c r="D67" s="132">
        <v>575868.82700583071</v>
      </c>
      <c r="E67" s="132">
        <v>554292.5145642116</v>
      </c>
      <c r="F67" s="132">
        <v>532716.2021225926</v>
      </c>
      <c r="G67" s="132">
        <v>511139.88968097349</v>
      </c>
      <c r="H67" s="132">
        <v>489563.57723935437</v>
      </c>
      <c r="I67" s="132">
        <v>467987.26479773509</v>
      </c>
      <c r="J67" s="132">
        <v>532931.67668662698</v>
      </c>
      <c r="K67" s="132">
        <v>597876.08857551869</v>
      </c>
      <c r="L67" s="132">
        <v>662820.50046441064</v>
      </c>
      <c r="M67" s="132">
        <v>727764.91235330247</v>
      </c>
      <c r="N67" s="132">
        <v>698532.18794270686</v>
      </c>
      <c r="O67" s="132">
        <v>651174.07350591326</v>
      </c>
      <c r="P67" s="132">
        <v>710371.71655190527</v>
      </c>
      <c r="Q67" s="132">
        <v>775795.38344532961</v>
      </c>
      <c r="R67" s="132">
        <v>933856.05703218956</v>
      </c>
      <c r="S67" s="132">
        <v>1044890.4862630267</v>
      </c>
      <c r="T67" s="132">
        <v>1115203.4989561988</v>
      </c>
      <c r="U67" s="132">
        <v>1294011.770049921</v>
      </c>
      <c r="V67" s="132">
        <v>1200148.6328463121</v>
      </c>
      <c r="W67" s="132">
        <v>1281177.806303211</v>
      </c>
      <c r="X67" s="132">
        <v>1227366.3761092224</v>
      </c>
      <c r="Y67" s="132">
        <v>1159891.4572927887</v>
      </c>
      <c r="Z67" s="132">
        <v>1049953.2967208405</v>
      </c>
      <c r="AA67" s="132">
        <v>1025719.8034039958</v>
      </c>
      <c r="AB67" s="132">
        <v>1372570.0914719827</v>
      </c>
      <c r="AC67" s="132">
        <v>958424.1011858643</v>
      </c>
      <c r="AD67" s="132">
        <v>1448658.6280400914</v>
      </c>
      <c r="AE67" s="132">
        <v>1100597.3488653174</v>
      </c>
      <c r="AF67" s="132">
        <v>1288091.4641171924</v>
      </c>
      <c r="AG67" s="132">
        <v>1553976.6757104616</v>
      </c>
      <c r="AH67" s="133">
        <v>1553976.6757104616</v>
      </c>
      <c r="AI67" s="158">
        <v>1532050.3217311413</v>
      </c>
      <c r="AJ67" s="158">
        <v>1510123.9677518208</v>
      </c>
      <c r="AK67" s="158">
        <v>1488197.6137725003</v>
      </c>
      <c r="AL67" s="158">
        <v>1466271.2597931798</v>
      </c>
      <c r="AM67" s="158">
        <v>1444344.9058138595</v>
      </c>
      <c r="AN67" s="158">
        <v>1422418.551834539</v>
      </c>
      <c r="AO67" s="158">
        <v>1400492.1978552185</v>
      </c>
      <c r="AP67" s="158">
        <v>1378565.843875898</v>
      </c>
      <c r="AQ67" s="158">
        <v>1356639.4898965776</v>
      </c>
      <c r="AR67" s="158">
        <v>1334713.1359172571</v>
      </c>
      <c r="AS67" s="158">
        <v>1312786.7819379366</v>
      </c>
      <c r="AT67" s="158">
        <v>1290860.4279586161</v>
      </c>
      <c r="AU67" s="158">
        <v>1268934.0739792956</v>
      </c>
      <c r="AV67" s="158">
        <v>1247007.7199999753</v>
      </c>
      <c r="AW67" s="158">
        <v>1225081.3660206548</v>
      </c>
      <c r="AX67" s="158">
        <v>1203155.0120413343</v>
      </c>
      <c r="AY67" s="158">
        <v>1181228.6580620138</v>
      </c>
      <c r="AZ67" s="158">
        <v>1159302.3040826935</v>
      </c>
      <c r="BA67" s="158">
        <v>1137375.9501033728</v>
      </c>
      <c r="BB67" s="158">
        <v>1115449.5961240523</v>
      </c>
      <c r="BC67" s="158">
        <v>1093523.2421447318</v>
      </c>
      <c r="BD67" s="158">
        <v>1071596.8881654115</v>
      </c>
      <c r="BE67" s="158">
        <v>1049670.534186091</v>
      </c>
      <c r="BF67" s="158">
        <v>1027744.1802067704</v>
      </c>
      <c r="BG67" s="158">
        <v>1005817.82622745</v>
      </c>
      <c r="BH67" s="158">
        <v>983891.47224812955</v>
      </c>
      <c r="BI67" s="158">
        <v>961965.11826880905</v>
      </c>
      <c r="BJ67" s="158">
        <v>940038.76428948855</v>
      </c>
      <c r="BK67" s="158">
        <v>918112.41031016759</v>
      </c>
    </row>
    <row r="68" spans="1:63" x14ac:dyDescent="0.45">
      <c r="A68" s="13" t="s">
        <v>71</v>
      </c>
      <c r="B68" s="14" t="s">
        <v>6</v>
      </c>
      <c r="C68" s="36"/>
      <c r="D68" s="132">
        <v>3188755.6715989923</v>
      </c>
      <c r="E68" s="132">
        <v>2969336.6613947302</v>
      </c>
      <c r="F68" s="132">
        <v>2749917.651190469</v>
      </c>
      <c r="G68" s="132">
        <v>2530498.6409862069</v>
      </c>
      <c r="H68" s="132">
        <v>2311079.6307819448</v>
      </c>
      <c r="I68" s="132">
        <v>2091660.620577682</v>
      </c>
      <c r="J68" s="132">
        <v>2513392.4870957593</v>
      </c>
      <c r="K68" s="132">
        <v>2935124.3536138367</v>
      </c>
      <c r="L68" s="132">
        <v>3356856.2201319141</v>
      </c>
      <c r="M68" s="132">
        <v>3778588.0866499911</v>
      </c>
      <c r="N68" s="132">
        <v>3776466.9497332559</v>
      </c>
      <c r="O68" s="132">
        <v>3520435.292124222</v>
      </c>
      <c r="P68" s="132">
        <v>3840474.8641355149</v>
      </c>
      <c r="Q68" s="132">
        <v>4350093.5432370631</v>
      </c>
      <c r="R68" s="132">
        <v>5001380.5276628733</v>
      </c>
      <c r="S68" s="132">
        <v>5624787.8579202536</v>
      </c>
      <c r="T68" s="132">
        <v>5422790.4969750987</v>
      </c>
      <c r="U68" s="132">
        <v>8302386.1057503466</v>
      </c>
      <c r="V68" s="132">
        <v>7854918.5501472726</v>
      </c>
      <c r="W68" s="132">
        <v>8385250.8275587838</v>
      </c>
      <c r="X68" s="132">
        <v>8033057.4494450549</v>
      </c>
      <c r="Y68" s="132">
        <v>7591437.1559453253</v>
      </c>
      <c r="Z68" s="132">
        <v>6871896.8646752108</v>
      </c>
      <c r="AA68" s="132">
        <v>6713289.7463736162</v>
      </c>
      <c r="AB68" s="132">
        <v>8983409.2026676983</v>
      </c>
      <c r="AC68" s="132">
        <v>6272842.4174084216</v>
      </c>
      <c r="AD68" s="132">
        <v>9481405.2349799164</v>
      </c>
      <c r="AE68" s="132">
        <v>7203359.896633869</v>
      </c>
      <c r="AF68" s="132">
        <v>8430500.4054245017</v>
      </c>
      <c r="AG68" s="132">
        <v>10170707.09615799</v>
      </c>
      <c r="AH68" s="133">
        <v>10170707.09615799</v>
      </c>
      <c r="AI68" s="158">
        <v>10008793.173886999</v>
      </c>
      <c r="AJ68" s="158">
        <v>9846879.2516160104</v>
      </c>
      <c r="AK68" s="158">
        <v>9684965.3293450195</v>
      </c>
      <c r="AL68" s="158">
        <v>9523051.4070740305</v>
      </c>
      <c r="AM68" s="158">
        <v>9361137.4848030396</v>
      </c>
      <c r="AN68" s="158">
        <v>9199223.5625320487</v>
      </c>
      <c r="AO68" s="158">
        <v>9037309.6402610578</v>
      </c>
      <c r="AP68" s="158">
        <v>8875395.7179900669</v>
      </c>
      <c r="AQ68" s="158">
        <v>8713481.7957190759</v>
      </c>
      <c r="AR68" s="158">
        <v>8551567.8734480869</v>
      </c>
      <c r="AS68" s="158">
        <v>8389653.951177096</v>
      </c>
      <c r="AT68" s="158">
        <v>8227740.0289061051</v>
      </c>
      <c r="AU68" s="158">
        <v>8065826.1066351142</v>
      </c>
      <c r="AV68" s="158">
        <v>7903912.1843641242</v>
      </c>
      <c r="AW68" s="158">
        <v>7741998.2620931342</v>
      </c>
      <c r="AX68" s="158">
        <v>7580084.3398221433</v>
      </c>
      <c r="AY68" s="158">
        <v>7418170.4175511524</v>
      </c>
      <c r="AZ68" s="158">
        <v>7256256.4952801615</v>
      </c>
      <c r="BA68" s="158">
        <v>7094342.5730091706</v>
      </c>
      <c r="BB68" s="158">
        <v>6932428.6507381806</v>
      </c>
      <c r="BC68" s="158">
        <v>6770514.7284671906</v>
      </c>
      <c r="BD68" s="158">
        <v>6608600.8061961997</v>
      </c>
      <c r="BE68" s="158">
        <v>6446686.8839252088</v>
      </c>
      <c r="BF68" s="158">
        <v>6284772.9616542179</v>
      </c>
      <c r="BG68" s="158">
        <v>6122859.0393832279</v>
      </c>
      <c r="BH68" s="158">
        <v>5960945.117112237</v>
      </c>
      <c r="BI68" s="158">
        <v>5799031.1948412471</v>
      </c>
      <c r="BJ68" s="158">
        <v>5637117.2725702561</v>
      </c>
      <c r="BK68" s="158">
        <v>5475203.3502992596</v>
      </c>
    </row>
    <row r="69" spans="1:63" x14ac:dyDescent="0.45">
      <c r="A69" s="13" t="s">
        <v>78</v>
      </c>
      <c r="B69" s="14" t="s">
        <v>6</v>
      </c>
      <c r="C69" s="36"/>
      <c r="D69" s="132">
        <v>257115.58530185735</v>
      </c>
      <c r="E69" s="132">
        <v>238767.52891559838</v>
      </c>
      <c r="F69" s="132">
        <v>220419.47252933937</v>
      </c>
      <c r="G69" s="132">
        <v>202071.41614308034</v>
      </c>
      <c r="H69" s="132">
        <v>183723.35975682136</v>
      </c>
      <c r="I69" s="132">
        <v>165375.30337056229</v>
      </c>
      <c r="J69" s="132">
        <v>199787.99091001865</v>
      </c>
      <c r="K69" s="132">
        <v>234200.678449475</v>
      </c>
      <c r="L69" s="132">
        <v>268613.36598893139</v>
      </c>
      <c r="M69" s="132">
        <v>303026.0535283878</v>
      </c>
      <c r="N69" s="132">
        <v>303903.35547496437</v>
      </c>
      <c r="O69" s="132">
        <v>283299.73815462779</v>
      </c>
      <c r="P69" s="132">
        <v>309054.25980504847</v>
      </c>
      <c r="Q69" s="132">
        <v>351112.7634642687</v>
      </c>
      <c r="R69" s="132">
        <v>402157.71370557201</v>
      </c>
      <c r="S69" s="132">
        <v>452480.54686140531</v>
      </c>
      <c r="T69" s="132">
        <v>432312.50300319103</v>
      </c>
      <c r="U69" s="132">
        <v>676899.39482097072</v>
      </c>
      <c r="V69" s="132">
        <v>641293.54428178794</v>
      </c>
      <c r="W69" s="132">
        <v>684591.08628136537</v>
      </c>
      <c r="X69" s="132">
        <v>655837.21209652151</v>
      </c>
      <c r="Y69" s="132">
        <v>619782.31968266005</v>
      </c>
      <c r="Z69" s="132">
        <v>561037.40199875738</v>
      </c>
      <c r="AA69" s="132">
        <v>548088.3535274599</v>
      </c>
      <c r="AB69" s="132">
        <v>733426.10627125914</v>
      </c>
      <c r="AC69" s="132">
        <v>512129.2246251952</v>
      </c>
      <c r="AD69" s="132">
        <v>774083.64314588183</v>
      </c>
      <c r="AE69" s="132">
        <v>588098.8032349511</v>
      </c>
      <c r="AF69" s="132">
        <v>688285.36547490535</v>
      </c>
      <c r="AG69" s="132">
        <v>830359.82612764346</v>
      </c>
      <c r="AH69" s="133">
        <v>830359.82612764346</v>
      </c>
      <c r="AI69" s="158">
        <v>817038.60674040567</v>
      </c>
      <c r="AJ69" s="158">
        <v>803717.38735316799</v>
      </c>
      <c r="AK69" s="158">
        <v>790396.1679659303</v>
      </c>
      <c r="AL69" s="158">
        <v>777074.94857869262</v>
      </c>
      <c r="AM69" s="158">
        <v>763753.72919145483</v>
      </c>
      <c r="AN69" s="158">
        <v>750432.50980421714</v>
      </c>
      <c r="AO69" s="158">
        <v>737111.29041697946</v>
      </c>
      <c r="AP69" s="158">
        <v>723790.07102974178</v>
      </c>
      <c r="AQ69" s="158">
        <v>710468.8516425041</v>
      </c>
      <c r="AR69" s="158">
        <v>697147.63225526642</v>
      </c>
      <c r="AS69" s="158">
        <v>683826.41286802862</v>
      </c>
      <c r="AT69" s="158">
        <v>670505.19348079094</v>
      </c>
      <c r="AU69" s="158">
        <v>657183.97409355326</v>
      </c>
      <c r="AV69" s="158">
        <v>643862.75470631558</v>
      </c>
      <c r="AW69" s="158">
        <v>630541.5353190779</v>
      </c>
      <c r="AX69" s="158">
        <v>617220.31593184022</v>
      </c>
      <c r="AY69" s="158">
        <v>603899.09654460254</v>
      </c>
      <c r="AZ69" s="158">
        <v>590577.87715736474</v>
      </c>
      <c r="BA69" s="158">
        <v>577256.65777012706</v>
      </c>
      <c r="BB69" s="158">
        <v>563935.43838288938</v>
      </c>
      <c r="BC69" s="158">
        <v>550614.2189956517</v>
      </c>
      <c r="BD69" s="158">
        <v>537292.9996084139</v>
      </c>
      <c r="BE69" s="158">
        <v>523971.78022117622</v>
      </c>
      <c r="BF69" s="158">
        <v>510650.56083393848</v>
      </c>
      <c r="BG69" s="158">
        <v>497329.3414467008</v>
      </c>
      <c r="BH69" s="158">
        <v>484008.12205946312</v>
      </c>
      <c r="BI69" s="158">
        <v>470686.90267222538</v>
      </c>
      <c r="BJ69" s="158">
        <v>457365.6832849877</v>
      </c>
      <c r="BK69" s="158">
        <v>444044.46389775013</v>
      </c>
    </row>
    <row r="70" spans="1:63" x14ac:dyDescent="0.45">
      <c r="A70" s="13" t="s">
        <v>69</v>
      </c>
      <c r="B70" s="14" t="s">
        <v>6</v>
      </c>
      <c r="C70" s="36"/>
      <c r="D70" s="132">
        <v>13228.716574999042</v>
      </c>
      <c r="E70" s="132">
        <v>12895.38819312508</v>
      </c>
      <c r="F70" s="132">
        <v>12562.059811251122</v>
      </c>
      <c r="G70" s="132">
        <v>12228.731429377163</v>
      </c>
      <c r="H70" s="132">
        <v>11895.403047503205</v>
      </c>
      <c r="I70" s="132">
        <v>11562.074665629241</v>
      </c>
      <c r="J70" s="132">
        <v>12953.081569502319</v>
      </c>
      <c r="K70" s="132">
        <v>14344.088473375394</v>
      </c>
      <c r="L70" s="132">
        <v>15735.095377248475</v>
      </c>
      <c r="M70" s="132">
        <v>17126.102281121552</v>
      </c>
      <c r="N70" s="132">
        <v>16195.131144878174</v>
      </c>
      <c r="O70" s="132">
        <v>15097.156152005076</v>
      </c>
      <c r="P70" s="132">
        <v>16469.62489309645</v>
      </c>
      <c r="Q70" s="132">
        <v>17733.216437471081</v>
      </c>
      <c r="R70" s="132">
        <v>21727.844798571699</v>
      </c>
      <c r="S70" s="132">
        <v>24264.570755554952</v>
      </c>
      <c r="T70" s="132">
        <v>26840.165414972598</v>
      </c>
      <c r="U70" s="132">
        <v>27879.048789583612</v>
      </c>
      <c r="V70" s="132">
        <v>25605.459405028574</v>
      </c>
      <c r="W70" s="132">
        <v>27334.236287149419</v>
      </c>
      <c r="X70" s="132">
        <v>26186.156496323085</v>
      </c>
      <c r="Y70" s="132">
        <v>24746.562893225557</v>
      </c>
      <c r="Z70" s="132">
        <v>22401.005825921035</v>
      </c>
      <c r="AA70" s="132">
        <v>21883.978424160909</v>
      </c>
      <c r="AB70" s="132">
        <v>29284.112647273105</v>
      </c>
      <c r="AC70" s="132">
        <v>20448.208450243088</v>
      </c>
      <c r="AD70" s="132">
        <v>30907.479854434874</v>
      </c>
      <c r="AE70" s="132">
        <v>23481.508845131331</v>
      </c>
      <c r="AF70" s="132">
        <v>27481.740837545247</v>
      </c>
      <c r="AG70" s="132">
        <v>33154.465703050068</v>
      </c>
      <c r="AH70" s="133">
        <v>33154.465703050068</v>
      </c>
      <c r="AI70" s="158">
        <v>32716.555869012423</v>
      </c>
      <c r="AJ70" s="158">
        <v>32278.646034974779</v>
      </c>
      <c r="AK70" s="158">
        <v>31840.736200937139</v>
      </c>
      <c r="AL70" s="158">
        <v>31402.826366899495</v>
      </c>
      <c r="AM70" s="158">
        <v>30964.916532861855</v>
      </c>
      <c r="AN70" s="158">
        <v>30527.006698824211</v>
      </c>
      <c r="AO70" s="158">
        <v>30089.096864786567</v>
      </c>
      <c r="AP70" s="158">
        <v>29651.18703074893</v>
      </c>
      <c r="AQ70" s="158">
        <v>29213.277196711286</v>
      </c>
      <c r="AR70" s="158">
        <v>28775.367362673642</v>
      </c>
      <c r="AS70" s="158">
        <v>28337.457528636001</v>
      </c>
      <c r="AT70" s="158">
        <v>27899.547694598357</v>
      </c>
      <c r="AU70" s="158">
        <v>27461.637860560717</v>
      </c>
      <c r="AV70" s="158">
        <v>27023.728026523073</v>
      </c>
      <c r="AW70" s="158">
        <v>26585.818192485429</v>
      </c>
      <c r="AX70" s="158">
        <v>26147.908358447785</v>
      </c>
      <c r="AY70" s="158">
        <v>25709.998524410144</v>
      </c>
      <c r="AZ70" s="158">
        <v>25272.0886903725</v>
      </c>
      <c r="BA70" s="158">
        <v>24834.17885633486</v>
      </c>
      <c r="BB70" s="158">
        <v>24396.269022297216</v>
      </c>
      <c r="BC70" s="158">
        <v>23958.359188259572</v>
      </c>
      <c r="BD70" s="158">
        <v>23520.449354221932</v>
      </c>
      <c r="BE70" s="158">
        <v>23082.539520184288</v>
      </c>
      <c r="BF70" s="158">
        <v>22644.629686146647</v>
      </c>
      <c r="BG70" s="158">
        <v>22206.719852109003</v>
      </c>
      <c r="BH70" s="158">
        <v>21768.810018071359</v>
      </c>
      <c r="BI70" s="158">
        <v>21330.900184033719</v>
      </c>
      <c r="BJ70" s="158">
        <v>20892.990349996075</v>
      </c>
      <c r="BK70" s="158">
        <v>20455.080515958416</v>
      </c>
    </row>
    <row r="71" spans="1:63" x14ac:dyDescent="0.45">
      <c r="A71" s="13" t="s">
        <v>70</v>
      </c>
      <c r="B71" s="14" t="s">
        <v>6</v>
      </c>
      <c r="C71" s="36"/>
      <c r="D71" s="132">
        <v>97564.684571452235</v>
      </c>
      <c r="E71" s="132">
        <v>90484.086594917957</v>
      </c>
      <c r="F71" s="132">
        <v>83403.48861838365</v>
      </c>
      <c r="G71" s="132">
        <v>76322.890641849343</v>
      </c>
      <c r="H71" s="132">
        <v>69242.29266531505</v>
      </c>
      <c r="I71" s="132">
        <v>62161.694688780728</v>
      </c>
      <c r="J71" s="132">
        <v>75293.386577640311</v>
      </c>
      <c r="K71" s="132">
        <v>88425.078466499923</v>
      </c>
      <c r="L71" s="132">
        <v>101556.77035535952</v>
      </c>
      <c r="M71" s="132">
        <v>114688.46224421912</v>
      </c>
      <c r="N71" s="132">
        <v>115210.40621013829</v>
      </c>
      <c r="O71" s="132">
        <v>107399.53121284081</v>
      </c>
      <c r="P71" s="132">
        <v>117163.12495946266</v>
      </c>
      <c r="Q71" s="132">
        <v>133296.94978178185</v>
      </c>
      <c r="R71" s="132">
        <v>152401.37944019237</v>
      </c>
      <c r="S71" s="132">
        <v>171506.9540981664</v>
      </c>
      <c r="T71" s="132">
        <v>163154.23612038259</v>
      </c>
      <c r="U71" s="132">
        <v>258200.78172567001</v>
      </c>
      <c r="V71" s="132">
        <v>244775.37574965542</v>
      </c>
      <c r="W71" s="132">
        <v>261301.61744736711</v>
      </c>
      <c r="X71" s="132">
        <v>250326.54928924952</v>
      </c>
      <c r="Y71" s="132">
        <v>236564.75499565463</v>
      </c>
      <c r="Z71" s="132">
        <v>214142.40344124462</v>
      </c>
      <c r="AA71" s="132">
        <v>209199.88026535313</v>
      </c>
      <c r="AB71" s="132">
        <v>279941.45948905731</v>
      </c>
      <c r="AC71" s="132">
        <v>195474.63795289578</v>
      </c>
      <c r="AD71" s="132">
        <v>295460.03745429614</v>
      </c>
      <c r="AE71" s="132">
        <v>224471.47148654974</v>
      </c>
      <c r="AF71" s="132">
        <v>262711.6871194946</v>
      </c>
      <c r="AG71" s="132">
        <v>316940.09749535628</v>
      </c>
      <c r="AH71" s="133">
        <v>316940.09749535628</v>
      </c>
      <c r="AI71" s="158">
        <v>311837.31961753848</v>
      </c>
      <c r="AJ71" s="158">
        <v>306734.54173972073</v>
      </c>
      <c r="AK71" s="158">
        <v>301631.76386190287</v>
      </c>
      <c r="AL71" s="158">
        <v>296528.98598408513</v>
      </c>
      <c r="AM71" s="158">
        <v>291426.20810626732</v>
      </c>
      <c r="AN71" s="158">
        <v>286323.43022844958</v>
      </c>
      <c r="AO71" s="158">
        <v>281220.65235063183</v>
      </c>
      <c r="AP71" s="158">
        <v>276117.87447281403</v>
      </c>
      <c r="AQ71" s="158">
        <v>271015.09659499628</v>
      </c>
      <c r="AR71" s="158">
        <v>265912.31871717854</v>
      </c>
      <c r="AS71" s="158">
        <v>260809.54083936071</v>
      </c>
      <c r="AT71" s="158">
        <v>255706.76296154293</v>
      </c>
      <c r="AU71" s="158">
        <v>250603.98508372519</v>
      </c>
      <c r="AV71" s="158">
        <v>245501.20720590738</v>
      </c>
      <c r="AW71" s="158">
        <v>240398.42932808961</v>
      </c>
      <c r="AX71" s="158">
        <v>235295.65145027183</v>
      </c>
      <c r="AY71" s="158">
        <v>230192.87357245406</v>
      </c>
      <c r="AZ71" s="158">
        <v>225090.09569463629</v>
      </c>
      <c r="BA71" s="158">
        <v>219987.31781681851</v>
      </c>
      <c r="BB71" s="158">
        <v>214884.53993900077</v>
      </c>
      <c r="BC71" s="158">
        <v>209781.76206118293</v>
      </c>
      <c r="BD71" s="158">
        <v>204678.98418336516</v>
      </c>
      <c r="BE71" s="158">
        <v>199576.20630554741</v>
      </c>
      <c r="BF71" s="158">
        <v>194473.42842772964</v>
      </c>
      <c r="BG71" s="158">
        <v>189370.65054991186</v>
      </c>
      <c r="BH71" s="158">
        <v>184267.87267209409</v>
      </c>
      <c r="BI71" s="158">
        <v>179165.09479427632</v>
      </c>
      <c r="BJ71" s="158">
        <v>174062.31691645854</v>
      </c>
      <c r="BK71" s="158">
        <v>168959.53903864083</v>
      </c>
    </row>
    <row r="72" spans="1:63" x14ac:dyDescent="0.45">
      <c r="A72" s="13"/>
      <c r="B72" s="13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32"/>
      <c r="AB72" s="132"/>
      <c r="AC72" s="132"/>
      <c r="AD72" s="132"/>
      <c r="AE72" s="132"/>
      <c r="AF72" s="132"/>
      <c r="AG72" s="132"/>
      <c r="AH72" s="133"/>
      <c r="AI72" s="158"/>
      <c r="AJ72" s="158"/>
      <c r="AK72" s="158"/>
      <c r="AL72" s="158"/>
      <c r="AM72" s="158"/>
      <c r="AN72" s="158"/>
      <c r="AO72" s="158"/>
      <c r="AP72" s="158"/>
      <c r="AQ72" s="158"/>
      <c r="AR72" s="158"/>
      <c r="AS72" s="158"/>
      <c r="AT72" s="158"/>
      <c r="AU72" s="158"/>
      <c r="AV72" s="158"/>
      <c r="AW72" s="158"/>
      <c r="AX72" s="158"/>
      <c r="AY72" s="158"/>
      <c r="AZ72" s="158"/>
      <c r="BA72" s="158"/>
      <c r="BB72" s="158"/>
      <c r="BC72" s="158"/>
      <c r="BD72" s="158"/>
      <c r="BE72" s="158"/>
      <c r="BF72" s="158"/>
      <c r="BG72" s="158"/>
      <c r="BH72" s="158"/>
      <c r="BI72" s="158"/>
      <c r="BJ72" s="158"/>
      <c r="BK72" s="158"/>
    </row>
    <row r="73" spans="1:63" x14ac:dyDescent="0.45">
      <c r="AA73" s="9"/>
      <c r="AB73" s="9"/>
      <c r="AC73" s="9"/>
      <c r="AD73" s="9"/>
      <c r="AE73" s="9"/>
      <c r="AF73" s="9"/>
      <c r="AG73" s="9"/>
    </row>
    <row r="74" spans="1:63" x14ac:dyDescent="0.45">
      <c r="AA74" s="9"/>
      <c r="AB74" s="9"/>
      <c r="AC74" s="9"/>
      <c r="AD74" s="9"/>
      <c r="AE74" s="9"/>
      <c r="AF74" s="9"/>
      <c r="AG74" s="9"/>
    </row>
    <row r="75" spans="1:63" x14ac:dyDescent="0.45">
      <c r="AA75" s="9"/>
      <c r="AB75" s="9"/>
      <c r="AC75" s="9"/>
      <c r="AD75" s="9"/>
      <c r="AE75" s="9"/>
      <c r="AF75" s="9"/>
      <c r="AG75" s="9"/>
    </row>
    <row r="76" spans="1:63" x14ac:dyDescent="0.45">
      <c r="AA76" s="9"/>
      <c r="AB76" s="9"/>
      <c r="AC76" s="9"/>
      <c r="AD76" s="9"/>
      <c r="AE76" s="9"/>
      <c r="AF76" s="9"/>
      <c r="AG76" s="9"/>
    </row>
    <row r="77" spans="1:63" x14ac:dyDescent="0.45">
      <c r="AA77" s="9"/>
      <c r="AB77" s="9"/>
      <c r="AC77" s="9"/>
      <c r="AD77" s="9"/>
      <c r="AE77" s="9"/>
      <c r="AF77" s="9"/>
      <c r="AG77" s="9"/>
    </row>
    <row r="78" spans="1:63" x14ac:dyDescent="0.45">
      <c r="AA78" s="9"/>
      <c r="AB78" s="9"/>
      <c r="AC78" s="9"/>
      <c r="AD78" s="9"/>
      <c r="AE78" s="9"/>
      <c r="AF78" s="9"/>
      <c r="AG78" s="9"/>
    </row>
    <row r="79" spans="1:63" x14ac:dyDescent="0.45">
      <c r="AA79" s="9"/>
      <c r="AB79" s="9"/>
      <c r="AC79" s="9"/>
      <c r="AD79" s="9"/>
      <c r="AE79" s="9"/>
      <c r="AF79" s="9"/>
      <c r="AG79" s="9"/>
    </row>
    <row r="80" spans="1:63" x14ac:dyDescent="0.45">
      <c r="AA80" s="9"/>
      <c r="AB80" s="9"/>
      <c r="AC80" s="9"/>
      <c r="AD80" s="9"/>
      <c r="AE80" s="9"/>
      <c r="AF80" s="9"/>
      <c r="AG80" s="9"/>
    </row>
    <row r="81" spans="27:33" x14ac:dyDescent="0.45">
      <c r="AA81" s="9"/>
      <c r="AB81" s="9"/>
      <c r="AC81" s="9"/>
      <c r="AD81" s="9"/>
      <c r="AE81" s="9"/>
      <c r="AF81" s="9"/>
      <c r="AG81" s="9"/>
    </row>
    <row r="82" spans="27:33" x14ac:dyDescent="0.45">
      <c r="AA82" s="9"/>
      <c r="AB82" s="9"/>
      <c r="AC82" s="9"/>
      <c r="AD82" s="9"/>
      <c r="AE82" s="9"/>
      <c r="AF82" s="9"/>
      <c r="AG82" s="9"/>
    </row>
    <row r="83" spans="27:33" x14ac:dyDescent="0.45">
      <c r="AA83" s="9"/>
      <c r="AB83" s="9"/>
      <c r="AC83" s="9"/>
      <c r="AD83" s="9"/>
      <c r="AE83" s="9"/>
      <c r="AF83" s="9"/>
      <c r="AG83" s="9"/>
    </row>
    <row r="84" spans="27:33" x14ac:dyDescent="0.45">
      <c r="AA84" s="9"/>
      <c r="AB84" s="9"/>
      <c r="AC84" s="9"/>
      <c r="AD84" s="9"/>
      <c r="AE84" s="9"/>
      <c r="AF84" s="9"/>
      <c r="AG84" s="9"/>
    </row>
    <row r="85" spans="27:33" x14ac:dyDescent="0.45">
      <c r="AA85" s="9"/>
      <c r="AB85" s="9"/>
      <c r="AC85" s="9"/>
      <c r="AD85" s="9"/>
      <c r="AE85" s="9"/>
      <c r="AF85" s="9"/>
      <c r="AG85" s="9"/>
    </row>
    <row r="86" spans="27:33" x14ac:dyDescent="0.45">
      <c r="AA86" s="9"/>
      <c r="AB86" s="9"/>
      <c r="AC86" s="9"/>
      <c r="AD86" s="9"/>
      <c r="AE86" s="9"/>
      <c r="AF86" s="9"/>
      <c r="AG86" s="9"/>
    </row>
    <row r="87" spans="27:33" x14ac:dyDescent="0.45">
      <c r="AA87" s="9"/>
      <c r="AB87" s="9"/>
      <c r="AC87" s="9"/>
      <c r="AD87" s="9"/>
      <c r="AE87" s="9"/>
      <c r="AF87" s="9"/>
      <c r="AG87" s="9"/>
    </row>
    <row r="88" spans="27:33" x14ac:dyDescent="0.45">
      <c r="AA88" s="9"/>
      <c r="AB88" s="9"/>
      <c r="AC88" s="9"/>
      <c r="AD88" s="9"/>
      <c r="AE88" s="9"/>
      <c r="AF88" s="9"/>
      <c r="AG88" s="9"/>
    </row>
    <row r="89" spans="27:33" x14ac:dyDescent="0.45">
      <c r="AA89" s="9"/>
      <c r="AB89" s="9"/>
      <c r="AC89" s="9"/>
      <c r="AD89" s="9"/>
      <c r="AE89" s="9"/>
      <c r="AF89" s="9"/>
      <c r="AG89" s="9"/>
    </row>
    <row r="90" spans="27:33" x14ac:dyDescent="0.45">
      <c r="AA90" s="9"/>
      <c r="AB90" s="9"/>
      <c r="AC90" s="9"/>
      <c r="AD90" s="9"/>
      <c r="AE90" s="9"/>
      <c r="AF90" s="9"/>
      <c r="AG90" s="9"/>
    </row>
    <row r="91" spans="27:33" x14ac:dyDescent="0.45">
      <c r="AA91" s="9"/>
      <c r="AB91" s="9"/>
      <c r="AC91" s="9"/>
      <c r="AD91" s="9"/>
      <c r="AE91" s="9"/>
      <c r="AF91" s="9"/>
      <c r="AG91" s="9"/>
    </row>
    <row r="92" spans="27:33" x14ac:dyDescent="0.45">
      <c r="AA92" s="9"/>
      <c r="AB92" s="9"/>
      <c r="AC92" s="9"/>
      <c r="AD92" s="9"/>
      <c r="AE92" s="9"/>
      <c r="AF92" s="9"/>
      <c r="AG92" s="9"/>
    </row>
    <row r="93" spans="27:33" x14ac:dyDescent="0.45">
      <c r="AA93" s="9"/>
      <c r="AB93" s="9"/>
      <c r="AC93" s="9"/>
      <c r="AD93" s="9"/>
      <c r="AE93" s="9"/>
      <c r="AF93" s="9"/>
      <c r="AG93" s="9"/>
    </row>
    <row r="94" spans="27:33" x14ac:dyDescent="0.45">
      <c r="AA94" s="9"/>
      <c r="AB94" s="9"/>
      <c r="AC94" s="9"/>
      <c r="AD94" s="9"/>
      <c r="AE94" s="9"/>
      <c r="AF94" s="9"/>
      <c r="AG94" s="9"/>
    </row>
    <row r="95" spans="27:33" x14ac:dyDescent="0.45">
      <c r="AA95" s="9"/>
      <c r="AB95" s="9"/>
      <c r="AC95" s="9"/>
      <c r="AD95" s="9"/>
      <c r="AE95" s="9"/>
      <c r="AF95" s="9"/>
      <c r="AG95" s="9"/>
    </row>
    <row r="96" spans="27:33" x14ac:dyDescent="0.45">
      <c r="AA96" s="9"/>
      <c r="AB96" s="9"/>
      <c r="AC96" s="9"/>
      <c r="AD96" s="9"/>
      <c r="AE96" s="9"/>
      <c r="AF96" s="9"/>
      <c r="AG96" s="9"/>
    </row>
    <row r="97" spans="27:33" x14ac:dyDescent="0.45">
      <c r="AA97" s="9"/>
      <c r="AB97" s="9"/>
      <c r="AC97" s="9"/>
      <c r="AD97" s="9"/>
      <c r="AE97" s="9"/>
      <c r="AF97" s="9"/>
      <c r="AG97" s="9"/>
    </row>
    <row r="98" spans="27:33" x14ac:dyDescent="0.45">
      <c r="AA98" s="9"/>
      <c r="AB98" s="9"/>
      <c r="AC98" s="9"/>
      <c r="AD98" s="9"/>
      <c r="AE98" s="9"/>
      <c r="AF98" s="9"/>
      <c r="AG98" s="9"/>
    </row>
    <row r="99" spans="27:33" x14ac:dyDescent="0.45">
      <c r="AA99" s="9"/>
      <c r="AB99" s="9"/>
      <c r="AC99" s="9"/>
      <c r="AD99" s="9"/>
      <c r="AE99" s="9"/>
      <c r="AF99" s="9"/>
      <c r="AG99" s="9"/>
    </row>
    <row r="100" spans="27:33" x14ac:dyDescent="0.45">
      <c r="AA100" s="9"/>
      <c r="AB100" s="9"/>
      <c r="AC100" s="9"/>
      <c r="AD100" s="9"/>
      <c r="AE100" s="9"/>
      <c r="AF100" s="9"/>
      <c r="AG100" s="9"/>
    </row>
    <row r="101" spans="27:33" x14ac:dyDescent="0.45">
      <c r="AA101" s="9"/>
      <c r="AB101" s="9"/>
      <c r="AC101" s="9"/>
      <c r="AD101" s="9"/>
      <c r="AE101" s="9"/>
      <c r="AF101" s="9"/>
      <c r="AG101" s="9"/>
    </row>
    <row r="102" spans="27:33" x14ac:dyDescent="0.45">
      <c r="AA102" s="9"/>
      <c r="AB102" s="9"/>
      <c r="AC102" s="9"/>
      <c r="AD102" s="9"/>
      <c r="AE102" s="9"/>
      <c r="AF102" s="9"/>
      <c r="AG102" s="9"/>
    </row>
    <row r="103" spans="27:33" x14ac:dyDescent="0.45">
      <c r="AA103" s="9"/>
      <c r="AB103" s="9"/>
      <c r="AC103" s="9"/>
      <c r="AD103" s="9"/>
      <c r="AE103" s="9"/>
      <c r="AF103" s="9"/>
      <c r="AG103" s="9"/>
    </row>
    <row r="104" spans="27:33" x14ac:dyDescent="0.45">
      <c r="AA104" s="9"/>
      <c r="AB104" s="9"/>
      <c r="AC104" s="9"/>
      <c r="AD104" s="9"/>
      <c r="AE104" s="9"/>
      <c r="AF104" s="9"/>
      <c r="AG104" s="9"/>
    </row>
    <row r="105" spans="27:33" x14ac:dyDescent="0.45">
      <c r="AA105" s="9"/>
      <c r="AB105" s="9"/>
      <c r="AC105" s="9"/>
      <c r="AD105" s="9"/>
      <c r="AE105" s="9"/>
      <c r="AF105" s="9"/>
      <c r="AG105" s="9"/>
    </row>
    <row r="106" spans="27:33" x14ac:dyDescent="0.45">
      <c r="AA106" s="9"/>
      <c r="AB106" s="9"/>
      <c r="AC106" s="9"/>
      <c r="AD106" s="9"/>
      <c r="AE106" s="9"/>
      <c r="AF106" s="9"/>
      <c r="AG106" s="9"/>
    </row>
    <row r="107" spans="27:33" x14ac:dyDescent="0.45">
      <c r="AA107" s="9"/>
      <c r="AB107" s="9"/>
      <c r="AC107" s="9"/>
      <c r="AD107" s="9"/>
      <c r="AE107" s="9"/>
      <c r="AF107" s="9"/>
      <c r="AG107" s="9"/>
    </row>
    <row r="108" spans="27:33" x14ac:dyDescent="0.45">
      <c r="AA108" s="9"/>
      <c r="AB108" s="9"/>
      <c r="AC108" s="9"/>
      <c r="AD108" s="9"/>
      <c r="AE108" s="9"/>
      <c r="AF108" s="9"/>
      <c r="AG108" s="9"/>
    </row>
    <row r="109" spans="27:33" x14ac:dyDescent="0.45">
      <c r="AA109" s="9"/>
      <c r="AB109" s="9"/>
      <c r="AC109" s="9"/>
      <c r="AD109" s="9"/>
      <c r="AE109" s="9"/>
      <c r="AF109" s="9"/>
      <c r="AG109" s="9"/>
    </row>
    <row r="110" spans="27:33" x14ac:dyDescent="0.45">
      <c r="AA110" s="9"/>
      <c r="AB110" s="9"/>
      <c r="AC110" s="9"/>
      <c r="AD110" s="9"/>
      <c r="AE110" s="9"/>
      <c r="AF110" s="9"/>
      <c r="AG110" s="9"/>
    </row>
    <row r="111" spans="27:33" x14ac:dyDescent="0.45">
      <c r="AA111" s="9"/>
      <c r="AB111" s="9"/>
      <c r="AC111" s="9"/>
      <c r="AD111" s="9"/>
      <c r="AE111" s="9"/>
      <c r="AF111" s="9"/>
      <c r="AG111" s="9"/>
    </row>
    <row r="112" spans="27:33" x14ac:dyDescent="0.45">
      <c r="AA112" s="9"/>
      <c r="AB112" s="9"/>
      <c r="AC112" s="9"/>
      <c r="AD112" s="9"/>
      <c r="AE112" s="9"/>
      <c r="AF112" s="9"/>
      <c r="AG112" s="9"/>
    </row>
    <row r="113" spans="27:33" x14ac:dyDescent="0.45">
      <c r="AA113" s="9"/>
      <c r="AB113" s="9"/>
      <c r="AC113" s="9"/>
      <c r="AD113" s="9"/>
      <c r="AE113" s="9"/>
      <c r="AF113" s="9"/>
      <c r="AG113" s="9"/>
    </row>
    <row r="114" spans="27:33" x14ac:dyDescent="0.45">
      <c r="AA114" s="9"/>
      <c r="AB114" s="9"/>
      <c r="AC114" s="9"/>
      <c r="AD114" s="9"/>
      <c r="AE114" s="9"/>
      <c r="AF114" s="9"/>
      <c r="AG114" s="9"/>
    </row>
    <row r="115" spans="27:33" x14ac:dyDescent="0.45">
      <c r="AA115" s="9"/>
      <c r="AB115" s="9"/>
      <c r="AC115" s="9"/>
      <c r="AD115" s="9"/>
      <c r="AE115" s="9"/>
      <c r="AF115" s="9"/>
      <c r="AG115" s="9"/>
    </row>
    <row r="116" spans="27:33" x14ac:dyDescent="0.45">
      <c r="AA116" s="9"/>
      <c r="AB116" s="9"/>
      <c r="AC116" s="9"/>
      <c r="AD116" s="9"/>
      <c r="AE116" s="9"/>
      <c r="AF116" s="9"/>
      <c r="AG116" s="9"/>
    </row>
    <row r="117" spans="27:33" x14ac:dyDescent="0.45">
      <c r="AA117" s="9"/>
      <c r="AB117" s="9"/>
      <c r="AC117" s="9"/>
      <c r="AD117" s="9"/>
      <c r="AE117" s="9"/>
      <c r="AF117" s="9"/>
      <c r="AG117" s="9"/>
    </row>
    <row r="118" spans="27:33" x14ac:dyDescent="0.45">
      <c r="AA118" s="9"/>
      <c r="AB118" s="9"/>
      <c r="AC118" s="9"/>
      <c r="AD118" s="9"/>
      <c r="AE118" s="9"/>
      <c r="AF118" s="9"/>
      <c r="AG118" s="9"/>
    </row>
    <row r="119" spans="27:33" x14ac:dyDescent="0.45">
      <c r="AA119" s="9"/>
      <c r="AB119" s="9"/>
      <c r="AC119" s="9"/>
      <c r="AD119" s="9"/>
      <c r="AE119" s="9"/>
      <c r="AF119" s="9"/>
      <c r="AG119" s="9"/>
    </row>
    <row r="120" spans="27:33" x14ac:dyDescent="0.45">
      <c r="AA120" s="9"/>
      <c r="AB120" s="9"/>
      <c r="AC120" s="9"/>
      <c r="AD120" s="9"/>
      <c r="AE120" s="9"/>
      <c r="AF120" s="9"/>
      <c r="AG120" s="9"/>
    </row>
    <row r="121" spans="27:33" x14ac:dyDescent="0.45">
      <c r="AA121" s="9"/>
      <c r="AB121" s="9"/>
      <c r="AC121" s="9"/>
      <c r="AD121" s="9"/>
      <c r="AE121" s="9"/>
      <c r="AF121" s="9"/>
      <c r="AG121" s="9"/>
    </row>
    <row r="122" spans="27:33" x14ac:dyDescent="0.45">
      <c r="AA122" s="9"/>
      <c r="AB122" s="9"/>
      <c r="AC122" s="9"/>
      <c r="AD122" s="9"/>
      <c r="AE122" s="9"/>
      <c r="AF122" s="9"/>
      <c r="AG122" s="9"/>
    </row>
    <row r="123" spans="27:33" x14ac:dyDescent="0.45">
      <c r="AA123" s="9"/>
      <c r="AB123" s="9"/>
      <c r="AC123" s="9"/>
      <c r="AD123" s="9"/>
      <c r="AE123" s="9"/>
      <c r="AF123" s="9"/>
      <c r="AG123" s="9"/>
    </row>
    <row r="124" spans="27:33" x14ac:dyDescent="0.45">
      <c r="AA124" s="9"/>
      <c r="AB124" s="9"/>
      <c r="AC124" s="9"/>
      <c r="AD124" s="9"/>
      <c r="AE124" s="9"/>
      <c r="AF124" s="9"/>
      <c r="AG124" s="9"/>
    </row>
    <row r="125" spans="27:33" x14ac:dyDescent="0.45">
      <c r="AA125" s="9"/>
      <c r="AB125" s="9"/>
      <c r="AC125" s="9"/>
      <c r="AD125" s="9"/>
      <c r="AE125" s="9"/>
      <c r="AF125" s="9"/>
      <c r="AG125" s="9"/>
    </row>
    <row r="126" spans="27:33" x14ac:dyDescent="0.45">
      <c r="AA126" s="9"/>
      <c r="AB126" s="9"/>
      <c r="AC126" s="9"/>
      <c r="AD126" s="9"/>
      <c r="AE126" s="9"/>
      <c r="AF126" s="9"/>
      <c r="AG126" s="9"/>
    </row>
    <row r="127" spans="27:33" x14ac:dyDescent="0.45">
      <c r="AA127" s="9"/>
      <c r="AB127" s="9"/>
      <c r="AC127" s="9"/>
      <c r="AD127" s="9"/>
      <c r="AE127" s="9"/>
      <c r="AF127" s="9"/>
      <c r="AG127" s="9"/>
    </row>
    <row r="128" spans="27:33" x14ac:dyDescent="0.45">
      <c r="AA128" s="9"/>
      <c r="AB128" s="9"/>
      <c r="AC128" s="9"/>
      <c r="AD128" s="9"/>
      <c r="AE128" s="9"/>
      <c r="AF128" s="9"/>
      <c r="AG128" s="9"/>
    </row>
    <row r="129" spans="27:33" x14ac:dyDescent="0.45">
      <c r="AA129" s="9"/>
      <c r="AB129" s="9"/>
      <c r="AC129" s="9"/>
      <c r="AD129" s="9"/>
      <c r="AE129" s="9"/>
      <c r="AF129" s="9"/>
      <c r="AG129" s="9"/>
    </row>
    <row r="130" spans="27:33" x14ac:dyDescent="0.45">
      <c r="AA130" s="9"/>
      <c r="AB130" s="9"/>
      <c r="AC130" s="9"/>
      <c r="AD130" s="9"/>
      <c r="AE130" s="9"/>
      <c r="AF130" s="9"/>
      <c r="AG130" s="9"/>
    </row>
    <row r="131" spans="27:33" x14ac:dyDescent="0.45">
      <c r="AA131" s="9"/>
      <c r="AB131" s="9"/>
      <c r="AC131" s="9"/>
      <c r="AD131" s="9"/>
      <c r="AE131" s="9"/>
      <c r="AF131" s="9"/>
      <c r="AG131" s="9"/>
    </row>
    <row r="132" spans="27:33" x14ac:dyDescent="0.45">
      <c r="AA132" s="9"/>
      <c r="AB132" s="9"/>
      <c r="AC132" s="9"/>
      <c r="AD132" s="9"/>
      <c r="AE132" s="9"/>
      <c r="AF132" s="9"/>
      <c r="AG132" s="9"/>
    </row>
    <row r="133" spans="27:33" x14ac:dyDescent="0.45">
      <c r="AA133" s="9"/>
      <c r="AB133" s="9"/>
      <c r="AC133" s="9"/>
      <c r="AD133" s="9"/>
      <c r="AE133" s="9"/>
      <c r="AF133" s="9"/>
      <c r="AG133" s="9"/>
    </row>
    <row r="134" spans="27:33" x14ac:dyDescent="0.45">
      <c r="AA134" s="9"/>
      <c r="AB134" s="9"/>
      <c r="AC134" s="9"/>
      <c r="AD134" s="9"/>
      <c r="AE134" s="9"/>
      <c r="AF134" s="9"/>
      <c r="AG134" s="9"/>
    </row>
    <row r="135" spans="27:33" x14ac:dyDescent="0.45">
      <c r="AA135" s="9"/>
      <c r="AB135" s="9"/>
      <c r="AC135" s="9"/>
      <c r="AD135" s="9"/>
      <c r="AE135" s="9"/>
      <c r="AF135" s="9"/>
      <c r="AG135" s="9"/>
    </row>
    <row r="136" spans="27:33" x14ac:dyDescent="0.45">
      <c r="AA136" s="9"/>
      <c r="AB136" s="9"/>
      <c r="AC136" s="9"/>
      <c r="AD136" s="9"/>
      <c r="AE136" s="9"/>
      <c r="AF136" s="9"/>
      <c r="AG136" s="9"/>
    </row>
    <row r="137" spans="27:33" x14ac:dyDescent="0.45">
      <c r="AA137" s="9"/>
      <c r="AB137" s="9"/>
      <c r="AC137" s="9"/>
      <c r="AD137" s="9"/>
      <c r="AE137" s="9"/>
      <c r="AF137" s="9"/>
      <c r="AG137" s="9"/>
    </row>
    <row r="138" spans="27:33" x14ac:dyDescent="0.45">
      <c r="AA138" s="9"/>
      <c r="AB138" s="9"/>
      <c r="AC138" s="9"/>
      <c r="AD138" s="9"/>
      <c r="AE138" s="9"/>
      <c r="AF138" s="9"/>
      <c r="AG138" s="9"/>
    </row>
    <row r="139" spans="27:33" x14ac:dyDescent="0.45">
      <c r="AA139" s="9"/>
      <c r="AB139" s="9"/>
      <c r="AC139" s="9"/>
      <c r="AD139" s="9"/>
      <c r="AE139" s="9"/>
      <c r="AF139" s="9"/>
      <c r="AG139" s="9"/>
    </row>
    <row r="140" spans="27:33" x14ac:dyDescent="0.45">
      <c r="AA140" s="9"/>
      <c r="AB140" s="9"/>
      <c r="AC140" s="9"/>
      <c r="AD140" s="9"/>
      <c r="AE140" s="9"/>
      <c r="AF140" s="9"/>
      <c r="AG140" s="9"/>
    </row>
    <row r="141" spans="27:33" x14ac:dyDescent="0.45">
      <c r="AA141" s="9"/>
      <c r="AB141" s="9"/>
      <c r="AC141" s="9"/>
      <c r="AD141" s="9"/>
      <c r="AE141" s="9"/>
      <c r="AF141" s="9"/>
      <c r="AG141" s="9"/>
    </row>
    <row r="142" spans="27:33" x14ac:dyDescent="0.45">
      <c r="AA142" s="9"/>
      <c r="AB142" s="9"/>
      <c r="AC142" s="9"/>
      <c r="AD142" s="9"/>
      <c r="AE142" s="9"/>
      <c r="AF142" s="9"/>
      <c r="AG142" s="9"/>
    </row>
    <row r="143" spans="27:33" x14ac:dyDescent="0.45">
      <c r="AA143" s="9"/>
      <c r="AB143" s="9"/>
      <c r="AC143" s="9"/>
      <c r="AD143" s="9"/>
      <c r="AE143" s="9"/>
      <c r="AF143" s="9"/>
      <c r="AG143" s="9"/>
    </row>
    <row r="144" spans="27:33" x14ac:dyDescent="0.45">
      <c r="AA144" s="9"/>
      <c r="AB144" s="9"/>
      <c r="AC144" s="9"/>
      <c r="AD144" s="9"/>
      <c r="AE144" s="9"/>
      <c r="AF144" s="9"/>
      <c r="AG144" s="9"/>
    </row>
    <row r="145" spans="27:33" x14ac:dyDescent="0.45">
      <c r="AA145" s="9"/>
      <c r="AB145" s="9"/>
      <c r="AC145" s="9"/>
      <c r="AD145" s="9"/>
      <c r="AE145" s="9"/>
      <c r="AF145" s="9"/>
      <c r="AG145" s="9"/>
    </row>
    <row r="146" spans="27:33" x14ac:dyDescent="0.45">
      <c r="AA146" s="9"/>
      <c r="AB146" s="9"/>
      <c r="AC146" s="9"/>
      <c r="AD146" s="9"/>
      <c r="AE146" s="9"/>
      <c r="AF146" s="9"/>
      <c r="AG146" s="9"/>
    </row>
    <row r="147" spans="27:33" x14ac:dyDescent="0.45">
      <c r="AA147" s="9"/>
      <c r="AB147" s="9"/>
      <c r="AC147" s="9"/>
      <c r="AD147" s="9"/>
      <c r="AE147" s="9"/>
      <c r="AF147" s="9"/>
      <c r="AG147" s="9"/>
    </row>
    <row r="148" spans="27:33" x14ac:dyDescent="0.45">
      <c r="AA148" s="9"/>
      <c r="AB148" s="9"/>
      <c r="AC148" s="9"/>
      <c r="AD148" s="9"/>
      <c r="AE148" s="9"/>
      <c r="AF148" s="9"/>
      <c r="AG148" s="9"/>
    </row>
    <row r="149" spans="27:33" x14ac:dyDescent="0.45">
      <c r="AA149" s="9"/>
      <c r="AB149" s="9"/>
      <c r="AC149" s="9"/>
      <c r="AD149" s="9"/>
      <c r="AE149" s="9"/>
      <c r="AF149" s="9"/>
      <c r="AG149" s="9"/>
    </row>
    <row r="150" spans="27:33" x14ac:dyDescent="0.45">
      <c r="AA150" s="9"/>
      <c r="AB150" s="9"/>
      <c r="AC150" s="9"/>
      <c r="AD150" s="9"/>
      <c r="AE150" s="9"/>
      <c r="AF150" s="9"/>
      <c r="AG150" s="9"/>
    </row>
    <row r="151" spans="27:33" x14ac:dyDescent="0.45">
      <c r="AA151" s="9"/>
      <c r="AB151" s="9"/>
      <c r="AC151" s="9"/>
      <c r="AD151" s="9"/>
      <c r="AE151" s="9"/>
      <c r="AF151" s="9"/>
      <c r="AG151" s="9"/>
    </row>
    <row r="152" spans="27:33" x14ac:dyDescent="0.45">
      <c r="AA152" s="9"/>
      <c r="AB152" s="9"/>
      <c r="AC152" s="9"/>
      <c r="AD152" s="9"/>
      <c r="AE152" s="9"/>
      <c r="AF152" s="9"/>
      <c r="AG152" s="9"/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S11 Results_per-capita</vt:lpstr>
      <vt:lpstr>S10 Results-total</vt:lpstr>
      <vt:lpstr>S9 Results_heating-energy</vt:lpstr>
      <vt:lpstr>S8 Heating-energy-carrier</vt:lpstr>
      <vt:lpstr>S7 Heating-energy_data</vt:lpstr>
      <vt:lpstr>S6 Total-MFA</vt:lpstr>
      <vt:lpstr>S5 MIC</vt:lpstr>
      <vt:lpstr>S4 Oth-NFA</vt:lpstr>
      <vt:lpstr>S3 Ind-NFA</vt:lpstr>
      <vt:lpstr>S2 Ser-NFA</vt:lpstr>
      <vt:lpstr>S1 Res-NFA</vt:lpstr>
    </vt:vector>
  </TitlesOfParts>
  <Company>TU Wien - Campusversion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amela</dc:creator>
  <cp:lastModifiedBy>Lederer, Jakob</cp:lastModifiedBy>
  <dcterms:created xsi:type="dcterms:W3CDTF">2018-01-22T12:05:51Z</dcterms:created>
  <dcterms:modified xsi:type="dcterms:W3CDTF">2024-08-13T17:58:36Z</dcterms:modified>
</cp:coreProperties>
</file>