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ewcastle\Writing\Chapter 2 - Overall paper\Remote_Sensing_submission\Revisions_2\Supplementary_data\"/>
    </mc:Choice>
  </mc:AlternateContent>
  <bookViews>
    <workbookView xWindow="0" yWindow="0" windowWidth="28800" windowHeight="12300" activeTab="1"/>
  </bookViews>
  <sheets>
    <sheet name="Notes" sheetId="3" r:id="rId1"/>
    <sheet name="Annapurna_only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85" i="2" l="1"/>
  <c r="AE63" i="2"/>
  <c r="AE64" i="2"/>
  <c r="AE65" i="2"/>
  <c r="AE66" i="2"/>
  <c r="AE67" i="2"/>
  <c r="AE87" i="2"/>
  <c r="AE129" i="2"/>
  <c r="AE130" i="2"/>
  <c r="AE131" i="2"/>
  <c r="AE148" i="2"/>
  <c r="AE9" i="2"/>
  <c r="AE10" i="2"/>
  <c r="AE11" i="2"/>
  <c r="AE12" i="2"/>
  <c r="AE49" i="2"/>
  <c r="AE68" i="2"/>
  <c r="AE78" i="2"/>
  <c r="AE86" i="2"/>
  <c r="AE122" i="2"/>
  <c r="AE132" i="2"/>
  <c r="AE146" i="2"/>
  <c r="AE149" i="2"/>
  <c r="AE62" i="2"/>
  <c r="AE30" i="2"/>
  <c r="AE32" i="2"/>
  <c r="AE34" i="2"/>
  <c r="AE39" i="2"/>
  <c r="AE104" i="2"/>
  <c r="AE106" i="2"/>
  <c r="AE118" i="2"/>
  <c r="AE128" i="2"/>
  <c r="AE134" i="2"/>
  <c r="AE144" i="2"/>
  <c r="AE171" i="2"/>
  <c r="AE172" i="2"/>
  <c r="AE174" i="2"/>
  <c r="AE13" i="2"/>
  <c r="AE14" i="2"/>
  <c r="AE15" i="2"/>
  <c r="AE19" i="2"/>
  <c r="AE21" i="2"/>
  <c r="AE22" i="2"/>
  <c r="AE23" i="2"/>
  <c r="AE26" i="2"/>
  <c r="AE27" i="2"/>
  <c r="AE44" i="2"/>
  <c r="AE45" i="2"/>
  <c r="AE47" i="2"/>
  <c r="AE70" i="2"/>
  <c r="AE71" i="2"/>
  <c r="AE72" i="2"/>
  <c r="AE74" i="2"/>
  <c r="AE75" i="2"/>
  <c r="AE76" i="2"/>
  <c r="AE77" i="2"/>
  <c r="AE79" i="2"/>
  <c r="AE82" i="2"/>
  <c r="AE89" i="2"/>
  <c r="AE90" i="2"/>
  <c r="AE123" i="2"/>
  <c r="AE133" i="2"/>
  <c r="AE136" i="2"/>
  <c r="AE137" i="2"/>
  <c r="AE140" i="2"/>
  <c r="AE24" i="2"/>
  <c r="AE33" i="2"/>
  <c r="AE35" i="2"/>
  <c r="AE38" i="2"/>
  <c r="AE97" i="2"/>
  <c r="AE105" i="2"/>
  <c r="AE25" i="2"/>
  <c r="AA21" i="2" l="1"/>
  <c r="AD21" i="2"/>
  <c r="AD174" i="2" l="1"/>
  <c r="AA174" i="2"/>
  <c r="Q174" i="2"/>
  <c r="S174" i="2" s="1"/>
  <c r="T174" i="2" s="1"/>
  <c r="Q173" i="2"/>
  <c r="S173" i="2" s="1"/>
  <c r="T173" i="2" s="1"/>
  <c r="AD172" i="2"/>
  <c r="AA172" i="2"/>
  <c r="Q172" i="2"/>
  <c r="S172" i="2" s="1"/>
  <c r="T172" i="2" s="1"/>
  <c r="AD171" i="2"/>
  <c r="AA171" i="2"/>
  <c r="Q171" i="2"/>
  <c r="S171" i="2" s="1"/>
  <c r="T171" i="2" s="1"/>
  <c r="Q170" i="2"/>
  <c r="S170" i="2" s="1"/>
  <c r="T170" i="2" s="1"/>
  <c r="Q169" i="2"/>
  <c r="S169" i="2" s="1"/>
  <c r="T169" i="2" s="1"/>
  <c r="Q168" i="2"/>
  <c r="S168" i="2" s="1"/>
  <c r="T168" i="2" s="1"/>
  <c r="Q167" i="2"/>
  <c r="S167" i="2" s="1"/>
  <c r="T167" i="2" s="1"/>
  <c r="Q166" i="2"/>
  <c r="S166" i="2" s="1"/>
  <c r="T166" i="2" s="1"/>
  <c r="Q165" i="2"/>
  <c r="S165" i="2" s="1"/>
  <c r="T165" i="2" s="1"/>
  <c r="Q164" i="2"/>
  <c r="S164" i="2" s="1"/>
  <c r="T164" i="2" s="1"/>
  <c r="Q163" i="2"/>
  <c r="S163" i="2" s="1"/>
  <c r="T163" i="2" s="1"/>
  <c r="Q162" i="2"/>
  <c r="S162" i="2" s="1"/>
  <c r="T162" i="2" s="1"/>
  <c r="Q161" i="2"/>
  <c r="S161" i="2" s="1"/>
  <c r="T161" i="2" s="1"/>
  <c r="Q160" i="2"/>
  <c r="S160" i="2" s="1"/>
  <c r="T160" i="2" s="1"/>
  <c r="Q159" i="2"/>
  <c r="S159" i="2" s="1"/>
  <c r="T159" i="2" s="1"/>
  <c r="Q158" i="2"/>
  <c r="S158" i="2" s="1"/>
  <c r="T158" i="2" s="1"/>
  <c r="Q157" i="2"/>
  <c r="S157" i="2" s="1"/>
  <c r="T157" i="2" s="1"/>
  <c r="Q156" i="2"/>
  <c r="S156" i="2" s="1"/>
  <c r="T156" i="2" s="1"/>
  <c r="Q155" i="2"/>
  <c r="S155" i="2" s="1"/>
  <c r="T155" i="2" s="1"/>
  <c r="Q154" i="2"/>
  <c r="S154" i="2" s="1"/>
  <c r="T154" i="2" s="1"/>
  <c r="Q153" i="2"/>
  <c r="S153" i="2" s="1"/>
  <c r="T153" i="2" s="1"/>
  <c r="Q152" i="2"/>
  <c r="S152" i="2" s="1"/>
  <c r="T152" i="2" s="1"/>
  <c r="Q151" i="2"/>
  <c r="S151" i="2" s="1"/>
  <c r="T151" i="2" s="1"/>
  <c r="Q150" i="2"/>
  <c r="S150" i="2" s="1"/>
  <c r="T150" i="2" s="1"/>
  <c r="AD149" i="2"/>
  <c r="AA149" i="2"/>
  <c r="Q149" i="2"/>
  <c r="S149" i="2" s="1"/>
  <c r="T149" i="2" s="1"/>
  <c r="AD148" i="2"/>
  <c r="AA148" i="2"/>
  <c r="Q148" i="2"/>
  <c r="S148" i="2" s="1"/>
  <c r="T148" i="2" s="1"/>
  <c r="AD146" i="2"/>
  <c r="AA146" i="2"/>
  <c r="Q146" i="2"/>
  <c r="S146" i="2" s="1"/>
  <c r="T146" i="2" s="1"/>
  <c r="Q145" i="2"/>
  <c r="S145" i="2" s="1"/>
  <c r="T145" i="2" s="1"/>
  <c r="AD144" i="2"/>
  <c r="AA144" i="2"/>
  <c r="Q144" i="2"/>
  <c r="S144" i="2" s="1"/>
  <c r="T144" i="2" s="1"/>
  <c r="Q143" i="2"/>
  <c r="S143" i="2" s="1"/>
  <c r="T143" i="2" s="1"/>
  <c r="Q142" i="2"/>
  <c r="S142" i="2" s="1"/>
  <c r="T142" i="2" s="1"/>
  <c r="Q141" i="2"/>
  <c r="S141" i="2" s="1"/>
  <c r="T141" i="2" s="1"/>
  <c r="AD140" i="2"/>
  <c r="AA140" i="2"/>
  <c r="Q140" i="2"/>
  <c r="S140" i="2" s="1"/>
  <c r="T140" i="2" s="1"/>
  <c r="Q139" i="2"/>
  <c r="S139" i="2" s="1"/>
  <c r="T139" i="2" s="1"/>
  <c r="Q138" i="2"/>
  <c r="S138" i="2" s="1"/>
  <c r="T138" i="2" s="1"/>
  <c r="AD137" i="2"/>
  <c r="AA137" i="2"/>
  <c r="Q137" i="2"/>
  <c r="S137" i="2" s="1"/>
  <c r="T137" i="2" s="1"/>
  <c r="AD136" i="2"/>
  <c r="AA136" i="2"/>
  <c r="Q136" i="2"/>
  <c r="S136" i="2" s="1"/>
  <c r="T136" i="2" s="1"/>
  <c r="Q135" i="2"/>
  <c r="S135" i="2" s="1"/>
  <c r="T135" i="2" s="1"/>
  <c r="AD134" i="2"/>
  <c r="AA134" i="2"/>
  <c r="Q134" i="2"/>
  <c r="S134" i="2" s="1"/>
  <c r="T134" i="2" s="1"/>
  <c r="AD133" i="2"/>
  <c r="AA133" i="2"/>
  <c r="Q133" i="2"/>
  <c r="S133" i="2" s="1"/>
  <c r="T133" i="2" s="1"/>
  <c r="AD132" i="2"/>
  <c r="AA132" i="2"/>
  <c r="Q132" i="2"/>
  <c r="S132" i="2" s="1"/>
  <c r="T132" i="2" s="1"/>
  <c r="AD131" i="2"/>
  <c r="AA131" i="2"/>
  <c r="Q131" i="2"/>
  <c r="S131" i="2" s="1"/>
  <c r="T131" i="2" s="1"/>
  <c r="AD130" i="2"/>
  <c r="AA130" i="2"/>
  <c r="Q130" i="2"/>
  <c r="S130" i="2" s="1"/>
  <c r="T130" i="2" s="1"/>
  <c r="AD129" i="2"/>
  <c r="AA129" i="2"/>
  <c r="Q129" i="2"/>
  <c r="S129" i="2" s="1"/>
  <c r="T129" i="2" s="1"/>
  <c r="AD128" i="2"/>
  <c r="AA128" i="2"/>
  <c r="Q128" i="2"/>
  <c r="S128" i="2" s="1"/>
  <c r="T128" i="2" s="1"/>
  <c r="Q127" i="2"/>
  <c r="S127" i="2" s="1"/>
  <c r="T127" i="2" s="1"/>
  <c r="Q126" i="2"/>
  <c r="S126" i="2" s="1"/>
  <c r="T126" i="2" s="1"/>
  <c r="Q125" i="2"/>
  <c r="S125" i="2" s="1"/>
  <c r="T125" i="2" s="1"/>
  <c r="Q124" i="2"/>
  <c r="S124" i="2" s="1"/>
  <c r="T124" i="2" s="1"/>
  <c r="AD123" i="2"/>
  <c r="AA123" i="2"/>
  <c r="Q123" i="2"/>
  <c r="S123" i="2" s="1"/>
  <c r="T123" i="2" s="1"/>
  <c r="AD122" i="2"/>
  <c r="AA122" i="2"/>
  <c r="Q122" i="2"/>
  <c r="S122" i="2" s="1"/>
  <c r="T122" i="2" s="1"/>
  <c r="Q121" i="2"/>
  <c r="S121" i="2" s="1"/>
  <c r="T121" i="2" s="1"/>
  <c r="Q120" i="2"/>
  <c r="S120" i="2" s="1"/>
  <c r="T120" i="2" s="1"/>
  <c r="Q119" i="2"/>
  <c r="S119" i="2" s="1"/>
  <c r="T119" i="2" s="1"/>
  <c r="AD118" i="2"/>
  <c r="AA118" i="2"/>
  <c r="Q118" i="2"/>
  <c r="S118" i="2" s="1"/>
  <c r="T118" i="2" s="1"/>
  <c r="Q116" i="2"/>
  <c r="S116" i="2" s="1"/>
  <c r="T116" i="2" s="1"/>
  <c r="Q115" i="2"/>
  <c r="S115" i="2" s="1"/>
  <c r="T115" i="2" s="1"/>
  <c r="Q114" i="2"/>
  <c r="S114" i="2" s="1"/>
  <c r="T114" i="2" s="1"/>
  <c r="Q113" i="2"/>
  <c r="S113" i="2" s="1"/>
  <c r="T113" i="2" s="1"/>
  <c r="Q111" i="2"/>
  <c r="S111" i="2" s="1"/>
  <c r="T111" i="2" s="1"/>
  <c r="Q110" i="2"/>
  <c r="S110" i="2" s="1"/>
  <c r="T110" i="2" s="1"/>
  <c r="Q109" i="2"/>
  <c r="S109" i="2" s="1"/>
  <c r="T109" i="2" s="1"/>
  <c r="Q108" i="2"/>
  <c r="S108" i="2" s="1"/>
  <c r="T108" i="2" s="1"/>
  <c r="Q107" i="2"/>
  <c r="S107" i="2" s="1"/>
  <c r="AD106" i="2"/>
  <c r="AA106" i="2"/>
  <c r="Q106" i="2"/>
  <c r="S106" i="2" s="1"/>
  <c r="T106" i="2" s="1"/>
  <c r="AD105" i="2"/>
  <c r="AA105" i="2"/>
  <c r="Q105" i="2"/>
  <c r="S105" i="2" s="1"/>
  <c r="T105" i="2" s="1"/>
  <c r="AD104" i="2"/>
  <c r="AA104" i="2"/>
  <c r="Q104" i="2"/>
  <c r="S104" i="2" s="1"/>
  <c r="T104" i="2" s="1"/>
  <c r="Q103" i="2"/>
  <c r="S103" i="2" s="1"/>
  <c r="T103" i="2" s="1"/>
  <c r="Q102" i="2"/>
  <c r="S102" i="2" s="1"/>
  <c r="T102" i="2" s="1"/>
  <c r="Q101" i="2"/>
  <c r="S101" i="2" s="1"/>
  <c r="T101" i="2" s="1"/>
  <c r="Q100" i="2"/>
  <c r="S100" i="2" s="1"/>
  <c r="T100" i="2" s="1"/>
  <c r="Q99" i="2"/>
  <c r="S99" i="2" s="1"/>
  <c r="T99" i="2" s="1"/>
  <c r="Q98" i="2"/>
  <c r="S98" i="2" s="1"/>
  <c r="T98" i="2" s="1"/>
  <c r="AD97" i="2"/>
  <c r="AA97" i="2"/>
  <c r="Q97" i="2"/>
  <c r="S97" i="2" s="1"/>
  <c r="T97" i="2" s="1"/>
  <c r="Q96" i="2"/>
  <c r="S96" i="2" s="1"/>
  <c r="T96" i="2" s="1"/>
  <c r="Q95" i="2"/>
  <c r="S95" i="2" s="1"/>
  <c r="T95" i="2" s="1"/>
  <c r="Q94" i="2"/>
  <c r="S94" i="2" s="1"/>
  <c r="T94" i="2" s="1"/>
  <c r="Q93" i="2"/>
  <c r="S93" i="2" s="1"/>
  <c r="T93" i="2" s="1"/>
  <c r="Q91" i="2"/>
  <c r="S91" i="2" s="1"/>
  <c r="T91" i="2" s="1"/>
  <c r="AD90" i="2"/>
  <c r="AA90" i="2"/>
  <c r="Q90" i="2"/>
  <c r="S90" i="2" s="1"/>
  <c r="T90" i="2" s="1"/>
  <c r="AD89" i="2"/>
  <c r="AA89" i="2"/>
  <c r="Q89" i="2"/>
  <c r="S89" i="2" s="1"/>
  <c r="T89" i="2" s="1"/>
  <c r="AD87" i="2"/>
  <c r="AA87" i="2"/>
  <c r="Q87" i="2"/>
  <c r="S87" i="2" s="1"/>
  <c r="T87" i="2" s="1"/>
  <c r="AD86" i="2"/>
  <c r="AA86" i="2"/>
  <c r="Q86" i="2"/>
  <c r="S86" i="2" s="1"/>
  <c r="T86" i="2" s="1"/>
  <c r="AD85" i="2"/>
  <c r="AA85" i="2"/>
  <c r="Q85" i="2"/>
  <c r="S85" i="2" s="1"/>
  <c r="T85" i="2" s="1"/>
  <c r="Q84" i="2"/>
  <c r="S84" i="2" s="1"/>
  <c r="T84" i="2" s="1"/>
  <c r="Q83" i="2"/>
  <c r="S83" i="2" s="1"/>
  <c r="T83" i="2" s="1"/>
  <c r="AD82" i="2"/>
  <c r="AA82" i="2"/>
  <c r="Q82" i="2"/>
  <c r="S82" i="2" s="1"/>
  <c r="T82" i="2" s="1"/>
  <c r="Q81" i="2"/>
  <c r="S81" i="2" s="1"/>
  <c r="T81" i="2" s="1"/>
  <c r="Q80" i="2"/>
  <c r="S80" i="2" s="1"/>
  <c r="T80" i="2" s="1"/>
  <c r="AD79" i="2"/>
  <c r="AA79" i="2"/>
  <c r="Q79" i="2"/>
  <c r="S79" i="2" s="1"/>
  <c r="T79" i="2" s="1"/>
  <c r="AD78" i="2"/>
  <c r="AA78" i="2"/>
  <c r="Q78" i="2"/>
  <c r="S78" i="2" s="1"/>
  <c r="T78" i="2" s="1"/>
  <c r="AD77" i="2"/>
  <c r="AA77" i="2"/>
  <c r="Q77" i="2"/>
  <c r="S77" i="2" s="1"/>
  <c r="T77" i="2" s="1"/>
  <c r="AD76" i="2"/>
  <c r="AA76" i="2"/>
  <c r="Q76" i="2"/>
  <c r="S76" i="2" s="1"/>
  <c r="T76" i="2" s="1"/>
  <c r="AD75" i="2"/>
  <c r="AA75" i="2"/>
  <c r="Q75" i="2"/>
  <c r="S75" i="2" s="1"/>
  <c r="T75" i="2" s="1"/>
  <c r="AD74" i="2"/>
  <c r="AA74" i="2"/>
  <c r="Q74" i="2"/>
  <c r="S74" i="2" s="1"/>
  <c r="T74" i="2" s="1"/>
  <c r="Q73" i="2"/>
  <c r="S73" i="2" s="1"/>
  <c r="T73" i="2" s="1"/>
  <c r="AD72" i="2"/>
  <c r="AA72" i="2"/>
  <c r="Q72" i="2"/>
  <c r="S72" i="2" s="1"/>
  <c r="T72" i="2" s="1"/>
  <c r="AD71" i="2"/>
  <c r="AA71" i="2"/>
  <c r="Q71" i="2"/>
  <c r="S71" i="2" s="1"/>
  <c r="T71" i="2" s="1"/>
  <c r="AD70" i="2"/>
  <c r="AA70" i="2"/>
  <c r="Q70" i="2"/>
  <c r="S70" i="2" s="1"/>
  <c r="T70" i="2" s="1"/>
  <c r="Q69" i="2"/>
  <c r="S69" i="2" s="1"/>
  <c r="T69" i="2" s="1"/>
  <c r="AD68" i="2"/>
  <c r="AA68" i="2"/>
  <c r="Q68" i="2"/>
  <c r="S68" i="2" s="1"/>
  <c r="T68" i="2" s="1"/>
  <c r="AD67" i="2"/>
  <c r="AA67" i="2"/>
  <c r="Q67" i="2"/>
  <c r="S67" i="2" s="1"/>
  <c r="T67" i="2" s="1"/>
  <c r="AD66" i="2"/>
  <c r="AA66" i="2"/>
  <c r="Q66" i="2"/>
  <c r="S66" i="2" s="1"/>
  <c r="T66" i="2" s="1"/>
  <c r="AD65" i="2"/>
  <c r="AA65" i="2"/>
  <c r="Q65" i="2"/>
  <c r="S65" i="2" s="1"/>
  <c r="T65" i="2" s="1"/>
  <c r="AD64" i="2"/>
  <c r="AA64" i="2"/>
  <c r="Q64" i="2"/>
  <c r="S64" i="2" s="1"/>
  <c r="T64" i="2" s="1"/>
  <c r="AD63" i="2"/>
  <c r="AA63" i="2"/>
  <c r="Q63" i="2"/>
  <c r="S63" i="2" s="1"/>
  <c r="T63" i="2" s="1"/>
  <c r="AD62" i="2"/>
  <c r="AA62" i="2"/>
  <c r="Q62" i="2"/>
  <c r="S62" i="2" s="1"/>
  <c r="T62" i="2" s="1"/>
  <c r="Q61" i="2"/>
  <c r="S61" i="2" s="1"/>
  <c r="T61" i="2" s="1"/>
  <c r="Q60" i="2"/>
  <c r="S60" i="2" s="1"/>
  <c r="T60" i="2" s="1"/>
  <c r="Q59" i="2"/>
  <c r="S59" i="2" s="1"/>
  <c r="T59" i="2" s="1"/>
  <c r="Q58" i="2"/>
  <c r="S58" i="2" s="1"/>
  <c r="T58" i="2" s="1"/>
  <c r="Q57" i="2"/>
  <c r="S57" i="2" s="1"/>
  <c r="T57" i="2" s="1"/>
  <c r="Q54" i="2"/>
  <c r="S54" i="2" s="1"/>
  <c r="T54" i="2" s="1"/>
  <c r="Q53" i="2"/>
  <c r="S53" i="2" s="1"/>
  <c r="T53" i="2" s="1"/>
  <c r="Q52" i="2"/>
  <c r="S52" i="2" s="1"/>
  <c r="T52" i="2" s="1"/>
  <c r="Q51" i="2"/>
  <c r="S51" i="2" s="1"/>
  <c r="T51" i="2" s="1"/>
  <c r="Q50" i="2"/>
  <c r="S50" i="2" s="1"/>
  <c r="T50" i="2" s="1"/>
  <c r="AD49" i="2"/>
  <c r="AA49" i="2"/>
  <c r="Q49" i="2"/>
  <c r="S49" i="2" s="1"/>
  <c r="T49" i="2" s="1"/>
  <c r="AD47" i="2"/>
  <c r="AA47" i="2"/>
  <c r="Q47" i="2"/>
  <c r="S47" i="2" s="1"/>
  <c r="T47" i="2" s="1"/>
  <c r="Q46" i="2"/>
  <c r="S46" i="2" s="1"/>
  <c r="T46" i="2" s="1"/>
  <c r="AD45" i="2"/>
  <c r="AA45" i="2"/>
  <c r="Q45" i="2"/>
  <c r="S45" i="2" s="1"/>
  <c r="T45" i="2" s="1"/>
  <c r="AD44" i="2"/>
  <c r="AA44" i="2"/>
  <c r="Q44" i="2"/>
  <c r="S44" i="2" s="1"/>
  <c r="T44" i="2" s="1"/>
  <c r="Q43" i="2"/>
  <c r="S43" i="2" s="1"/>
  <c r="T43" i="2" s="1"/>
  <c r="Q42" i="2"/>
  <c r="S42" i="2" s="1"/>
  <c r="T42" i="2" s="1"/>
  <c r="Q41" i="2"/>
  <c r="S41" i="2" s="1"/>
  <c r="T41" i="2" s="1"/>
  <c r="Q40" i="2"/>
  <c r="S40" i="2" s="1"/>
  <c r="T40" i="2" s="1"/>
  <c r="AD39" i="2"/>
  <c r="AA39" i="2"/>
  <c r="Q39" i="2"/>
  <c r="S39" i="2" s="1"/>
  <c r="T39" i="2" s="1"/>
  <c r="AD38" i="2"/>
  <c r="AA38" i="2"/>
  <c r="Q38" i="2"/>
  <c r="S38" i="2" s="1"/>
  <c r="T38" i="2" s="1"/>
  <c r="Q37" i="2"/>
  <c r="S37" i="2" s="1"/>
  <c r="T37" i="2" s="1"/>
  <c r="AD35" i="2"/>
  <c r="AA35" i="2"/>
  <c r="Q35" i="2"/>
  <c r="S35" i="2" s="1"/>
  <c r="T35" i="2" s="1"/>
  <c r="AD34" i="2"/>
  <c r="AA34" i="2"/>
  <c r="Q34" i="2"/>
  <c r="S34" i="2" s="1"/>
  <c r="T34" i="2" s="1"/>
  <c r="AD33" i="2"/>
  <c r="AA33" i="2"/>
  <c r="Q33" i="2"/>
  <c r="S33" i="2" s="1"/>
  <c r="T33" i="2" s="1"/>
  <c r="AD32" i="2"/>
  <c r="AA32" i="2"/>
  <c r="Q32" i="2"/>
  <c r="S32" i="2" s="1"/>
  <c r="T32" i="2" s="1"/>
  <c r="AD30" i="2"/>
  <c r="AA30" i="2"/>
  <c r="Q30" i="2"/>
  <c r="S30" i="2" s="1"/>
  <c r="T30" i="2" s="1"/>
  <c r="Q29" i="2"/>
  <c r="S29" i="2" s="1"/>
  <c r="T29" i="2" s="1"/>
  <c r="Q28" i="2"/>
  <c r="S28" i="2" s="1"/>
  <c r="T28" i="2" s="1"/>
  <c r="AD27" i="2"/>
  <c r="AA27" i="2"/>
  <c r="Q27" i="2"/>
  <c r="S27" i="2" s="1"/>
  <c r="T27" i="2" s="1"/>
  <c r="AD26" i="2"/>
  <c r="AA26" i="2"/>
  <c r="Q26" i="2"/>
  <c r="S26" i="2" s="1"/>
  <c r="T26" i="2" s="1"/>
  <c r="AD25" i="2"/>
  <c r="AA25" i="2"/>
  <c r="Q25" i="2"/>
  <c r="S25" i="2" s="1"/>
  <c r="T25" i="2" s="1"/>
  <c r="AD24" i="2"/>
  <c r="AA24" i="2"/>
  <c r="Q24" i="2"/>
  <c r="S24" i="2" s="1"/>
  <c r="T24" i="2" s="1"/>
  <c r="AD23" i="2"/>
  <c r="AA23" i="2"/>
  <c r="Q23" i="2"/>
  <c r="S23" i="2" s="1"/>
  <c r="T23" i="2" s="1"/>
  <c r="AD22" i="2"/>
  <c r="AA22" i="2"/>
  <c r="Q22" i="2"/>
  <c r="S22" i="2" s="1"/>
  <c r="T22" i="2" s="1"/>
  <c r="Q21" i="2"/>
  <c r="S21" i="2" s="1"/>
  <c r="T21" i="2" s="1"/>
  <c r="Q20" i="2"/>
  <c r="S20" i="2" s="1"/>
  <c r="T20" i="2" s="1"/>
  <c r="AD19" i="2"/>
  <c r="AA19" i="2"/>
  <c r="Q19" i="2"/>
  <c r="S19" i="2" s="1"/>
  <c r="T19" i="2" s="1"/>
  <c r="Q18" i="2"/>
  <c r="S18" i="2" s="1"/>
  <c r="T18" i="2" s="1"/>
  <c r="Q17" i="2"/>
  <c r="S17" i="2" s="1"/>
  <c r="T17" i="2" s="1"/>
  <c r="Q16" i="2"/>
  <c r="S16" i="2" s="1"/>
  <c r="T16" i="2" s="1"/>
  <c r="AD15" i="2"/>
  <c r="AA15" i="2"/>
  <c r="Q15" i="2"/>
  <c r="S15" i="2" s="1"/>
  <c r="T15" i="2" s="1"/>
  <c r="AD14" i="2"/>
  <c r="AA14" i="2"/>
  <c r="Q14" i="2"/>
  <c r="S14" i="2" s="1"/>
  <c r="T14" i="2" s="1"/>
  <c r="AD13" i="2"/>
  <c r="AA13" i="2"/>
  <c r="Q13" i="2"/>
  <c r="S13" i="2" s="1"/>
  <c r="T13" i="2" s="1"/>
  <c r="AD12" i="2"/>
  <c r="AA12" i="2"/>
  <c r="Q12" i="2"/>
  <c r="S12" i="2" s="1"/>
  <c r="T12" i="2" s="1"/>
  <c r="AD11" i="2"/>
  <c r="AA11" i="2"/>
  <c r="Q11" i="2"/>
  <c r="S11" i="2" s="1"/>
  <c r="T11" i="2" s="1"/>
  <c r="AD10" i="2"/>
  <c r="AA10" i="2"/>
  <c r="Q10" i="2"/>
  <c r="S10" i="2" s="1"/>
  <c r="T10" i="2" s="1"/>
  <c r="AD9" i="2"/>
  <c r="AA9" i="2"/>
  <c r="Q9" i="2"/>
  <c r="S9" i="2" s="1"/>
  <c r="T9" i="2" s="1"/>
  <c r="Q8" i="2"/>
  <c r="S8" i="2" s="1"/>
  <c r="T8" i="2" s="1"/>
  <c r="Q7" i="2"/>
  <c r="S7" i="2" s="1"/>
  <c r="T7" i="2" s="1"/>
  <c r="Q6" i="2"/>
  <c r="S6" i="2" s="1"/>
  <c r="T6" i="2" s="1"/>
  <c r="Q5" i="2"/>
  <c r="S5" i="2" s="1"/>
  <c r="T5" i="2" s="1"/>
  <c r="Q4" i="2"/>
  <c r="S4" i="2" s="1"/>
  <c r="T4" i="2" s="1"/>
  <c r="Q2" i="2"/>
  <c r="S2" i="2" s="1"/>
  <c r="T2" i="2" s="1"/>
  <c r="T107" i="2" l="1"/>
  <c r="AJ114" i="2"/>
  <c r="AJ162" i="2"/>
  <c r="AJ130" i="2"/>
  <c r="AJ120" i="2"/>
  <c r="AJ113" i="2"/>
  <c r="AJ155" i="2"/>
  <c r="AJ164" i="2"/>
  <c r="AJ81" i="2"/>
  <c r="AJ84" i="2"/>
  <c r="AJ7" i="2"/>
  <c r="AJ50" i="2"/>
  <c r="AJ52" i="2"/>
  <c r="AJ68" i="2"/>
  <c r="AJ69" i="2"/>
  <c r="AJ163" i="2"/>
  <c r="AJ40" i="2"/>
  <c r="AJ159" i="2"/>
  <c r="AJ2" i="2"/>
  <c r="AJ8" i="2"/>
  <c r="AJ19" i="2"/>
  <c r="AJ41" i="2"/>
  <c r="AJ51" i="2"/>
  <c r="AJ93" i="2"/>
  <c r="AJ4" i="2"/>
  <c r="AJ16" i="2"/>
  <c r="AJ100" i="2"/>
  <c r="AJ58" i="2"/>
  <c r="AJ129" i="2"/>
  <c r="AJ60" i="2"/>
  <c r="AJ70" i="2"/>
  <c r="AJ79" i="2"/>
  <c r="AJ154" i="2"/>
  <c r="AJ131" i="2"/>
  <c r="AJ165" i="2"/>
  <c r="AJ169" i="2"/>
  <c r="AJ170" i="2"/>
  <c r="AJ166" i="2"/>
</calcChain>
</file>

<file path=xl/sharedStrings.xml><?xml version="1.0" encoding="utf-8"?>
<sst xmlns="http://schemas.openxmlformats.org/spreadsheetml/2006/main" count="2788" uniqueCount="382">
  <si>
    <t>Longitude</t>
  </si>
  <si>
    <t>Latitude</t>
  </si>
  <si>
    <t>East Annapurna</t>
  </si>
  <si>
    <t>Gangapurna</t>
  </si>
  <si>
    <t>Kawache</t>
  </si>
  <si>
    <t>KG001</t>
  </si>
  <si>
    <t>KG003</t>
  </si>
  <si>
    <t>KG004</t>
  </si>
  <si>
    <t>KG005</t>
  </si>
  <si>
    <t>KG006</t>
  </si>
  <si>
    <t>KG007</t>
  </si>
  <si>
    <t>KG008</t>
  </si>
  <si>
    <t>KG009</t>
  </si>
  <si>
    <t>KG010</t>
  </si>
  <si>
    <t>KG011</t>
  </si>
  <si>
    <t>KG012</t>
  </si>
  <si>
    <t>KG013</t>
  </si>
  <si>
    <t>KG014</t>
  </si>
  <si>
    <t>KG015</t>
  </si>
  <si>
    <t>KG016</t>
  </si>
  <si>
    <t>KG017</t>
  </si>
  <si>
    <t>KG018</t>
  </si>
  <si>
    <t>KG020</t>
  </si>
  <si>
    <t>KG021</t>
  </si>
  <si>
    <t>KG022</t>
  </si>
  <si>
    <t>KG023</t>
  </si>
  <si>
    <t>KG024</t>
  </si>
  <si>
    <t>KG025</t>
  </si>
  <si>
    <t>KG026</t>
  </si>
  <si>
    <t>KG027</t>
  </si>
  <si>
    <t>KG028</t>
  </si>
  <si>
    <t>KG028_1</t>
  </si>
  <si>
    <t>KG029</t>
  </si>
  <si>
    <t>KG030</t>
  </si>
  <si>
    <t>KG031</t>
  </si>
  <si>
    <t>KG033</t>
  </si>
  <si>
    <t>KG033_1</t>
  </si>
  <si>
    <t>KG034</t>
  </si>
  <si>
    <t>KG035</t>
  </si>
  <si>
    <t>KG036</t>
  </si>
  <si>
    <t>KG037</t>
  </si>
  <si>
    <t>KG038</t>
  </si>
  <si>
    <t>KG039</t>
  </si>
  <si>
    <t>KG040</t>
  </si>
  <si>
    <t>KG041</t>
  </si>
  <si>
    <t>KG042</t>
  </si>
  <si>
    <t>KG043</t>
  </si>
  <si>
    <t>KG044</t>
  </si>
  <si>
    <t>KG045</t>
  </si>
  <si>
    <t>KG046</t>
  </si>
  <si>
    <t>M001</t>
  </si>
  <si>
    <t>M002</t>
  </si>
  <si>
    <t>M003</t>
  </si>
  <si>
    <t>M004</t>
  </si>
  <si>
    <t>M005</t>
  </si>
  <si>
    <t>M005_1</t>
  </si>
  <si>
    <t>M005_2</t>
  </si>
  <si>
    <t>M006</t>
  </si>
  <si>
    <t>M007</t>
  </si>
  <si>
    <t>M008</t>
  </si>
  <si>
    <t>M009</t>
  </si>
  <si>
    <t>M010</t>
  </si>
  <si>
    <t>M011</t>
  </si>
  <si>
    <t>M012</t>
  </si>
  <si>
    <t>M012_1</t>
  </si>
  <si>
    <t>M013</t>
  </si>
  <si>
    <t>M014</t>
  </si>
  <si>
    <t>M015</t>
  </si>
  <si>
    <t>M016</t>
  </si>
  <si>
    <t>M017</t>
  </si>
  <si>
    <t>M018</t>
  </si>
  <si>
    <t>M020</t>
  </si>
  <si>
    <t>M021</t>
  </si>
  <si>
    <t>M022</t>
  </si>
  <si>
    <t>M023</t>
  </si>
  <si>
    <t>M024</t>
  </si>
  <si>
    <t>M025</t>
  </si>
  <si>
    <t>M026</t>
  </si>
  <si>
    <t>M028</t>
  </si>
  <si>
    <t>M031</t>
  </si>
  <si>
    <t>M032</t>
  </si>
  <si>
    <t>M033</t>
  </si>
  <si>
    <t>M034</t>
  </si>
  <si>
    <t>M035</t>
  </si>
  <si>
    <t>M036</t>
  </si>
  <si>
    <t>M037</t>
  </si>
  <si>
    <t>M038</t>
  </si>
  <si>
    <t>M039</t>
  </si>
  <si>
    <t>M039_1</t>
  </si>
  <si>
    <t>M040</t>
  </si>
  <si>
    <t>M041</t>
  </si>
  <si>
    <t>M042</t>
  </si>
  <si>
    <t>M042_1</t>
  </si>
  <si>
    <t>M043</t>
  </si>
  <si>
    <t>M044</t>
  </si>
  <si>
    <t>M045</t>
  </si>
  <si>
    <t>M045_1</t>
  </si>
  <si>
    <t>M045_2</t>
  </si>
  <si>
    <t>M046</t>
  </si>
  <si>
    <t>M047</t>
  </si>
  <si>
    <t>M049</t>
  </si>
  <si>
    <t>M050</t>
  </si>
  <si>
    <t>M051</t>
  </si>
  <si>
    <t>M052</t>
  </si>
  <si>
    <t>M053</t>
  </si>
  <si>
    <t>M054</t>
  </si>
  <si>
    <t>M055</t>
  </si>
  <si>
    <t>M056</t>
  </si>
  <si>
    <t>M057</t>
  </si>
  <si>
    <t>M058</t>
  </si>
  <si>
    <t>M059</t>
  </si>
  <si>
    <t>M060</t>
  </si>
  <si>
    <t>M060_1</t>
  </si>
  <si>
    <t>M061</t>
  </si>
  <si>
    <t>M063</t>
  </si>
  <si>
    <t>M063_1</t>
  </si>
  <si>
    <t>M064</t>
  </si>
  <si>
    <t>M064_1</t>
  </si>
  <si>
    <t>M082</t>
  </si>
  <si>
    <t>M094</t>
  </si>
  <si>
    <t>M095</t>
  </si>
  <si>
    <t>M097</t>
  </si>
  <si>
    <t>M098</t>
  </si>
  <si>
    <t>M099</t>
  </si>
  <si>
    <t>M100</t>
  </si>
  <si>
    <t>M101</t>
  </si>
  <si>
    <t>M102</t>
  </si>
  <si>
    <t>M103</t>
  </si>
  <si>
    <t>M104</t>
  </si>
  <si>
    <t>M105</t>
  </si>
  <si>
    <t>M107</t>
  </si>
  <si>
    <t>M108</t>
  </si>
  <si>
    <t>M109</t>
  </si>
  <si>
    <t>M110</t>
  </si>
  <si>
    <t>M111</t>
  </si>
  <si>
    <t>M112</t>
  </si>
  <si>
    <t>M113</t>
  </si>
  <si>
    <t>M114</t>
  </si>
  <si>
    <t>M115</t>
  </si>
  <si>
    <t>M116</t>
  </si>
  <si>
    <t>M117</t>
  </si>
  <si>
    <t>M119</t>
  </si>
  <si>
    <t>M120</t>
  </si>
  <si>
    <t>M130</t>
  </si>
  <si>
    <t>M131</t>
  </si>
  <si>
    <t>M132</t>
  </si>
  <si>
    <t>M134</t>
  </si>
  <si>
    <t>M134_1</t>
  </si>
  <si>
    <t>M146</t>
  </si>
  <si>
    <t>M147</t>
  </si>
  <si>
    <t>MSM001</t>
  </si>
  <si>
    <t>MSM002</t>
  </si>
  <si>
    <t>MSM003</t>
  </si>
  <si>
    <t>MSM004</t>
  </si>
  <si>
    <t>MSM005</t>
  </si>
  <si>
    <t>MSM006</t>
  </si>
  <si>
    <t>MSM007</t>
  </si>
  <si>
    <t>MSM008</t>
  </si>
  <si>
    <t>MSM013</t>
  </si>
  <si>
    <t>MSM018</t>
  </si>
  <si>
    <t>MSM019</t>
  </si>
  <si>
    <t>MSM020</t>
  </si>
  <si>
    <t>MSM021</t>
  </si>
  <si>
    <t>MSM021_1</t>
  </si>
  <si>
    <t>MSM023</t>
  </si>
  <si>
    <t>MSM024</t>
  </si>
  <si>
    <t>MSM025</t>
  </si>
  <si>
    <t>MSM026</t>
  </si>
  <si>
    <t>MSM030</t>
  </si>
  <si>
    <t>North Annapurna</t>
  </si>
  <si>
    <t>South Annapurna</t>
  </si>
  <si>
    <t>U001</t>
  </si>
  <si>
    <t>U002</t>
  </si>
  <si>
    <t>U003</t>
  </si>
  <si>
    <t>U004</t>
  </si>
  <si>
    <t>Glacier area change (%)</t>
  </si>
  <si>
    <t>NaN</t>
  </si>
  <si>
    <t>DEM_1</t>
  </si>
  <si>
    <t>Date</t>
  </si>
  <si>
    <t>DEM_2</t>
  </si>
  <si>
    <t>Interval (yr)</t>
  </si>
  <si>
    <t>SRTM</t>
  </si>
  <si>
    <t>HMA_DEM8m_AT_20140119_0459_102001002B466800</t>
  </si>
  <si>
    <t>SPOT7_lower_dem</t>
  </si>
  <si>
    <t>SPOT7_upper_dem</t>
  </si>
  <si>
    <t>HMA_DEM8m_AT_20151001_0511_104001001299E800</t>
  </si>
  <si>
    <t>HMA_DEM8m_AT_20131120_0508_1020010028D38100</t>
  </si>
  <si>
    <t>Mass balance (m w.e.)</t>
  </si>
  <si>
    <t>HI (classification)</t>
  </si>
  <si>
    <t>Top heavy</t>
  </si>
  <si>
    <t>Equidimensional</t>
  </si>
  <si>
    <t>V top heavy</t>
  </si>
  <si>
    <t>Bottom heavy</t>
  </si>
  <si>
    <t>V bottom heavy</t>
  </si>
  <si>
    <t>GLIMS ID</t>
  </si>
  <si>
    <t>AH</t>
  </si>
  <si>
    <t>Sub-region</t>
  </si>
  <si>
    <t>DH</t>
  </si>
  <si>
    <r>
      <t>Gradient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)</t>
    </r>
  </si>
  <si>
    <t>Hypsometric_index (HI)</t>
  </si>
  <si>
    <t>Glacier name</t>
  </si>
  <si>
    <t>Min elev (m asl) (2000 outlines)</t>
  </si>
  <si>
    <t>Max elev (m asl) (2000 outlines)</t>
  </si>
  <si>
    <t>Median elev (m asl)</t>
  </si>
  <si>
    <t>Accumulation zone gradient (°)</t>
  </si>
  <si>
    <t>Ablation zone gradient (°)</t>
  </si>
  <si>
    <r>
      <t>Area (2000)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</si>
  <si>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Area (2015)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</si>
  <si>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Glacier area change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</si>
  <si>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Area change uncertainty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</si>
  <si>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Glacier area change per yr (% a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</si>
  <si>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t>Mean dh  (m)</t>
  </si>
  <si>
    <r>
      <t>Mean dh pr yr (m a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</si>
  <si>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dh uncertainty pr yr (m a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</si>
  <si>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Mass balance pr yr (m w.e. a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</si>
  <si>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Mass balance uncertainty pr yr (m w.e. a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</si>
  <si>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Debris-covered area (2000)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</si>
  <si>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% of total glacier area 2000 (%)</t>
  </si>
  <si>
    <r>
      <t>Debris-covered area (2015) (km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</si>
  <si>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% of total glacier area 2015 (%)</t>
  </si>
  <si>
    <t>% debris cover change from 2000 to 2015 (%)</t>
  </si>
  <si>
    <t>G084108E28879N</t>
  </si>
  <si>
    <t>G084016E28823N</t>
  </si>
  <si>
    <t>G083947E28838N</t>
  </si>
  <si>
    <t>G083989E28799N</t>
  </si>
  <si>
    <t>G084163E28829N</t>
  </si>
  <si>
    <t>G084175E28819N</t>
  </si>
  <si>
    <t>G084212E28476N</t>
  </si>
  <si>
    <t>G084011E28748N</t>
  </si>
  <si>
    <t>G083728E28660N</t>
  </si>
  <si>
    <t>G084177E28935N</t>
  </si>
  <si>
    <t>G083815E28542N</t>
  </si>
  <si>
    <t>G083973E28815N</t>
  </si>
  <si>
    <t>G083872E28715N</t>
  </si>
  <si>
    <t>G083936E28585N</t>
  </si>
  <si>
    <t>G084174E28827N</t>
  </si>
  <si>
    <t>G084183E28804N</t>
  </si>
  <si>
    <t>G083963E28839N</t>
  </si>
  <si>
    <t>G083846E28537N</t>
  </si>
  <si>
    <t>G084214E28850N</t>
  </si>
  <si>
    <t>G083958E28802N</t>
  </si>
  <si>
    <t>G084028E28814N</t>
  </si>
  <si>
    <t>G083997E28815N</t>
  </si>
  <si>
    <t>G084200E28807N</t>
  </si>
  <si>
    <t>G084096E28927N</t>
  </si>
  <si>
    <t>G083939E28757N</t>
  </si>
  <si>
    <t>G083803E28699N</t>
  </si>
  <si>
    <t>G084150E28835N</t>
  </si>
  <si>
    <t>G083944E28835N</t>
  </si>
  <si>
    <t>G084075E28939N</t>
  </si>
  <si>
    <t>G084029E28779N</t>
  </si>
  <si>
    <t>G084197E28477N</t>
  </si>
  <si>
    <t>G083968E28535N</t>
  </si>
  <si>
    <t>G083988E28834N</t>
  </si>
  <si>
    <t>G083882E28561N</t>
  </si>
  <si>
    <t>G084025E28828N</t>
  </si>
  <si>
    <t>G084142E28500N</t>
  </si>
  <si>
    <t>G084036E28800N</t>
  </si>
  <si>
    <t>G084245E28791N</t>
  </si>
  <si>
    <t>G084074E28509N</t>
  </si>
  <si>
    <t>G083956E28626N</t>
  </si>
  <si>
    <t>G083983E28810N</t>
  </si>
  <si>
    <t>G084167E28936N</t>
  </si>
  <si>
    <t>G084110E28893N</t>
  </si>
  <si>
    <t>G083950E28520N</t>
  </si>
  <si>
    <t>G083946E28825N</t>
  </si>
  <si>
    <t>G084236E28824N</t>
  </si>
  <si>
    <t>G084228E28829N</t>
  </si>
  <si>
    <t>G083929E28759N</t>
  </si>
  <si>
    <t>G084259E28493N</t>
  </si>
  <si>
    <t>G084273E28925N</t>
  </si>
  <si>
    <t>G084254E28913N</t>
  </si>
  <si>
    <t>G084283E28881N</t>
  </si>
  <si>
    <t>G084098E28916N</t>
  </si>
  <si>
    <t>G084243E28491N</t>
  </si>
  <si>
    <t>G084121E28869N</t>
  </si>
  <si>
    <t>G084099E28732N</t>
  </si>
  <si>
    <t>G084014E28798N</t>
  </si>
  <si>
    <t>G084039E28723N</t>
  </si>
  <si>
    <t>G084168E28852N</t>
  </si>
  <si>
    <t>G084106E28720N</t>
  </si>
  <si>
    <t>G084223E28820N</t>
  </si>
  <si>
    <t>G083933E28782N</t>
  </si>
  <si>
    <t>G083958E28832N</t>
  </si>
  <si>
    <t>G084186E28467N</t>
  </si>
  <si>
    <t>G083830E28695N</t>
  </si>
  <si>
    <t>G084124E28961N</t>
  </si>
  <si>
    <t>G084117E28453N</t>
  </si>
  <si>
    <t>G084277E28479N</t>
  </si>
  <si>
    <t>G084244E28473N</t>
  </si>
  <si>
    <t>G083954E28576N</t>
  </si>
  <si>
    <t>G083832E28563N</t>
  </si>
  <si>
    <t>G084129E28707N</t>
  </si>
  <si>
    <t>G084162E28710N</t>
  </si>
  <si>
    <t>G084207E28847N</t>
  </si>
  <si>
    <t>G084149E28719N</t>
  </si>
  <si>
    <t>G084134E28934N</t>
  </si>
  <si>
    <t>G083892E28572N</t>
  </si>
  <si>
    <t>G084130E28928N</t>
  </si>
  <si>
    <t>G084114E28710N</t>
  </si>
  <si>
    <t>G083853E28525N</t>
  </si>
  <si>
    <t>G083872E28641N</t>
  </si>
  <si>
    <t>G084086E28936N</t>
  </si>
  <si>
    <t>G083938E28774N</t>
  </si>
  <si>
    <t>G084145E28866N</t>
  </si>
  <si>
    <t>G083989E28819N</t>
  </si>
  <si>
    <t>G084159E28942N</t>
  </si>
  <si>
    <t>G084132E28911N</t>
  </si>
  <si>
    <t>G084129E28944N</t>
  </si>
  <si>
    <t>G084260E28476N</t>
  </si>
  <si>
    <t>G084238E28813N</t>
  </si>
  <si>
    <t>G084191E28819N</t>
  </si>
  <si>
    <t>G084028E28586N</t>
  </si>
  <si>
    <t>G083802E28672N</t>
  </si>
  <si>
    <t>G083902E28762N</t>
  </si>
  <si>
    <t>G084242E28796N</t>
  </si>
  <si>
    <t>G084115E28878N</t>
  </si>
  <si>
    <t>G084195E28908N</t>
  </si>
  <si>
    <t>G084177E28528N</t>
  </si>
  <si>
    <t>G083981E28833N</t>
  </si>
  <si>
    <t>G083851E28629N</t>
  </si>
  <si>
    <t>G083957E28819N</t>
  </si>
  <si>
    <t>G084142E28711N</t>
  </si>
  <si>
    <t>G084237E28804N</t>
  </si>
  <si>
    <t>G084048E28825N</t>
  </si>
  <si>
    <t>G084213E28836N</t>
  </si>
  <si>
    <t>G084089E28774N</t>
  </si>
  <si>
    <t>G083871E28659N</t>
  </si>
  <si>
    <t>G083907E28733N</t>
  </si>
  <si>
    <t>G083940E28806N</t>
  </si>
  <si>
    <t>G084131E28828N</t>
  </si>
  <si>
    <t>G084109E28727N</t>
  </si>
  <si>
    <t>G084072E28859N</t>
  </si>
  <si>
    <t>G084036E28753N</t>
  </si>
  <si>
    <t>G084102E28932N</t>
  </si>
  <si>
    <t>G084131E28956N</t>
  </si>
  <si>
    <t>G084203E28800N</t>
  </si>
  <si>
    <t>G084095E28858N</t>
  </si>
  <si>
    <t>G084167E28860N</t>
  </si>
  <si>
    <t>G083923E28774N</t>
  </si>
  <si>
    <t>G084153E28710N</t>
  </si>
  <si>
    <t>G084289E28902N</t>
  </si>
  <si>
    <t>G083971E28824N</t>
  </si>
  <si>
    <t>G084065E28515N</t>
  </si>
  <si>
    <t>G083912E28572N</t>
  </si>
  <si>
    <t>G083959E28546N</t>
  </si>
  <si>
    <t>G083832E28688N</t>
  </si>
  <si>
    <t>G084081E28875N</t>
  </si>
  <si>
    <t>G084097E28875N</t>
  </si>
  <si>
    <t>G083716E28646N</t>
  </si>
  <si>
    <t>G083930E28641N</t>
  </si>
  <si>
    <t>G084221E28890N</t>
  </si>
  <si>
    <t>G084264E28884N</t>
  </si>
  <si>
    <t>G084075E28734N</t>
  </si>
  <si>
    <t>G084077E28853N</t>
  </si>
  <si>
    <t>G084005E28793N</t>
  </si>
  <si>
    <t>G084243E28821N</t>
  </si>
  <si>
    <t>G083898E28771N</t>
  </si>
  <si>
    <t>G083888E28741N</t>
  </si>
  <si>
    <t>G084212E28905N</t>
  </si>
  <si>
    <t>G084011E28767N</t>
  </si>
  <si>
    <t>G083960E28827N</t>
  </si>
  <si>
    <t>G084221E28914N</t>
  </si>
  <si>
    <t>G084187E28808N</t>
  </si>
  <si>
    <t>G084187E28836N</t>
  </si>
  <si>
    <t>G083949E28532N</t>
  </si>
  <si>
    <t>G084089E28931N</t>
  </si>
  <si>
    <t>G083779E28671N</t>
  </si>
  <si>
    <t>G083906E28748N</t>
  </si>
  <si>
    <t>G084148E28934N</t>
  </si>
  <si>
    <t>G084183E28853N</t>
  </si>
  <si>
    <t>G084086E28561N</t>
  </si>
  <si>
    <t>G084239E28917N</t>
  </si>
  <si>
    <t>G084072E28779N</t>
  </si>
  <si>
    <t>G083876E28575N</t>
  </si>
  <si>
    <t>G084059E28538N</t>
  </si>
  <si>
    <t>G084185E28879N</t>
  </si>
  <si>
    <t>G083996E28612N</t>
  </si>
  <si>
    <t>G084142E28952N</t>
  </si>
  <si>
    <t>G083913E28638N</t>
  </si>
  <si>
    <t>MH</t>
  </si>
  <si>
    <t xml:space="preserve">Avalanche likelihood ratio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</si>
</sst>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2" fontId="0" fillId="0" borderId="0" xfId="0" applyNumberFormat="1" applyBorder="1"/>
    <xf numFmtId="2" fontId="1" fillId="0" borderId="0" xfId="0" applyNumberFormat="1" applyFont="1" applyBorder="1"/>
    <xf numFmtId="2" fontId="0" fillId="0" borderId="0" xfId="0" applyNumberFormat="1" applyFill="1" applyBorder="1"/>
    <xf numFmtId="0" fontId="0" fillId="0" borderId="0" xfId="0" applyFont="1" applyFill="1" applyBorder="1"/>
    <xf numFmtId="14" fontId="0" fillId="0" borderId="0" xfId="0" applyNumberFormat="1" applyBorder="1"/>
    <xf numFmtId="0" fontId="0" fillId="0" borderId="0" xfId="0" applyBorder="1"/>
    <xf numFmtId="14" fontId="0" fillId="0" borderId="0" xfId="0" applyNumberFormat="1" applyFont="1" applyFill="1" applyBorder="1"/>
    <xf numFmtId="14" fontId="0" fillId="0" borderId="0" xfId="0" applyNumberFormat="1" applyFill="1" applyBorder="1"/>
    <xf numFmtId="2" fontId="0" fillId="0" borderId="0" xfId="0" applyNumberFormat="1" applyFont="1" applyFill="1" applyBorder="1"/>
    <xf numFmtId="0" fontId="0" fillId="0" borderId="0" xfId="0" applyFont="1" applyBorder="1"/>
    <xf numFmtId="2" fontId="0" fillId="0" borderId="1" xfId="0" applyNumberFormat="1" applyFill="1" applyBorder="1"/>
    <xf numFmtId="0" fontId="0" fillId="0" borderId="0" xfId="0" applyFill="1"/>
    <xf numFmtId="2" fontId="0" fillId="0" borderId="2" xfId="0" applyNumberFormat="1" applyFill="1" applyBorder="1"/>
    <xf numFmtId="0" fontId="0" fillId="0" borderId="1" xfId="0" applyFill="1" applyBorder="1"/>
    <xf numFmtId="0" fontId="0" fillId="0" borderId="0" xfId="0" applyFill="1" applyBorder="1"/>
    <xf numFmtId="2" fontId="1" fillId="0" borderId="0" xfId="0" applyNumberFormat="1" applyFont="1" applyFill="1" applyBorder="1"/>
    <xf numFmtId="2" fontId="2" fillId="0" borderId="0" xfId="0" applyNumberFormat="1" applyFont="1" applyFill="1" applyBorder="1"/>
    <xf numFmtId="0" fontId="1" fillId="0" borderId="0" xfId="0" applyFont="1" applyFill="1" applyBorder="1"/>
    <xf numFmtId="2" fontId="0" fillId="0" borderId="3" xfId="0" applyNumberFormat="1" applyFill="1" applyBorder="1"/>
    <xf numFmtId="0" fontId="0" fillId="0" borderId="2" xfId="0" applyFill="1" applyBorder="1"/>
    <xf numFmtId="14" fontId="0" fillId="0" borderId="2" xfId="0" applyNumberFormat="1" applyFill="1" applyBorder="1"/>
    <xf numFmtId="2" fontId="0" fillId="0" borderId="1" xfId="0" applyNumberFormat="1" applyFont="1" applyFill="1" applyBorder="1"/>
    <xf numFmtId="2" fontId="0" fillId="0" borderId="2" xfId="0" applyNumberFormat="1" applyFont="1" applyFill="1" applyBorder="1"/>
    <xf numFmtId="14" fontId="0" fillId="0" borderId="3" xfId="0" applyNumberFormat="1" applyFill="1" applyBorder="1"/>
    <xf numFmtId="0" fontId="0" fillId="0" borderId="3" xfId="0" applyFill="1" applyBorder="1"/>
    <xf numFmtId="14" fontId="0" fillId="0" borderId="3" xfId="0" applyNumberFormat="1" applyFont="1" applyFill="1" applyBorder="1"/>
    <xf numFmtId="0" fontId="0" fillId="0" borderId="1" xfId="0" applyBorder="1"/>
    <xf numFmtId="0" fontId="0" fillId="0" borderId="0" xfId="0" applyFill="1" applyBorder="1" applyAlignment="1">
      <alignment wrapText="1"/>
    </xf>
    <xf numFmtId="0" fontId="2" fillId="0" borderId="4" xfId="0" applyFont="1" applyBorder="1"/>
    <xf numFmtId="0" fontId="2" fillId="0" borderId="5" xfId="0" applyFont="1" applyFill="1" applyBorder="1" applyAlignment="1">
      <alignment wrapText="1"/>
    </xf>
    <xf numFmtId="0" fontId="2" fillId="0" borderId="5" xfId="0" applyFont="1" applyFill="1" applyBorder="1"/>
    <xf numFmtId="0" fontId="2" fillId="0" borderId="6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/>
    <xf numFmtId="2" fontId="5" fillId="0" borderId="0" xfId="0" applyNumberFormat="1" applyFont="1" applyFill="1" applyBorder="1"/>
    <xf numFmtId="0" fontId="2" fillId="0" borderId="0" xfId="0" applyNumberFormat="1" applyFont="1" applyFill="1" applyBorder="1"/>
    <xf numFmtId="2" fontId="6" fillId="0" borderId="0" xfId="0" applyNumberFormat="1" applyFont="1" applyFill="1" applyBorder="1"/>
    <xf numFmtId="0" fontId="2" fillId="0" borderId="0" xfId="0" applyFont="1"/>
    <xf numFmtId="0" fontId="0" fillId="0" borderId="7" xfId="0" applyFill="1" applyBorder="1"/>
    <xf numFmtId="0" fontId="0" fillId="0" borderId="8" xfId="0" applyFill="1" applyBorder="1"/>
    <xf numFmtId="2" fontId="0" fillId="0" borderId="8" xfId="0" applyNumberFormat="1" applyFill="1" applyBorder="1"/>
    <xf numFmtId="2" fontId="0" fillId="0" borderId="9" xfId="0" applyNumberFormat="1" applyFill="1" applyBorder="1"/>
    <xf numFmtId="0" fontId="0" fillId="0" borderId="10" xfId="0" applyBorder="1"/>
    <xf numFmtId="2" fontId="0" fillId="0" borderId="11" xfId="0" applyNumberFormat="1" applyFill="1" applyBorder="1"/>
    <xf numFmtId="2" fontId="0" fillId="0" borderId="7" xfId="0" applyNumberFormat="1" applyFill="1" applyBorder="1"/>
    <xf numFmtId="2" fontId="0" fillId="0" borderId="10" xfId="0" applyNumberFormat="1" applyFill="1" applyBorder="1"/>
    <xf numFmtId="0" fontId="0" fillId="0" borderId="10" xfId="0" applyFill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123825</xdr:rowOff>
    </xdr:from>
    <xdr:to>
      <xdr:col>7</xdr:col>
      <xdr:colOff>400050</xdr:colOff>
      <xdr:row>9</xdr:row>
      <xdr:rowOff>76200</xdr:rowOff>
    </xdr:to>
    <xdr:sp macro="" textlink="">
      <xdr:nvSpPr>
        <xdr:cNvPr id="2" name="TextBox 1"/>
        <xdr:cNvSpPr txBox="1"/>
      </xdr:nvSpPr>
      <xdr:spPr>
        <a:xfrm>
          <a:off x="257175" y="123825"/>
          <a:ext cx="4410075" cy="1666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Spatially variable shrinkage of glaciers in the Annapurna Conservation Area, Nepal, 2000 to 2016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Arminel M. Lovell, J. Rachel Carr and Chris R. Stokes</a:t>
          </a:r>
          <a:endParaRPr lang="en-GB" sz="1100" b="1"/>
        </a:p>
        <a:p>
          <a:endParaRPr lang="en-GB" sz="1100" b="1"/>
        </a:p>
        <a:p>
          <a:r>
            <a:rPr lang="en-GB" sz="1100" b="1"/>
            <a:t>Notes</a:t>
          </a:r>
        </a:p>
        <a:p>
          <a:r>
            <a:rPr lang="en-GB" sz="1100"/>
            <a:t>In column P ("Area (2015) (km</a:t>
          </a:r>
          <a:r>
            <a:rPr lang="en-GB" sz="1100" baseline="30000"/>
            <a:t>2</a:t>
          </a:r>
          <a:r>
            <a:rPr lang="en-GB" sz="1100"/>
            <a:t>)"), figures marked in red are glaciers</a:t>
          </a:r>
          <a:r>
            <a:rPr lang="en-GB" sz="1100" baseline="0"/>
            <a:t> that were manually digitised using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Landsat 8 OLI TIRS scene from 11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October 2014. </a:t>
          </a:r>
          <a:r>
            <a:rPr lang="en-GB" sz="11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8" sqref="F18"/>
    </sheetView>
  </sheetViews>
  <sheetFormatPr defaultRowHeight="15" x14ac:dyDescent="0.25"/>
  <sheetData>
    <row r="1" spans="1:1" x14ac:dyDescent="0.25">
      <c r="A1" s="38"/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99"/>
  <sheetViews>
    <sheetView tabSelected="1" topLeftCell="V1" workbookViewId="0">
      <pane ySplit="1" topLeftCell="A2" activePane="bottomLeft" state="frozen"/>
      <selection pane="bottomLeft" activeCell="AB1" sqref="AB1:AB1048576"/>
    </sheetView>
  </sheetViews>
  <sheetFormatPr defaultRowHeight="15" x14ac:dyDescent="0.25"/>
  <cols>
    <col min="1" max="1" width="15.85546875" bestFit="1" customWidth="1"/>
    <col min="2" max="2" width="17" customWidth="1"/>
    <col min="5" max="5" width="6.7109375" bestFit="1" customWidth="1"/>
    <col min="6" max="6" width="11.42578125" customWidth="1"/>
    <col min="7" max="7" width="11.28515625" customWidth="1"/>
    <col min="10" max="10" width="13.7109375" customWidth="1"/>
    <col min="14" max="14" width="11.7109375" customWidth="1"/>
    <col min="20" max="20" width="11" customWidth="1"/>
    <col min="22" max="22" width="10.7109375" bestFit="1" customWidth="1"/>
    <col min="23" max="23" width="49" bestFit="1" customWidth="1"/>
    <col min="24" max="24" width="10.7109375" bestFit="1" customWidth="1"/>
    <col min="31" max="31" width="10.140625" customWidth="1"/>
    <col min="36" max="36" width="11.5703125" customWidth="1"/>
  </cols>
  <sheetData>
    <row r="1" spans="1:38" ht="80.25" customHeight="1" thickBot="1" x14ac:dyDescent="0.3">
      <c r="A1" s="29" t="s">
        <v>194</v>
      </c>
      <c r="B1" s="30" t="s">
        <v>200</v>
      </c>
      <c r="C1" s="31" t="s">
        <v>0</v>
      </c>
      <c r="D1" s="31" t="s">
        <v>1</v>
      </c>
      <c r="E1" s="30" t="s">
        <v>196</v>
      </c>
      <c r="F1" s="30" t="s">
        <v>201</v>
      </c>
      <c r="G1" s="30" t="s">
        <v>202</v>
      </c>
      <c r="H1" s="30" t="s">
        <v>203</v>
      </c>
      <c r="I1" s="30" t="s">
        <v>198</v>
      </c>
      <c r="J1" s="30" t="s">
        <v>204</v>
      </c>
      <c r="K1" s="30" t="s">
        <v>205</v>
      </c>
      <c r="L1" s="30" t="s">
        <v>199</v>
      </c>
      <c r="M1" s="30" t="s">
        <v>188</v>
      </c>
      <c r="N1" s="32" t="s">
        <v>381</v>
      </c>
      <c r="O1" s="33" t="s">
        <v>206</v>
      </c>
      <c r="P1" s="30" t="s">
        <v>207</v>
      </c>
      <c r="Q1" s="30" t="s">
        <v>208</v>
      </c>
      <c r="R1" s="30" t="s">
        <v>209</v>
      </c>
      <c r="S1" s="30" t="s">
        <v>175</v>
      </c>
      <c r="T1" s="32" t="s">
        <v>210</v>
      </c>
      <c r="U1" s="34" t="s">
        <v>177</v>
      </c>
      <c r="V1" s="31" t="s">
        <v>178</v>
      </c>
      <c r="W1" s="31" t="s">
        <v>179</v>
      </c>
      <c r="X1" s="31" t="s">
        <v>178</v>
      </c>
      <c r="Y1" s="30" t="s">
        <v>180</v>
      </c>
      <c r="Z1" s="30" t="s">
        <v>211</v>
      </c>
      <c r="AA1" s="30" t="s">
        <v>212</v>
      </c>
      <c r="AB1" s="30" t="s">
        <v>213</v>
      </c>
      <c r="AC1" s="30" t="s">
        <v>187</v>
      </c>
      <c r="AD1" s="30" t="s">
        <v>214</v>
      </c>
      <c r="AE1" s="32" t="s">
        <v>215</v>
      </c>
      <c r="AF1" s="30" t="s">
        <v>216</v>
      </c>
      <c r="AG1" s="30" t="s">
        <v>217</v>
      </c>
      <c r="AH1" s="30" t="s">
        <v>218</v>
      </c>
      <c r="AI1" s="30" t="s">
        <v>219</v>
      </c>
      <c r="AJ1" s="32" t="s">
        <v>220</v>
      </c>
      <c r="AK1" s="12"/>
      <c r="AL1" s="12"/>
    </row>
    <row r="2" spans="1:38" ht="19.5" customHeight="1" x14ac:dyDescent="0.25">
      <c r="A2" s="39" t="s">
        <v>290</v>
      </c>
      <c r="B2" s="40" t="s">
        <v>2</v>
      </c>
      <c r="C2">
        <v>83.959472000000005</v>
      </c>
      <c r="D2">
        <v>28.569036000000001</v>
      </c>
      <c r="E2" s="40" t="s">
        <v>195</v>
      </c>
      <c r="F2" s="40">
        <v>4721</v>
      </c>
      <c r="G2" s="40">
        <v>7525</v>
      </c>
      <c r="H2" s="40">
        <v>5770</v>
      </c>
      <c r="I2" s="41">
        <v>35.334777223271445</v>
      </c>
      <c r="J2" s="41">
        <v>43.499905265802568</v>
      </c>
      <c r="K2" s="41">
        <v>25.871211251975055</v>
      </c>
      <c r="L2" s="41">
        <v>1.67302192564347</v>
      </c>
      <c r="M2" s="40" t="s">
        <v>193</v>
      </c>
      <c r="N2" s="42">
        <v>0.7010017588131835</v>
      </c>
      <c r="O2" s="45">
        <v>11.797000000000001</v>
      </c>
      <c r="P2" s="41">
        <v>10.8446</v>
      </c>
      <c r="Q2" s="41">
        <f>P2-O2</f>
        <v>-0.9524000000000008</v>
      </c>
      <c r="R2" s="41">
        <v>5.0000000000000001E-3</v>
      </c>
      <c r="S2" s="41">
        <f>Q2/O2*100</f>
        <v>-8.0732389590573934</v>
      </c>
      <c r="T2" s="42">
        <f>S2/15</f>
        <v>-0.53821593060382622</v>
      </c>
      <c r="U2" s="14" t="s">
        <v>176</v>
      </c>
      <c r="V2" s="15" t="s">
        <v>176</v>
      </c>
      <c r="W2" s="15" t="s">
        <v>176</v>
      </c>
      <c r="X2" s="15" t="s">
        <v>176</v>
      </c>
      <c r="Y2" s="15" t="s">
        <v>176</v>
      </c>
      <c r="Z2" s="15" t="s">
        <v>176</v>
      </c>
      <c r="AA2" s="15" t="s">
        <v>176</v>
      </c>
      <c r="AB2" s="15" t="s">
        <v>176</v>
      </c>
      <c r="AC2" s="15" t="s">
        <v>176</v>
      </c>
      <c r="AD2" s="15" t="s">
        <v>176</v>
      </c>
      <c r="AE2" s="20" t="s">
        <v>176</v>
      </c>
      <c r="AF2" s="45">
        <v>1.05786</v>
      </c>
      <c r="AG2" s="41">
        <v>8.967195049588879</v>
      </c>
      <c r="AH2" s="41">
        <v>1.1844699999999999</v>
      </c>
      <c r="AI2" s="41">
        <v>10.92221013223171</v>
      </c>
      <c r="AJ2" s="42">
        <f>AI2-AG2</f>
        <v>1.9550150826428307</v>
      </c>
      <c r="AK2" s="12"/>
      <c r="AL2" s="12"/>
    </row>
    <row r="3" spans="1:38" s="12" customFormat="1" x14ac:dyDescent="0.25">
      <c r="A3" s="27" t="s">
        <v>377</v>
      </c>
      <c r="B3" s="15" t="s">
        <v>3</v>
      </c>
      <c r="C3">
        <v>83.985303000000002</v>
      </c>
      <c r="D3">
        <v>28.627687999999999</v>
      </c>
      <c r="E3" s="15" t="s">
        <v>195</v>
      </c>
      <c r="F3" s="15" t="s">
        <v>176</v>
      </c>
      <c r="G3" s="15" t="s">
        <v>176</v>
      </c>
      <c r="H3" s="15" t="s">
        <v>176</v>
      </c>
      <c r="I3" s="15" t="s">
        <v>176</v>
      </c>
      <c r="J3" s="15" t="s">
        <v>176</v>
      </c>
      <c r="K3" s="15" t="s">
        <v>176</v>
      </c>
      <c r="L3" s="3" t="s">
        <v>176</v>
      </c>
      <c r="M3" s="15" t="s">
        <v>176</v>
      </c>
      <c r="N3" s="13" t="s">
        <v>176</v>
      </c>
      <c r="O3" s="11" t="s">
        <v>176</v>
      </c>
      <c r="P3" s="35" t="s">
        <v>176</v>
      </c>
      <c r="Q3" s="3" t="s">
        <v>176</v>
      </c>
      <c r="R3" s="3">
        <v>5.0000000000000001E-3</v>
      </c>
      <c r="S3" s="3" t="s">
        <v>176</v>
      </c>
      <c r="T3" s="13" t="s">
        <v>176</v>
      </c>
      <c r="U3" s="11" t="s">
        <v>176</v>
      </c>
      <c r="V3" s="3" t="s">
        <v>176</v>
      </c>
      <c r="W3" s="3" t="s">
        <v>176</v>
      </c>
      <c r="X3" s="3" t="s">
        <v>176</v>
      </c>
      <c r="Y3" s="3" t="s">
        <v>176</v>
      </c>
      <c r="Z3" s="3" t="s">
        <v>176</v>
      </c>
      <c r="AA3" s="3" t="s">
        <v>176</v>
      </c>
      <c r="AB3" s="3" t="s">
        <v>176</v>
      </c>
      <c r="AC3" s="3" t="s">
        <v>176</v>
      </c>
      <c r="AD3" s="3" t="s">
        <v>176</v>
      </c>
      <c r="AE3" s="13" t="s">
        <v>176</v>
      </c>
      <c r="AF3" s="11" t="s">
        <v>176</v>
      </c>
      <c r="AG3" s="3" t="s">
        <v>176</v>
      </c>
      <c r="AH3" s="3" t="s">
        <v>176</v>
      </c>
      <c r="AI3" s="3" t="s">
        <v>176</v>
      </c>
      <c r="AJ3" s="13" t="s">
        <v>176</v>
      </c>
    </row>
    <row r="4" spans="1:38" x14ac:dyDescent="0.25">
      <c r="A4" s="27" t="s">
        <v>287</v>
      </c>
      <c r="B4" s="15" t="s">
        <v>4</v>
      </c>
      <c r="C4">
        <v>84.116767999999993</v>
      </c>
      <c r="D4">
        <v>28.450751</v>
      </c>
      <c r="E4" s="15" t="s">
        <v>195</v>
      </c>
      <c r="F4" s="15">
        <v>2433</v>
      </c>
      <c r="G4" s="15">
        <v>2844</v>
      </c>
      <c r="H4" s="15">
        <v>2517</v>
      </c>
      <c r="I4" s="3">
        <v>11.776894855408669</v>
      </c>
      <c r="J4" s="3">
        <v>20.548452351947937</v>
      </c>
      <c r="K4" s="3">
        <v>4.3139483465344233</v>
      </c>
      <c r="L4" s="3">
        <v>3.8928571428571401</v>
      </c>
      <c r="M4" s="15" t="s">
        <v>193</v>
      </c>
      <c r="N4" s="13">
        <v>11.901615271659324</v>
      </c>
      <c r="O4" s="11">
        <v>0.61140799999999995</v>
      </c>
      <c r="P4" s="3">
        <v>0.39959800000000001</v>
      </c>
      <c r="Q4" s="3">
        <f t="shared" ref="Q4:Q30" si="0">P4-O4</f>
        <v>-0.21180999999999994</v>
      </c>
      <c r="R4" s="3">
        <v>5.0000000000000001E-3</v>
      </c>
      <c r="S4" s="3">
        <f t="shared" ref="S4:S30" si="1">Q4/O4*100</f>
        <v>-34.642987988380916</v>
      </c>
      <c r="T4" s="13">
        <f t="shared" ref="T4:T30" si="2">S4/15</f>
        <v>-2.3095325325587277</v>
      </c>
      <c r="U4" s="11" t="s">
        <v>176</v>
      </c>
      <c r="V4" s="3" t="s">
        <v>176</v>
      </c>
      <c r="W4" s="3" t="s">
        <v>176</v>
      </c>
      <c r="X4" s="3" t="s">
        <v>176</v>
      </c>
      <c r="Y4" s="3" t="s">
        <v>176</v>
      </c>
      <c r="Z4" s="3" t="s">
        <v>176</v>
      </c>
      <c r="AA4" s="3" t="s">
        <v>176</v>
      </c>
      <c r="AB4" s="3" t="s">
        <v>176</v>
      </c>
      <c r="AC4" s="3" t="s">
        <v>176</v>
      </c>
      <c r="AD4" s="3" t="s">
        <v>176</v>
      </c>
      <c r="AE4" s="13" t="s">
        <v>176</v>
      </c>
      <c r="AF4" s="11">
        <v>0.43634200000000001</v>
      </c>
      <c r="AG4" s="3">
        <v>71.366746918587921</v>
      </c>
      <c r="AH4" s="3">
        <v>0.35572500000000001</v>
      </c>
      <c r="AI4" s="3">
        <v>89.020715819398504</v>
      </c>
      <c r="AJ4" s="13">
        <f>AI4-AG4</f>
        <v>17.653968900810582</v>
      </c>
      <c r="AK4" s="12"/>
      <c r="AL4" s="12"/>
    </row>
    <row r="5" spans="1:38" x14ac:dyDescent="0.25">
      <c r="A5" s="27" t="s">
        <v>231</v>
      </c>
      <c r="B5" s="15" t="s">
        <v>5</v>
      </c>
      <c r="C5">
        <v>83.811633</v>
      </c>
      <c r="D5">
        <v>28.540168000000001</v>
      </c>
      <c r="E5" s="15" t="s">
        <v>195</v>
      </c>
      <c r="F5" s="15">
        <v>4984</v>
      </c>
      <c r="G5" s="15">
        <v>7579</v>
      </c>
      <c r="H5" s="15">
        <v>6391</v>
      </c>
      <c r="I5" s="3">
        <v>31.829694704252319</v>
      </c>
      <c r="J5" s="3">
        <v>38.670458027111138</v>
      </c>
      <c r="K5" s="3">
        <v>29.793789334156916</v>
      </c>
      <c r="L5" s="3">
        <v>-1.1825063078217</v>
      </c>
      <c r="M5" s="15" t="s">
        <v>190</v>
      </c>
      <c r="N5" s="13">
        <v>0.40161652447238438</v>
      </c>
      <c r="O5" s="11">
        <v>10.0518</v>
      </c>
      <c r="P5" s="37">
        <v>9.0752500000000005</v>
      </c>
      <c r="Q5" s="3">
        <f t="shared" si="0"/>
        <v>-0.97654999999999959</v>
      </c>
      <c r="R5" s="3">
        <v>5.0000000000000001E-3</v>
      </c>
      <c r="S5" s="3">
        <f t="shared" si="1"/>
        <v>-9.7151753914721688</v>
      </c>
      <c r="T5" s="13">
        <f t="shared" si="2"/>
        <v>-0.64767835943147789</v>
      </c>
      <c r="U5" s="14" t="s">
        <v>176</v>
      </c>
      <c r="V5" s="15" t="s">
        <v>176</v>
      </c>
      <c r="W5" s="15" t="s">
        <v>176</v>
      </c>
      <c r="X5" s="15" t="s">
        <v>176</v>
      </c>
      <c r="Y5" s="15" t="s">
        <v>176</v>
      </c>
      <c r="Z5" s="15" t="s">
        <v>176</v>
      </c>
      <c r="AA5" s="15" t="s">
        <v>176</v>
      </c>
      <c r="AB5" s="15" t="s">
        <v>176</v>
      </c>
      <c r="AC5" s="15" t="s">
        <v>176</v>
      </c>
      <c r="AD5" s="15" t="s">
        <v>176</v>
      </c>
      <c r="AE5" s="20" t="s">
        <v>176</v>
      </c>
      <c r="AF5" s="11" t="s">
        <v>176</v>
      </c>
      <c r="AG5" s="3" t="s">
        <v>176</v>
      </c>
      <c r="AH5" s="3" t="s">
        <v>176</v>
      </c>
      <c r="AI5" s="3" t="s">
        <v>176</v>
      </c>
      <c r="AJ5" s="13" t="s">
        <v>176</v>
      </c>
      <c r="AK5" s="12"/>
      <c r="AL5" s="12"/>
    </row>
    <row r="6" spans="1:38" x14ac:dyDescent="0.25">
      <c r="A6" s="27" t="s">
        <v>313</v>
      </c>
      <c r="B6" s="15" t="s">
        <v>6</v>
      </c>
      <c r="C6">
        <v>83.806437000000003</v>
      </c>
      <c r="D6">
        <v>28.675238</v>
      </c>
      <c r="E6" s="15" t="s">
        <v>195</v>
      </c>
      <c r="F6" s="15">
        <v>5772</v>
      </c>
      <c r="G6" s="15">
        <v>7103</v>
      </c>
      <c r="H6" s="15">
        <v>6489</v>
      </c>
      <c r="I6" s="3">
        <v>33.841461258351764</v>
      </c>
      <c r="J6" s="3">
        <v>28.449496793252479</v>
      </c>
      <c r="K6" s="3">
        <v>40.452397424289899</v>
      </c>
      <c r="L6" s="3">
        <v>-1.1712887438825399</v>
      </c>
      <c r="M6" s="15" t="s">
        <v>190</v>
      </c>
      <c r="N6" s="13">
        <v>0.36159999999999998</v>
      </c>
      <c r="O6" s="11">
        <v>2.25875</v>
      </c>
      <c r="P6" s="3">
        <v>1.81284</v>
      </c>
      <c r="Q6" s="3">
        <f t="shared" si="0"/>
        <v>-0.44591000000000003</v>
      </c>
      <c r="R6" s="3">
        <v>5.0000000000000001E-3</v>
      </c>
      <c r="S6" s="3">
        <f t="shared" si="1"/>
        <v>-19.741449916989488</v>
      </c>
      <c r="T6" s="13">
        <f t="shared" si="2"/>
        <v>-1.3160966611326326</v>
      </c>
      <c r="U6" s="11" t="s">
        <v>176</v>
      </c>
      <c r="V6" s="3" t="s">
        <v>176</v>
      </c>
      <c r="W6" s="3" t="s">
        <v>176</v>
      </c>
      <c r="X6" s="3" t="s">
        <v>176</v>
      </c>
      <c r="Y6" s="3" t="s">
        <v>176</v>
      </c>
      <c r="Z6" s="3" t="s">
        <v>176</v>
      </c>
      <c r="AA6" s="3" t="s">
        <v>176</v>
      </c>
      <c r="AB6" s="3" t="s">
        <v>176</v>
      </c>
      <c r="AC6" s="3" t="s">
        <v>176</v>
      </c>
      <c r="AD6" s="3" t="s">
        <v>176</v>
      </c>
      <c r="AE6" s="13" t="s">
        <v>176</v>
      </c>
      <c r="AF6" s="11" t="s">
        <v>176</v>
      </c>
      <c r="AG6" s="3" t="s">
        <v>176</v>
      </c>
      <c r="AH6" s="3" t="s">
        <v>176</v>
      </c>
      <c r="AI6" s="3" t="s">
        <v>176</v>
      </c>
      <c r="AJ6" s="13" t="s">
        <v>176</v>
      </c>
      <c r="AK6" s="12"/>
      <c r="AL6" s="12"/>
    </row>
    <row r="7" spans="1:38" x14ac:dyDescent="0.25">
      <c r="A7" s="27" t="s">
        <v>367</v>
      </c>
      <c r="B7" s="15" t="s">
        <v>7</v>
      </c>
      <c r="C7">
        <v>83.779696999999999</v>
      </c>
      <c r="D7">
        <v>28.673596</v>
      </c>
      <c r="E7" s="15" t="s">
        <v>195</v>
      </c>
      <c r="F7" s="15">
        <v>4537</v>
      </c>
      <c r="G7" s="15">
        <v>6659</v>
      </c>
      <c r="H7" s="15">
        <v>5275</v>
      </c>
      <c r="I7" s="3">
        <v>26.681335156694445</v>
      </c>
      <c r="J7" s="3">
        <v>36.576337521654686</v>
      </c>
      <c r="K7" s="3">
        <v>18.688070899262353</v>
      </c>
      <c r="L7" s="3">
        <v>1.89329685362517</v>
      </c>
      <c r="M7" s="15" t="s">
        <v>193</v>
      </c>
      <c r="N7" s="13">
        <v>1.3259493670886076</v>
      </c>
      <c r="O7" s="11">
        <v>1.70706</v>
      </c>
      <c r="P7" s="3">
        <v>1.1966699999999999</v>
      </c>
      <c r="Q7" s="3">
        <f t="shared" si="0"/>
        <v>-0.51039000000000012</v>
      </c>
      <c r="R7" s="3">
        <v>5.0000000000000001E-3</v>
      </c>
      <c r="S7" s="3">
        <f t="shared" si="1"/>
        <v>-29.898773329584206</v>
      </c>
      <c r="T7" s="13">
        <f t="shared" si="2"/>
        <v>-1.9932515553056136</v>
      </c>
      <c r="U7" s="14" t="s">
        <v>176</v>
      </c>
      <c r="V7" s="15" t="s">
        <v>176</v>
      </c>
      <c r="W7" s="15" t="s">
        <v>176</v>
      </c>
      <c r="X7" s="15" t="s">
        <v>176</v>
      </c>
      <c r="Y7" s="15" t="s">
        <v>176</v>
      </c>
      <c r="Z7" s="15" t="s">
        <v>176</v>
      </c>
      <c r="AA7" s="15" t="s">
        <v>176</v>
      </c>
      <c r="AB7" s="15" t="s">
        <v>176</v>
      </c>
      <c r="AC7" s="15" t="s">
        <v>176</v>
      </c>
      <c r="AD7" s="15" t="s">
        <v>176</v>
      </c>
      <c r="AE7" s="20" t="s">
        <v>176</v>
      </c>
      <c r="AF7" s="11">
        <v>0.670427</v>
      </c>
      <c r="AG7" s="3">
        <v>39.273780652115335</v>
      </c>
      <c r="AH7" s="3">
        <v>0.73221000000000003</v>
      </c>
      <c r="AI7" s="3">
        <v>61.18729474291159</v>
      </c>
      <c r="AJ7" s="13">
        <f>AI7-AG7</f>
        <v>21.913514090796255</v>
      </c>
      <c r="AK7" s="12"/>
      <c r="AL7" s="12"/>
    </row>
    <row r="8" spans="1:38" x14ac:dyDescent="0.25">
      <c r="A8" s="27" t="s">
        <v>229</v>
      </c>
      <c r="B8" s="15" t="s">
        <v>8</v>
      </c>
      <c r="C8">
        <v>83.766208000000006</v>
      </c>
      <c r="D8">
        <v>28.661611000000001</v>
      </c>
      <c r="E8" s="15" t="s">
        <v>195</v>
      </c>
      <c r="F8" s="15">
        <v>4678</v>
      </c>
      <c r="G8" s="15">
        <v>6999</v>
      </c>
      <c r="H8" s="15">
        <v>5746</v>
      </c>
      <c r="I8" s="3">
        <v>26.103558689334793</v>
      </c>
      <c r="J8" s="3">
        <v>29.059024387566531</v>
      </c>
      <c r="K8" s="3">
        <v>23.297870194620955</v>
      </c>
      <c r="L8" s="3">
        <v>1.1732209737827699</v>
      </c>
      <c r="M8" s="15" t="s">
        <v>190</v>
      </c>
      <c r="N8" s="13">
        <v>0.72103367930523199</v>
      </c>
      <c r="O8" s="11">
        <v>8.4901700000000009</v>
      </c>
      <c r="P8" s="3">
        <v>7.6790500000000002</v>
      </c>
      <c r="Q8" s="3">
        <f t="shared" si="0"/>
        <v>-0.81112000000000073</v>
      </c>
      <c r="R8" s="3">
        <v>5.0000000000000001E-3</v>
      </c>
      <c r="S8" s="3">
        <f t="shared" si="1"/>
        <v>-9.5536367351890554</v>
      </c>
      <c r="T8" s="13">
        <f t="shared" si="2"/>
        <v>-0.63690911567927033</v>
      </c>
      <c r="U8" s="14" t="s">
        <v>176</v>
      </c>
      <c r="V8" s="8" t="s">
        <v>176</v>
      </c>
      <c r="W8" s="8" t="s">
        <v>176</v>
      </c>
      <c r="X8" s="8" t="s">
        <v>176</v>
      </c>
      <c r="Y8" s="8" t="s">
        <v>176</v>
      </c>
      <c r="Z8" s="8" t="s">
        <v>176</v>
      </c>
      <c r="AA8" s="8" t="s">
        <v>176</v>
      </c>
      <c r="AB8" s="8" t="s">
        <v>176</v>
      </c>
      <c r="AC8" s="8" t="s">
        <v>176</v>
      </c>
      <c r="AD8" s="8" t="s">
        <v>176</v>
      </c>
      <c r="AE8" s="21" t="s">
        <v>176</v>
      </c>
      <c r="AF8" s="11">
        <v>0.45220300000000002</v>
      </c>
      <c r="AG8" s="3">
        <v>5.3261948818457103</v>
      </c>
      <c r="AH8" s="3">
        <v>0.41317900000000002</v>
      </c>
      <c r="AI8" s="3">
        <v>5.3806004649012573</v>
      </c>
      <c r="AJ8" s="13">
        <f>AI8-AG8</f>
        <v>5.4405583055546991E-2</v>
      </c>
      <c r="AK8" s="12"/>
      <c r="AL8" s="12"/>
    </row>
    <row r="9" spans="1:38" x14ac:dyDescent="0.25">
      <c r="A9" s="27" t="s">
        <v>223</v>
      </c>
      <c r="B9" s="15" t="s">
        <v>9</v>
      </c>
      <c r="C9">
        <v>83.948684</v>
      </c>
      <c r="D9">
        <v>28.836611999999999</v>
      </c>
      <c r="E9" s="15" t="s">
        <v>380</v>
      </c>
      <c r="F9" s="15">
        <v>5657</v>
      </c>
      <c r="G9" s="15">
        <v>6010</v>
      </c>
      <c r="H9" s="15">
        <v>5849</v>
      </c>
      <c r="I9" s="3">
        <v>13.689509992315891</v>
      </c>
      <c r="J9" s="3">
        <v>10.765043636744727</v>
      </c>
      <c r="K9" s="3">
        <v>15.771400678070357</v>
      </c>
      <c r="L9" s="3">
        <v>-1.19135802469136</v>
      </c>
      <c r="M9" s="15" t="s">
        <v>190</v>
      </c>
      <c r="N9" s="13">
        <v>6.4020486555697821E-3</v>
      </c>
      <c r="O9" s="11">
        <v>0.70518899999999995</v>
      </c>
      <c r="P9" s="3">
        <v>0.57430999999999999</v>
      </c>
      <c r="Q9" s="3">
        <f t="shared" si="0"/>
        <v>-0.13087899999999997</v>
      </c>
      <c r="R9" s="3">
        <v>5.0000000000000001E-3</v>
      </c>
      <c r="S9" s="3">
        <f t="shared" si="1"/>
        <v>-18.559421658590814</v>
      </c>
      <c r="T9" s="13">
        <f t="shared" si="2"/>
        <v>-1.2372947772393876</v>
      </c>
      <c r="U9" s="14" t="s">
        <v>181</v>
      </c>
      <c r="V9" s="8">
        <v>36578</v>
      </c>
      <c r="W9" s="15" t="s">
        <v>184</v>
      </c>
      <c r="X9" s="7">
        <v>42297</v>
      </c>
      <c r="Y9" s="15">
        <v>15</v>
      </c>
      <c r="Z9" s="15">
        <v>-9.1985419999999998</v>
      </c>
      <c r="AA9" s="3">
        <f t="shared" ref="AA9:AA15" si="3">Z9/Y9</f>
        <v>-0.61323613333333327</v>
      </c>
      <c r="AB9" s="3">
        <v>7.6056122915679258E-2</v>
      </c>
      <c r="AC9" s="3">
        <v>-7.8422875626880639</v>
      </c>
      <c r="AD9" s="3">
        <f>AC9/Y9</f>
        <v>-0.52281917084587093</v>
      </c>
      <c r="AE9" s="13">
        <f t="shared" ref="AE9:AE15" si="4">AB9*1.07</f>
        <v>8.1380051519776814E-2</v>
      </c>
      <c r="AF9" s="11" t="s">
        <v>176</v>
      </c>
      <c r="AG9" s="3" t="s">
        <v>176</v>
      </c>
      <c r="AH9" s="3" t="s">
        <v>176</v>
      </c>
      <c r="AI9" s="3" t="s">
        <v>176</v>
      </c>
      <c r="AJ9" s="13" t="s">
        <v>176</v>
      </c>
      <c r="AK9" s="12"/>
      <c r="AL9" s="12"/>
    </row>
    <row r="10" spans="1:38" x14ac:dyDescent="0.25">
      <c r="A10" s="27" t="s">
        <v>248</v>
      </c>
      <c r="B10" s="15" t="s">
        <v>10</v>
      </c>
      <c r="C10">
        <v>83.943475000000007</v>
      </c>
      <c r="D10">
        <v>28.836103000000001</v>
      </c>
      <c r="E10" s="15" t="s">
        <v>380</v>
      </c>
      <c r="F10" s="15">
        <v>5648</v>
      </c>
      <c r="G10" s="15">
        <v>5939</v>
      </c>
      <c r="H10" s="15">
        <v>5769</v>
      </c>
      <c r="I10" s="3">
        <v>11.642801812534351</v>
      </c>
      <c r="J10" s="3">
        <v>13.963348113474781</v>
      </c>
      <c r="K10" s="3">
        <v>10.246964655383737</v>
      </c>
      <c r="L10" s="3">
        <v>1.40495867768595</v>
      </c>
      <c r="M10" s="15" t="s">
        <v>192</v>
      </c>
      <c r="N10" s="13">
        <v>1.5180265654648957E-2</v>
      </c>
      <c r="O10" s="11">
        <v>0.466281</v>
      </c>
      <c r="P10" s="3">
        <v>0.331542</v>
      </c>
      <c r="Q10" s="3">
        <f t="shared" si="0"/>
        <v>-0.134739</v>
      </c>
      <c r="R10" s="3">
        <v>5.0000000000000001E-3</v>
      </c>
      <c r="S10" s="3">
        <f t="shared" si="1"/>
        <v>-28.896523770001352</v>
      </c>
      <c r="T10" s="13">
        <f t="shared" si="2"/>
        <v>-1.9264349180000901</v>
      </c>
      <c r="U10" s="14" t="s">
        <v>181</v>
      </c>
      <c r="V10" s="8">
        <v>36578</v>
      </c>
      <c r="W10" s="15" t="s">
        <v>184</v>
      </c>
      <c r="X10" s="7">
        <v>42297</v>
      </c>
      <c r="Y10" s="15">
        <v>15</v>
      </c>
      <c r="Z10" s="15">
        <v>-13.894034</v>
      </c>
      <c r="AA10" s="3">
        <f t="shared" si="3"/>
        <v>-0.92626893333333327</v>
      </c>
      <c r="AB10" s="3">
        <v>5.0276927214467131E-2</v>
      </c>
      <c r="AC10" s="3">
        <v>-11.845465295887662</v>
      </c>
      <c r="AD10" s="3">
        <f>AC10/Y10</f>
        <v>-0.78969768639251081</v>
      </c>
      <c r="AE10" s="13">
        <f t="shared" si="4"/>
        <v>5.3796312119479835E-2</v>
      </c>
      <c r="AF10" s="11" t="s">
        <v>176</v>
      </c>
      <c r="AG10" s="3" t="s">
        <v>176</v>
      </c>
      <c r="AH10" s="3" t="s">
        <v>176</v>
      </c>
      <c r="AI10" s="3" t="s">
        <v>176</v>
      </c>
      <c r="AJ10" s="13" t="s">
        <v>176</v>
      </c>
      <c r="AK10" s="12"/>
      <c r="AL10" s="12"/>
    </row>
    <row r="11" spans="1:38" x14ac:dyDescent="0.25">
      <c r="A11" s="27" t="s">
        <v>237</v>
      </c>
      <c r="B11" s="15" t="s">
        <v>11</v>
      </c>
      <c r="C11">
        <v>83.962070999999995</v>
      </c>
      <c r="D11">
        <v>28.838381999999999</v>
      </c>
      <c r="E11" s="15" t="s">
        <v>380</v>
      </c>
      <c r="F11" s="15">
        <v>5729</v>
      </c>
      <c r="G11" s="15">
        <v>6012</v>
      </c>
      <c r="H11" s="15">
        <v>5862</v>
      </c>
      <c r="I11" s="3">
        <v>17.334056776362583</v>
      </c>
      <c r="J11" s="3">
        <v>15.055115875734758</v>
      </c>
      <c r="K11" s="3">
        <v>20.202481182268343</v>
      </c>
      <c r="L11" s="3">
        <v>1.1278195488721801</v>
      </c>
      <c r="M11" s="15" t="s">
        <v>190</v>
      </c>
      <c r="N11" s="13">
        <v>0.20710059171597633</v>
      </c>
      <c r="O11" s="11">
        <v>0.30391899999999999</v>
      </c>
      <c r="P11" s="3">
        <v>0.17314499999999999</v>
      </c>
      <c r="Q11" s="3">
        <f t="shared" si="0"/>
        <v>-0.130774</v>
      </c>
      <c r="R11" s="3">
        <v>5.0000000000000001E-3</v>
      </c>
      <c r="S11" s="3">
        <f t="shared" si="1"/>
        <v>-43.029228182509158</v>
      </c>
      <c r="T11" s="13">
        <f t="shared" si="2"/>
        <v>-2.8686152121672772</v>
      </c>
      <c r="U11" s="14" t="s">
        <v>181</v>
      </c>
      <c r="V11" s="8">
        <v>36578</v>
      </c>
      <c r="W11" s="15" t="s">
        <v>184</v>
      </c>
      <c r="X11" s="7">
        <v>42297</v>
      </c>
      <c r="Y11" s="15">
        <v>15</v>
      </c>
      <c r="Z11" s="15">
        <v>-13.708902999999999</v>
      </c>
      <c r="AA11" s="3">
        <f t="shared" si="3"/>
        <v>-0.91392686666666667</v>
      </c>
      <c r="AB11" s="3">
        <v>3.277856668166286E-2</v>
      </c>
      <c r="AC11" s="3">
        <v>-11.687630441323972</v>
      </c>
      <c r="AD11" s="3">
        <f>AC11/Y11</f>
        <v>-0.77917536275493149</v>
      </c>
      <c r="AE11" s="13">
        <f t="shared" si="4"/>
        <v>3.5073066349379262E-2</v>
      </c>
      <c r="AF11" s="11" t="s">
        <v>176</v>
      </c>
      <c r="AG11" s="3" t="s">
        <v>176</v>
      </c>
      <c r="AH11" s="3" t="s">
        <v>176</v>
      </c>
      <c r="AI11" s="3" t="s">
        <v>176</v>
      </c>
      <c r="AJ11" s="13" t="s">
        <v>176</v>
      </c>
      <c r="AK11" s="12"/>
      <c r="AL11" s="12"/>
    </row>
    <row r="12" spans="1:38" x14ac:dyDescent="0.25">
      <c r="A12" s="27"/>
      <c r="B12" s="15" t="s">
        <v>12</v>
      </c>
      <c r="C12">
        <v>83.971148999999997</v>
      </c>
      <c r="D12">
        <v>28.832943</v>
      </c>
      <c r="E12" s="15" t="s">
        <v>380</v>
      </c>
      <c r="F12" s="15">
        <v>5447</v>
      </c>
      <c r="G12" s="15">
        <v>5977</v>
      </c>
      <c r="H12" s="15">
        <v>5721</v>
      </c>
      <c r="I12" s="3">
        <v>13.883946707027402</v>
      </c>
      <c r="J12" s="3">
        <v>25.006366970867166</v>
      </c>
      <c r="K12" s="3">
        <v>11.301982456100776</v>
      </c>
      <c r="L12" s="3">
        <v>-1.0703125</v>
      </c>
      <c r="M12" s="15" t="s">
        <v>190</v>
      </c>
      <c r="N12" s="13">
        <v>0.20653218059558118</v>
      </c>
      <c r="O12" s="11">
        <v>0.93248399999999998</v>
      </c>
      <c r="P12" s="3">
        <v>0.80802300000000005</v>
      </c>
      <c r="Q12" s="3">
        <f t="shared" si="0"/>
        <v>-0.12446099999999993</v>
      </c>
      <c r="R12" s="3">
        <v>5.0000000000000001E-3</v>
      </c>
      <c r="S12" s="3">
        <f t="shared" si="1"/>
        <v>-13.347253143217463</v>
      </c>
      <c r="T12" s="13">
        <f t="shared" si="2"/>
        <v>-0.88981687621449757</v>
      </c>
      <c r="U12" s="14" t="s">
        <v>181</v>
      </c>
      <c r="V12" s="8">
        <v>36578</v>
      </c>
      <c r="W12" s="15" t="s">
        <v>184</v>
      </c>
      <c r="X12" s="7">
        <v>42297</v>
      </c>
      <c r="Y12" s="15">
        <v>15</v>
      </c>
      <c r="Z12" s="15">
        <v>-9.9577170000000006</v>
      </c>
      <c r="AA12" s="3">
        <f t="shared" si="3"/>
        <v>-0.66384779999999999</v>
      </c>
      <c r="AB12" s="3">
        <v>0.10053355875972417</v>
      </c>
      <c r="AC12" s="3">
        <v>-8.4895280341023067</v>
      </c>
      <c r="AD12" s="3">
        <f>AC12/Y12</f>
        <v>-0.56596853560682048</v>
      </c>
      <c r="AE12" s="13">
        <f t="shared" si="4"/>
        <v>0.10757090787290487</v>
      </c>
      <c r="AF12" s="11" t="s">
        <v>176</v>
      </c>
      <c r="AG12" s="3" t="s">
        <v>176</v>
      </c>
      <c r="AH12" s="3" t="s">
        <v>176</v>
      </c>
      <c r="AI12" s="3" t="s">
        <v>176</v>
      </c>
      <c r="AJ12" s="13" t="s">
        <v>176</v>
      </c>
      <c r="AK12" s="12"/>
      <c r="AL12" s="12"/>
    </row>
    <row r="13" spans="1:38" x14ac:dyDescent="0.25">
      <c r="A13" s="27" t="s">
        <v>319</v>
      </c>
      <c r="B13" s="15" t="s">
        <v>13</v>
      </c>
      <c r="C13">
        <v>83.981475000000003</v>
      </c>
      <c r="D13">
        <v>28.833175000000001</v>
      </c>
      <c r="E13" s="15" t="s">
        <v>380</v>
      </c>
      <c r="F13" s="15">
        <v>5590</v>
      </c>
      <c r="G13" s="15">
        <v>6137</v>
      </c>
      <c r="H13" s="15">
        <v>5866</v>
      </c>
      <c r="I13" s="3">
        <v>15.46546803405122</v>
      </c>
      <c r="J13" s="3">
        <v>21.156032338213787</v>
      </c>
      <c r="K13" s="3">
        <v>12.538513922765773</v>
      </c>
      <c r="L13" s="3">
        <v>1.0036630036630001</v>
      </c>
      <c r="M13" s="15" t="s">
        <v>190</v>
      </c>
      <c r="N13" s="13">
        <v>0.14506437768240343</v>
      </c>
      <c r="O13" s="11">
        <v>1.03454</v>
      </c>
      <c r="P13" s="3">
        <v>0.95823100000000005</v>
      </c>
      <c r="Q13" s="3">
        <f t="shared" si="0"/>
        <v>-7.630899999999996E-2</v>
      </c>
      <c r="R13" s="3">
        <v>5.0000000000000001E-3</v>
      </c>
      <c r="S13" s="3">
        <f t="shared" si="1"/>
        <v>-7.376128520888507</v>
      </c>
      <c r="T13" s="13">
        <f t="shared" si="2"/>
        <v>-0.49174190139256713</v>
      </c>
      <c r="U13" s="14" t="s">
        <v>181</v>
      </c>
      <c r="V13" s="8">
        <v>36578</v>
      </c>
      <c r="W13" s="15" t="s">
        <v>182</v>
      </c>
      <c r="X13" s="7">
        <v>41658</v>
      </c>
      <c r="Y13" s="15">
        <v>13</v>
      </c>
      <c r="Z13" s="15">
        <v>-2.460944</v>
      </c>
      <c r="AA13" s="3">
        <f t="shared" si="3"/>
        <v>-0.18930338461538462</v>
      </c>
      <c r="AB13" s="3">
        <v>0.12043289235954451</v>
      </c>
      <c r="AC13" s="3">
        <v>-2.0980966900702107</v>
      </c>
      <c r="AD13" s="3">
        <f>AC13/Y13</f>
        <v>-0.16139205308232391</v>
      </c>
      <c r="AE13" s="13">
        <f t="shared" si="4"/>
        <v>0.12886319482471262</v>
      </c>
      <c r="AF13" s="11" t="s">
        <v>176</v>
      </c>
      <c r="AG13" s="3" t="s">
        <v>176</v>
      </c>
      <c r="AH13" s="3" t="s">
        <v>176</v>
      </c>
      <c r="AI13" s="3" t="s">
        <v>176</v>
      </c>
      <c r="AJ13" s="13" t="s">
        <v>176</v>
      </c>
      <c r="AK13" s="12"/>
      <c r="AL13" s="12"/>
    </row>
    <row r="14" spans="1:38" x14ac:dyDescent="0.25">
      <c r="A14" s="27" t="s">
        <v>253</v>
      </c>
      <c r="B14" s="15" t="s">
        <v>14</v>
      </c>
      <c r="C14">
        <v>83.987750000000005</v>
      </c>
      <c r="D14">
        <v>28.834523000000001</v>
      </c>
      <c r="E14" s="15" t="s">
        <v>380</v>
      </c>
      <c r="F14" s="15">
        <v>5704</v>
      </c>
      <c r="G14" s="15">
        <v>6099</v>
      </c>
      <c r="H14" s="15">
        <v>5892</v>
      </c>
      <c r="I14" s="3">
        <v>17.627502505132007</v>
      </c>
      <c r="J14" s="3">
        <v>14.948727080787066</v>
      </c>
      <c r="K14" s="3">
        <v>19.660685006351624</v>
      </c>
      <c r="L14" s="3">
        <v>1.1336898395721899</v>
      </c>
      <c r="M14" s="15" t="s">
        <v>190</v>
      </c>
      <c r="N14" s="13">
        <v>0.12755102040816327</v>
      </c>
      <c r="O14" s="11">
        <v>0.35348299999999999</v>
      </c>
      <c r="P14" s="3">
        <v>0.26036999999999999</v>
      </c>
      <c r="Q14" s="3">
        <f t="shared" si="0"/>
        <v>-9.3113000000000001E-2</v>
      </c>
      <c r="R14" s="3">
        <v>5.0000000000000001E-3</v>
      </c>
      <c r="S14" s="3">
        <f t="shared" si="1"/>
        <v>-26.34157795424391</v>
      </c>
      <c r="T14" s="13">
        <f t="shared" si="2"/>
        <v>-1.756105196949594</v>
      </c>
      <c r="U14" s="14" t="s">
        <v>181</v>
      </c>
      <c r="V14" s="8">
        <v>36578</v>
      </c>
      <c r="W14" s="15" t="s">
        <v>182</v>
      </c>
      <c r="X14" s="7">
        <v>41658</v>
      </c>
      <c r="Y14" s="15">
        <v>13</v>
      </c>
      <c r="Z14" s="15">
        <v>-10.731426000000001</v>
      </c>
      <c r="AA14" s="3">
        <f t="shared" si="3"/>
        <v>-0.8254943076923078</v>
      </c>
      <c r="AB14" s="3">
        <v>4.1137470841334456E-2</v>
      </c>
      <c r="AC14" s="3">
        <v>-9.1491595787362083</v>
      </c>
      <c r="AD14" s="3">
        <f>AC14/Y14</f>
        <v>-0.70378150605663137</v>
      </c>
      <c r="AE14" s="13">
        <f t="shared" si="4"/>
        <v>4.401709380022787E-2</v>
      </c>
      <c r="AF14" s="11" t="s">
        <v>176</v>
      </c>
      <c r="AG14" s="3" t="s">
        <v>176</v>
      </c>
      <c r="AH14" s="3" t="s">
        <v>176</v>
      </c>
      <c r="AI14" s="3" t="s">
        <v>176</v>
      </c>
      <c r="AJ14" s="13" t="s">
        <v>176</v>
      </c>
      <c r="AK14" s="12"/>
      <c r="AL14" s="12"/>
    </row>
    <row r="15" spans="1:38" x14ac:dyDescent="0.25">
      <c r="A15" s="27" t="s">
        <v>255</v>
      </c>
      <c r="B15" s="15" t="s">
        <v>15</v>
      </c>
      <c r="C15">
        <v>84.023936000000006</v>
      </c>
      <c r="D15">
        <v>28.82769</v>
      </c>
      <c r="E15" s="15" t="s">
        <v>380</v>
      </c>
      <c r="F15" s="15">
        <v>5478</v>
      </c>
      <c r="G15" s="15">
        <v>5757</v>
      </c>
      <c r="H15" s="15">
        <v>5660</v>
      </c>
      <c r="I15" s="3">
        <v>15.374524015632661</v>
      </c>
      <c r="J15" s="3">
        <v>5.642646795781082</v>
      </c>
      <c r="K15" s="3">
        <v>22.274545160875483</v>
      </c>
      <c r="L15" s="3">
        <v>-1.87628865979381</v>
      </c>
      <c r="M15" s="15" t="s">
        <v>191</v>
      </c>
      <c r="N15" s="13">
        <v>1.8575851393188854E-2</v>
      </c>
      <c r="O15" s="11">
        <v>0.30021100000000001</v>
      </c>
      <c r="P15" s="3">
        <v>0.257824</v>
      </c>
      <c r="Q15" s="3">
        <f t="shared" si="0"/>
        <v>-4.2387000000000008E-2</v>
      </c>
      <c r="R15" s="3">
        <v>5.0000000000000001E-3</v>
      </c>
      <c r="S15" s="3">
        <f t="shared" si="1"/>
        <v>-14.119069587723304</v>
      </c>
      <c r="T15" s="13">
        <f t="shared" si="2"/>
        <v>-0.94127130584822027</v>
      </c>
      <c r="U15" s="14" t="s">
        <v>181</v>
      </c>
      <c r="V15" s="8">
        <v>36578</v>
      </c>
      <c r="W15" s="15" t="s">
        <v>182</v>
      </c>
      <c r="X15" s="7">
        <v>41658</v>
      </c>
      <c r="Y15" s="15">
        <v>13</v>
      </c>
      <c r="Z15" s="15">
        <v>-3.8526400000000001</v>
      </c>
      <c r="AA15" s="3">
        <f t="shared" si="3"/>
        <v>-0.29635692307692307</v>
      </c>
      <c r="AB15" s="3">
        <v>3.4848355368659406E-2</v>
      </c>
      <c r="AC15" s="3">
        <v>-3.2845977933801409</v>
      </c>
      <c r="AD15" s="3">
        <f>AC15/Y15</f>
        <v>-0.25266136872154932</v>
      </c>
      <c r="AE15" s="13">
        <f t="shared" si="4"/>
        <v>3.7287740244465566E-2</v>
      </c>
      <c r="AF15" s="11" t="s">
        <v>176</v>
      </c>
      <c r="AG15" s="3" t="s">
        <v>176</v>
      </c>
      <c r="AH15" s="3" t="s">
        <v>176</v>
      </c>
      <c r="AI15" s="3" t="s">
        <v>176</v>
      </c>
      <c r="AJ15" s="13" t="s">
        <v>176</v>
      </c>
      <c r="AK15" s="12"/>
      <c r="AL15" s="12"/>
    </row>
    <row r="16" spans="1:38" x14ac:dyDescent="0.25">
      <c r="A16" s="27" t="s">
        <v>241</v>
      </c>
      <c r="B16" s="15" t="s">
        <v>16</v>
      </c>
      <c r="C16">
        <v>84.035374000000004</v>
      </c>
      <c r="D16">
        <v>28.827152000000002</v>
      </c>
      <c r="E16" s="15" t="s">
        <v>380</v>
      </c>
      <c r="F16" s="15">
        <v>5251</v>
      </c>
      <c r="G16" s="15">
        <v>6458</v>
      </c>
      <c r="H16" s="15">
        <v>5568</v>
      </c>
      <c r="I16" s="3">
        <v>16.459703333907559</v>
      </c>
      <c r="J16" s="3">
        <v>27.670673001732819</v>
      </c>
      <c r="K16" s="3">
        <v>7.9228788973025281</v>
      </c>
      <c r="L16" s="3">
        <v>2.78125</v>
      </c>
      <c r="M16" s="15" t="s">
        <v>193</v>
      </c>
      <c r="N16" s="13">
        <v>0.33801974274603647</v>
      </c>
      <c r="O16" s="11">
        <v>3.0045799999999998</v>
      </c>
      <c r="P16" s="3">
        <v>2.5687700000000002</v>
      </c>
      <c r="Q16" s="3">
        <f t="shared" si="0"/>
        <v>-0.43580999999999959</v>
      </c>
      <c r="R16" s="3">
        <v>5.0000000000000001E-3</v>
      </c>
      <c r="S16" s="3">
        <f t="shared" si="1"/>
        <v>-14.504855919962178</v>
      </c>
      <c r="T16" s="13">
        <f t="shared" si="2"/>
        <v>-0.96699039466414527</v>
      </c>
      <c r="U16" s="11" t="s">
        <v>176</v>
      </c>
      <c r="V16" s="3" t="s">
        <v>176</v>
      </c>
      <c r="W16" s="3" t="s">
        <v>176</v>
      </c>
      <c r="X16" s="3" t="s">
        <v>176</v>
      </c>
      <c r="Y16" s="3" t="s">
        <v>176</v>
      </c>
      <c r="Z16" s="3" t="s">
        <v>176</v>
      </c>
      <c r="AA16" s="3" t="s">
        <v>176</v>
      </c>
      <c r="AB16" s="3" t="s">
        <v>176</v>
      </c>
      <c r="AC16" s="3" t="s">
        <v>176</v>
      </c>
      <c r="AD16" s="3" t="s">
        <v>176</v>
      </c>
      <c r="AE16" s="13" t="s">
        <v>176</v>
      </c>
      <c r="AF16" s="11">
        <v>0.26644499999999999</v>
      </c>
      <c r="AG16" s="3">
        <v>8.8679615786565851</v>
      </c>
      <c r="AH16" s="3">
        <v>0.20379800000000001</v>
      </c>
      <c r="AI16" s="3">
        <v>7.9336803217103906</v>
      </c>
      <c r="AJ16" s="13">
        <f>AI16-AG16</f>
        <v>-0.93428125694619446</v>
      </c>
      <c r="AK16" s="12"/>
      <c r="AL16" s="12"/>
    </row>
    <row r="17" spans="1:38" x14ac:dyDescent="0.25">
      <c r="A17" s="27" t="s">
        <v>347</v>
      </c>
      <c r="B17" s="15" t="s">
        <v>17</v>
      </c>
      <c r="C17">
        <v>84.080599000000007</v>
      </c>
      <c r="D17">
        <v>28.871373999999999</v>
      </c>
      <c r="E17" s="15" t="s">
        <v>197</v>
      </c>
      <c r="F17" s="15">
        <v>5364</v>
      </c>
      <c r="G17" s="15">
        <v>6238</v>
      </c>
      <c r="H17" s="15">
        <v>5875</v>
      </c>
      <c r="I17" s="3">
        <v>15.640747705488829</v>
      </c>
      <c r="J17" s="3">
        <v>38.069360924088159</v>
      </c>
      <c r="K17" s="3">
        <v>11.875885650040294</v>
      </c>
      <c r="L17" s="3">
        <v>-1.4077134986225901</v>
      </c>
      <c r="M17" s="15" t="s">
        <v>189</v>
      </c>
      <c r="N17" s="13">
        <v>0.34513941220798794</v>
      </c>
      <c r="O17" s="11">
        <v>2.39636</v>
      </c>
      <c r="P17" s="3">
        <v>2.21753</v>
      </c>
      <c r="Q17" s="3">
        <f t="shared" si="0"/>
        <v>-0.17883000000000004</v>
      </c>
      <c r="R17" s="3">
        <v>5.0000000000000001E-3</v>
      </c>
      <c r="S17" s="3">
        <f t="shared" si="1"/>
        <v>-7.4625682284798627</v>
      </c>
      <c r="T17" s="13">
        <f t="shared" si="2"/>
        <v>-0.49750454856532417</v>
      </c>
      <c r="U17" s="11" t="s">
        <v>176</v>
      </c>
      <c r="V17" s="3" t="s">
        <v>176</v>
      </c>
      <c r="W17" s="3" t="s">
        <v>176</v>
      </c>
      <c r="X17" s="3" t="s">
        <v>176</v>
      </c>
      <c r="Y17" s="3" t="s">
        <v>176</v>
      </c>
      <c r="Z17" s="3" t="s">
        <v>176</v>
      </c>
      <c r="AA17" s="3" t="s">
        <v>176</v>
      </c>
      <c r="AB17" s="3" t="s">
        <v>176</v>
      </c>
      <c r="AC17" s="3" t="s">
        <v>176</v>
      </c>
      <c r="AD17" s="3" t="s">
        <v>176</v>
      </c>
      <c r="AE17" s="13" t="s">
        <v>176</v>
      </c>
      <c r="AF17" s="11" t="s">
        <v>176</v>
      </c>
      <c r="AG17" s="3" t="s">
        <v>176</v>
      </c>
      <c r="AH17" s="3" t="s">
        <v>176</v>
      </c>
      <c r="AI17" s="3" t="s">
        <v>176</v>
      </c>
      <c r="AJ17" s="13" t="s">
        <v>176</v>
      </c>
      <c r="AK17" s="12"/>
      <c r="AL17" s="12"/>
    </row>
    <row r="18" spans="1:38" x14ac:dyDescent="0.25">
      <c r="A18" s="27" t="s">
        <v>332</v>
      </c>
      <c r="B18" s="15" t="s">
        <v>18</v>
      </c>
      <c r="C18">
        <v>84.074342999999999</v>
      </c>
      <c r="D18">
        <v>28.859843000000001</v>
      </c>
      <c r="E18" s="15" t="s">
        <v>197</v>
      </c>
      <c r="F18" s="15">
        <v>5654</v>
      </c>
      <c r="G18" s="15">
        <v>6057</v>
      </c>
      <c r="H18" s="15">
        <v>5840</v>
      </c>
      <c r="I18" s="3">
        <v>15.912702164378155</v>
      </c>
      <c r="J18" s="3">
        <v>24.396184423373928</v>
      </c>
      <c r="K18" s="3">
        <v>11.521441773952329</v>
      </c>
      <c r="L18" s="3">
        <v>1.1666666666666701</v>
      </c>
      <c r="M18" s="15" t="s">
        <v>190</v>
      </c>
      <c r="N18" s="13">
        <v>0.67699115044247793</v>
      </c>
      <c r="O18" s="11">
        <v>0.40975699999999998</v>
      </c>
      <c r="P18" s="3">
        <v>0.21240000000000001</v>
      </c>
      <c r="Q18" s="3">
        <f t="shared" si="0"/>
        <v>-0.19735699999999998</v>
      </c>
      <c r="R18" s="3">
        <v>5.0000000000000001E-3</v>
      </c>
      <c r="S18" s="3">
        <f t="shared" si="1"/>
        <v>-48.164399876024078</v>
      </c>
      <c r="T18" s="13">
        <f t="shared" si="2"/>
        <v>-3.2109599917349385</v>
      </c>
      <c r="U18" s="11" t="s">
        <v>176</v>
      </c>
      <c r="V18" s="3" t="s">
        <v>176</v>
      </c>
      <c r="W18" s="3" t="s">
        <v>176</v>
      </c>
      <c r="X18" s="3" t="s">
        <v>176</v>
      </c>
      <c r="Y18" s="3" t="s">
        <v>176</v>
      </c>
      <c r="Z18" s="3" t="s">
        <v>176</v>
      </c>
      <c r="AA18" s="3" t="s">
        <v>176</v>
      </c>
      <c r="AB18" s="3" t="s">
        <v>176</v>
      </c>
      <c r="AC18" s="3" t="s">
        <v>176</v>
      </c>
      <c r="AD18" s="3" t="s">
        <v>176</v>
      </c>
      <c r="AE18" s="13" t="s">
        <v>176</v>
      </c>
      <c r="AF18" s="11" t="s">
        <v>176</v>
      </c>
      <c r="AG18" s="3" t="s">
        <v>176</v>
      </c>
      <c r="AH18" s="3" t="s">
        <v>176</v>
      </c>
      <c r="AI18" s="3" t="s">
        <v>176</v>
      </c>
      <c r="AJ18" s="13" t="s">
        <v>176</v>
      </c>
      <c r="AK18" s="12"/>
      <c r="AL18" s="12"/>
    </row>
    <row r="19" spans="1:38" x14ac:dyDescent="0.25">
      <c r="A19" s="27" t="s">
        <v>263</v>
      </c>
      <c r="B19" s="15" t="s">
        <v>19</v>
      </c>
      <c r="C19">
        <v>84.078423999999998</v>
      </c>
      <c r="D19">
        <v>28.899678000000002</v>
      </c>
      <c r="E19" s="15" t="s">
        <v>197</v>
      </c>
      <c r="F19" s="15">
        <v>5229</v>
      </c>
      <c r="G19" s="15">
        <v>6709</v>
      </c>
      <c r="H19" s="15">
        <v>5979</v>
      </c>
      <c r="I19" s="3">
        <v>8.6812410247232616</v>
      </c>
      <c r="J19" s="3">
        <v>12.26997298191743</v>
      </c>
      <c r="K19" s="3">
        <v>8.0398017519907015</v>
      </c>
      <c r="L19" s="3">
        <v>-1.02462380300958</v>
      </c>
      <c r="M19" s="15" t="s">
        <v>190</v>
      </c>
      <c r="N19" s="13">
        <v>0.34077681434849744</v>
      </c>
      <c r="O19" s="11">
        <v>7.5911799999999996</v>
      </c>
      <c r="P19" s="3">
        <v>7.2237900000000002</v>
      </c>
      <c r="Q19" s="3">
        <f t="shared" si="0"/>
        <v>-0.36738999999999944</v>
      </c>
      <c r="R19" s="3">
        <v>5.0000000000000001E-3</v>
      </c>
      <c r="S19" s="3">
        <f t="shared" si="1"/>
        <v>-4.8396955414046232</v>
      </c>
      <c r="T19" s="13">
        <f t="shared" si="2"/>
        <v>-0.32264636942697489</v>
      </c>
      <c r="U19" s="14" t="s">
        <v>181</v>
      </c>
      <c r="V19" s="8">
        <v>36578</v>
      </c>
      <c r="W19" s="15" t="s">
        <v>182</v>
      </c>
      <c r="X19" s="7">
        <v>41658</v>
      </c>
      <c r="Y19" s="15">
        <v>13</v>
      </c>
      <c r="Z19" s="15">
        <v>3.13436</v>
      </c>
      <c r="AA19" s="3">
        <f>Z19/Y19</f>
        <v>0.24110461538461539</v>
      </c>
      <c r="AB19" s="3">
        <v>0.90840572279360177</v>
      </c>
      <c r="AC19" s="3">
        <v>2.6722226680040122</v>
      </c>
      <c r="AD19" s="3">
        <f>AC19/Y19</f>
        <v>0.20555558984646247</v>
      </c>
      <c r="AE19" s="13">
        <f>AB19*1.07</f>
        <v>0.97199412338915392</v>
      </c>
      <c r="AF19" s="11">
        <v>0.410997</v>
      </c>
      <c r="AG19" s="3">
        <v>5.414138513380002</v>
      </c>
      <c r="AH19" s="3">
        <v>0.36343300000000001</v>
      </c>
      <c r="AI19" s="3">
        <v>5.0310571043731889</v>
      </c>
      <c r="AJ19" s="13">
        <f>AI19-AG19</f>
        <v>-0.38308140900681309</v>
      </c>
      <c r="AK19" s="12"/>
      <c r="AL19" s="12"/>
    </row>
    <row r="20" spans="1:38" x14ac:dyDescent="0.25">
      <c r="A20" s="27" t="s">
        <v>329</v>
      </c>
      <c r="B20" s="15" t="s">
        <v>20</v>
      </c>
      <c r="C20">
        <v>83.941920999999994</v>
      </c>
      <c r="D20">
        <v>28.807226</v>
      </c>
      <c r="E20" s="15" t="s">
        <v>380</v>
      </c>
      <c r="F20" s="15">
        <v>6154</v>
      </c>
      <c r="G20" s="15">
        <v>6473</v>
      </c>
      <c r="H20" s="15">
        <v>6348</v>
      </c>
      <c r="I20" s="3">
        <v>12.162203519681835</v>
      </c>
      <c r="J20" s="3">
        <v>2.5448043798130957</v>
      </c>
      <c r="K20" s="3">
        <v>25.764272857742824</v>
      </c>
      <c r="L20" s="3">
        <v>-1.552</v>
      </c>
      <c r="M20" s="15" t="s">
        <v>191</v>
      </c>
      <c r="N20" s="13">
        <v>0.24780701754385964</v>
      </c>
      <c r="O20" s="11">
        <v>0.41417799999999999</v>
      </c>
      <c r="P20" s="3">
        <v>0.40515499999999999</v>
      </c>
      <c r="Q20" s="3">
        <f t="shared" si="0"/>
        <v>-9.0230000000000032E-3</v>
      </c>
      <c r="R20" s="3">
        <v>5.0000000000000001E-3</v>
      </c>
      <c r="S20" s="3">
        <f t="shared" si="1"/>
        <v>-2.1785319355446218</v>
      </c>
      <c r="T20" s="13">
        <f t="shared" si="2"/>
        <v>-0.14523546236964144</v>
      </c>
      <c r="U20" s="11" t="s">
        <v>176</v>
      </c>
      <c r="V20" s="3" t="s">
        <v>176</v>
      </c>
      <c r="W20" s="3" t="s">
        <v>176</v>
      </c>
      <c r="X20" s="3" t="s">
        <v>176</v>
      </c>
      <c r="Y20" s="3" t="s">
        <v>176</v>
      </c>
      <c r="Z20" s="3" t="s">
        <v>176</v>
      </c>
      <c r="AA20" s="3" t="s">
        <v>176</v>
      </c>
      <c r="AB20" s="3" t="s">
        <v>176</v>
      </c>
      <c r="AC20" s="3" t="s">
        <v>176</v>
      </c>
      <c r="AD20" s="3" t="s">
        <v>176</v>
      </c>
      <c r="AE20" s="13" t="s">
        <v>176</v>
      </c>
      <c r="AF20" s="11" t="s">
        <v>176</v>
      </c>
      <c r="AG20" s="3" t="s">
        <v>176</v>
      </c>
      <c r="AH20" s="3" t="s">
        <v>176</v>
      </c>
      <c r="AI20" s="3" t="s">
        <v>176</v>
      </c>
      <c r="AJ20" s="13" t="s">
        <v>176</v>
      </c>
      <c r="AK20" s="12"/>
      <c r="AL20" s="12"/>
    </row>
    <row r="21" spans="1:38" x14ac:dyDescent="0.25">
      <c r="A21" s="27" t="s">
        <v>273</v>
      </c>
      <c r="B21" s="15" t="s">
        <v>21</v>
      </c>
      <c r="C21">
        <v>84.107691000000003</v>
      </c>
      <c r="D21">
        <v>28.911217000000001</v>
      </c>
      <c r="E21" s="15" t="s">
        <v>197</v>
      </c>
      <c r="F21" s="15">
        <v>5423</v>
      </c>
      <c r="G21" s="15">
        <v>6361</v>
      </c>
      <c r="H21" s="15">
        <v>5960</v>
      </c>
      <c r="I21" s="3">
        <v>15.083403594256795</v>
      </c>
      <c r="J21" s="3">
        <v>22.346184013320617</v>
      </c>
      <c r="K21" s="3">
        <v>12.439889038352229</v>
      </c>
      <c r="L21" s="3">
        <v>-1.345</v>
      </c>
      <c r="M21" s="15" t="s">
        <v>189</v>
      </c>
      <c r="N21" s="13">
        <v>0.33306233062330626</v>
      </c>
      <c r="O21" s="11">
        <v>3.3501500000000002</v>
      </c>
      <c r="P21" s="3">
        <v>2.6475</v>
      </c>
      <c r="Q21" s="3">
        <f t="shared" si="0"/>
        <v>-0.70265000000000022</v>
      </c>
      <c r="R21" s="3">
        <v>5.0000000000000001E-3</v>
      </c>
      <c r="S21" s="3">
        <f t="shared" si="1"/>
        <v>-20.973687745324842</v>
      </c>
      <c r="T21" s="13">
        <f t="shared" si="2"/>
        <v>-1.3982458496883228</v>
      </c>
      <c r="U21" s="14" t="s">
        <v>181</v>
      </c>
      <c r="V21" s="8">
        <v>36578</v>
      </c>
      <c r="W21" s="15" t="s">
        <v>182</v>
      </c>
      <c r="X21" s="7">
        <v>41658</v>
      </c>
      <c r="Y21" s="15">
        <v>13</v>
      </c>
      <c r="Z21" s="15">
        <v>1.5015130000000001</v>
      </c>
      <c r="AA21" s="3">
        <f t="shared" ref="AA21:AA27" si="5">Z21/Y21</f>
        <v>0.11550100000000001</v>
      </c>
      <c r="AB21" s="3">
        <v>0.39323977290834594</v>
      </c>
      <c r="AC21" s="3">
        <v>1.2801264292878636</v>
      </c>
      <c r="AD21" s="3">
        <f>AC21/Y21</f>
        <v>9.8471263791374122E-2</v>
      </c>
      <c r="AE21" s="13">
        <f t="shared" ref="AE21:AE27" si="6">AB21*1.07</f>
        <v>0.42076655701193016</v>
      </c>
      <c r="AF21" s="11" t="s">
        <v>176</v>
      </c>
      <c r="AG21" s="3" t="s">
        <v>176</v>
      </c>
      <c r="AH21" s="3" t="s">
        <v>176</v>
      </c>
      <c r="AI21" s="3" t="s">
        <v>176</v>
      </c>
      <c r="AJ21" s="13" t="s">
        <v>176</v>
      </c>
      <c r="AK21" s="12"/>
      <c r="AL21" s="12"/>
    </row>
    <row r="22" spans="1:38" x14ac:dyDescent="0.25">
      <c r="A22" s="27" t="s">
        <v>249</v>
      </c>
      <c r="B22" s="15" t="s">
        <v>22</v>
      </c>
      <c r="C22">
        <v>84.079353999999995</v>
      </c>
      <c r="D22">
        <v>28.935186000000002</v>
      </c>
      <c r="E22" s="15" t="s">
        <v>197</v>
      </c>
      <c r="F22" s="15">
        <v>5451</v>
      </c>
      <c r="G22" s="15">
        <v>6030</v>
      </c>
      <c r="H22" s="15">
        <v>5761</v>
      </c>
      <c r="I22" s="3">
        <v>21.150272036828145</v>
      </c>
      <c r="J22" s="3">
        <v>29.641937245346718</v>
      </c>
      <c r="K22" s="3">
        <v>17.407183396957706</v>
      </c>
      <c r="L22" s="3">
        <v>-1.1603053435114501</v>
      </c>
      <c r="M22" s="15" t="s">
        <v>190</v>
      </c>
      <c r="N22" s="13">
        <v>0.36106750392464676</v>
      </c>
      <c r="O22" s="11">
        <v>0.57694999999999996</v>
      </c>
      <c r="P22" s="3">
        <v>0.489427</v>
      </c>
      <c r="Q22" s="3">
        <f t="shared" si="0"/>
        <v>-8.7522999999999962E-2</v>
      </c>
      <c r="R22" s="3">
        <v>5.0000000000000001E-3</v>
      </c>
      <c r="S22" s="3">
        <f t="shared" si="1"/>
        <v>-15.169945402547874</v>
      </c>
      <c r="T22" s="13">
        <f t="shared" si="2"/>
        <v>-1.0113296935031917</v>
      </c>
      <c r="U22" s="14" t="s">
        <v>181</v>
      </c>
      <c r="V22" s="8">
        <v>36578</v>
      </c>
      <c r="W22" s="15" t="s">
        <v>182</v>
      </c>
      <c r="X22" s="7">
        <v>41658</v>
      </c>
      <c r="Y22" s="15">
        <v>13</v>
      </c>
      <c r="Z22" s="15">
        <v>-3.5156809999999998</v>
      </c>
      <c r="AA22" s="3">
        <f t="shared" si="5"/>
        <v>-0.27043699999999998</v>
      </c>
      <c r="AB22" s="3">
        <v>6.7061253614776342E-2</v>
      </c>
      <c r="AC22" s="3">
        <v>-2.9973208124373114</v>
      </c>
      <c r="AD22" s="3">
        <f>AC22/Y22</f>
        <v>-0.23056313941825474</v>
      </c>
      <c r="AE22" s="13">
        <f t="shared" si="6"/>
        <v>7.1755541367810691E-2</v>
      </c>
      <c r="AF22" s="11" t="s">
        <v>176</v>
      </c>
      <c r="AG22" s="3" t="s">
        <v>176</v>
      </c>
      <c r="AH22" s="3" t="s">
        <v>176</v>
      </c>
      <c r="AI22" s="3" t="s">
        <v>176</v>
      </c>
      <c r="AJ22" s="13" t="s">
        <v>176</v>
      </c>
      <c r="AK22" s="12"/>
      <c r="AL22" s="12"/>
    </row>
    <row r="23" spans="1:38" x14ac:dyDescent="0.25">
      <c r="A23" s="27" t="s">
        <v>244</v>
      </c>
      <c r="B23" s="15" t="s">
        <v>23</v>
      </c>
      <c r="C23">
        <v>84.100624999999994</v>
      </c>
      <c r="D23">
        <v>28.926338000000001</v>
      </c>
      <c r="E23" s="15" t="s">
        <v>197</v>
      </c>
      <c r="F23" s="15">
        <v>5595</v>
      </c>
      <c r="G23" s="15">
        <v>6280</v>
      </c>
      <c r="H23" s="15">
        <v>5964</v>
      </c>
      <c r="I23" s="3">
        <v>20.829196589414</v>
      </c>
      <c r="J23" s="3">
        <v>27.062084114797305</v>
      </c>
      <c r="K23" s="3">
        <v>18.016106370630105</v>
      </c>
      <c r="L23" s="3">
        <v>-1.1473354231974899</v>
      </c>
      <c r="M23" s="15" t="s">
        <v>190</v>
      </c>
      <c r="N23" s="13">
        <v>0.24776119402985075</v>
      </c>
      <c r="O23" s="11">
        <v>0.60166799999999998</v>
      </c>
      <c r="P23" s="3">
        <v>0.56857400000000002</v>
      </c>
      <c r="Q23" s="3">
        <f t="shared" si="0"/>
        <v>-3.3093999999999957E-2</v>
      </c>
      <c r="R23" s="3">
        <v>5.0000000000000001E-3</v>
      </c>
      <c r="S23" s="3">
        <f t="shared" si="1"/>
        <v>-5.5003756224362865</v>
      </c>
      <c r="T23" s="13">
        <f t="shared" si="2"/>
        <v>-0.36669170816241908</v>
      </c>
      <c r="U23" s="14" t="s">
        <v>181</v>
      </c>
      <c r="V23" s="8">
        <v>36578</v>
      </c>
      <c r="W23" s="15" t="s">
        <v>182</v>
      </c>
      <c r="X23" s="7">
        <v>41658</v>
      </c>
      <c r="Y23" s="15">
        <v>13</v>
      </c>
      <c r="Z23" s="15">
        <v>1.24353</v>
      </c>
      <c r="AA23" s="3">
        <f t="shared" si="5"/>
        <v>9.5656153846153849E-2</v>
      </c>
      <c r="AB23" s="3">
        <v>7.0255411628063355E-2</v>
      </c>
      <c r="AC23" s="3">
        <v>1.0601810431293883</v>
      </c>
      <c r="AD23" s="3">
        <f>AC23/Y23</f>
        <v>8.1552387933029866E-2</v>
      </c>
      <c r="AE23" s="13">
        <f t="shared" si="6"/>
        <v>7.5173290442027793E-2</v>
      </c>
      <c r="AF23" s="11" t="s">
        <v>176</v>
      </c>
      <c r="AG23" s="3" t="s">
        <v>176</v>
      </c>
      <c r="AH23" s="3" t="s">
        <v>176</v>
      </c>
      <c r="AI23" s="3" t="s">
        <v>176</v>
      </c>
      <c r="AJ23" s="13" t="s">
        <v>176</v>
      </c>
      <c r="AK23" s="12"/>
      <c r="AL23" s="12"/>
    </row>
    <row r="24" spans="1:38" x14ac:dyDescent="0.25">
      <c r="A24" s="27" t="s">
        <v>298</v>
      </c>
      <c r="B24" s="15" t="s">
        <v>24</v>
      </c>
      <c r="C24">
        <v>84.121601999999996</v>
      </c>
      <c r="D24">
        <v>28.918196999999999</v>
      </c>
      <c r="E24" s="15" t="s">
        <v>197</v>
      </c>
      <c r="F24" s="15">
        <v>5399</v>
      </c>
      <c r="G24" s="15">
        <v>6407</v>
      </c>
      <c r="H24" s="15">
        <v>6117</v>
      </c>
      <c r="I24" s="3">
        <v>16.229287425571307</v>
      </c>
      <c r="J24" s="3">
        <v>23.211538712187782</v>
      </c>
      <c r="K24" s="3">
        <v>14.770262663683493</v>
      </c>
      <c r="L24" s="3">
        <v>-2.4758620689655202</v>
      </c>
      <c r="M24" s="15" t="s">
        <v>191</v>
      </c>
      <c r="N24" s="13">
        <v>0.2268739032338932</v>
      </c>
      <c r="O24" s="11">
        <v>3.5664099999999999</v>
      </c>
      <c r="P24" s="3">
        <v>3.0929000000000002</v>
      </c>
      <c r="Q24" s="3">
        <f t="shared" si="0"/>
        <v>-0.47350999999999965</v>
      </c>
      <c r="R24" s="3">
        <v>5.0000000000000001E-3</v>
      </c>
      <c r="S24" s="3">
        <f t="shared" si="1"/>
        <v>-13.27693675152323</v>
      </c>
      <c r="T24" s="13">
        <f t="shared" si="2"/>
        <v>-0.88512911676821537</v>
      </c>
      <c r="U24" s="14" t="s">
        <v>181</v>
      </c>
      <c r="V24" s="8">
        <v>36578</v>
      </c>
      <c r="W24" s="15" t="s">
        <v>185</v>
      </c>
      <c r="X24" s="7">
        <v>42278</v>
      </c>
      <c r="Y24" s="15">
        <v>15</v>
      </c>
      <c r="Z24" s="15">
        <v>-1.217395</v>
      </c>
      <c r="AA24" s="3">
        <f t="shared" si="5"/>
        <v>-8.1159666666666672E-2</v>
      </c>
      <c r="AB24" s="3">
        <v>0.39733350731098721</v>
      </c>
      <c r="AC24" s="3">
        <v>-1.037899448345035</v>
      </c>
      <c r="AD24" s="3">
        <f>AC24/Y24</f>
        <v>-6.9193296556335673E-2</v>
      </c>
      <c r="AE24" s="13">
        <f t="shared" si="6"/>
        <v>0.42514685282275633</v>
      </c>
      <c r="AF24" s="11" t="s">
        <v>176</v>
      </c>
      <c r="AG24" s="3" t="s">
        <v>176</v>
      </c>
      <c r="AH24" s="3" t="s">
        <v>176</v>
      </c>
      <c r="AI24" s="3" t="s">
        <v>176</v>
      </c>
      <c r="AJ24" s="13" t="s">
        <v>176</v>
      </c>
      <c r="AK24" s="12"/>
      <c r="AL24" s="12"/>
    </row>
    <row r="25" spans="1:38" x14ac:dyDescent="0.25">
      <c r="A25" s="27" t="s">
        <v>308</v>
      </c>
      <c r="B25" s="15" t="s">
        <v>25</v>
      </c>
      <c r="C25">
        <v>84.129422000000005</v>
      </c>
      <c r="D25">
        <v>28.944496999999998</v>
      </c>
      <c r="E25" s="15" t="s">
        <v>197</v>
      </c>
      <c r="F25" s="15">
        <v>5650</v>
      </c>
      <c r="G25" s="15">
        <v>6381</v>
      </c>
      <c r="H25" s="15">
        <v>6089</v>
      </c>
      <c r="I25" s="3">
        <v>23.80233109285129</v>
      </c>
      <c r="J25" s="3">
        <v>35.884372568437513</v>
      </c>
      <c r="K25" s="3">
        <v>19.65382405805331</v>
      </c>
      <c r="L25" s="3">
        <v>-1.5206896551724101</v>
      </c>
      <c r="M25" s="15" t="s">
        <v>191</v>
      </c>
      <c r="N25" s="13">
        <v>0.38614900314795381</v>
      </c>
      <c r="O25" s="11">
        <v>0.83750500000000005</v>
      </c>
      <c r="P25" s="3">
        <v>0.78213900000000003</v>
      </c>
      <c r="Q25" s="3">
        <f t="shared" si="0"/>
        <v>-5.5366000000000026E-2</v>
      </c>
      <c r="R25" s="3">
        <v>5.0000000000000001E-3</v>
      </c>
      <c r="S25" s="3">
        <f t="shared" si="1"/>
        <v>-6.6108262040226657</v>
      </c>
      <c r="T25" s="13">
        <f t="shared" si="2"/>
        <v>-0.44072174693484439</v>
      </c>
      <c r="U25" s="14" t="s">
        <v>181</v>
      </c>
      <c r="V25" s="8">
        <v>36578</v>
      </c>
      <c r="W25" s="15" t="s">
        <v>186</v>
      </c>
      <c r="X25" s="7">
        <v>41598</v>
      </c>
      <c r="Y25" s="15">
        <v>13</v>
      </c>
      <c r="Z25" s="15">
        <v>2.2702339999999999</v>
      </c>
      <c r="AA25" s="3">
        <f t="shared" si="5"/>
        <v>0.17463338461538461</v>
      </c>
      <c r="AB25" s="3">
        <v>0.10329461555402847</v>
      </c>
      <c r="AC25" s="3">
        <v>1.9355054162487459</v>
      </c>
      <c r="AD25" s="3">
        <f>AC25/Y25</f>
        <v>0.14888503201913431</v>
      </c>
      <c r="AE25" s="13">
        <f t="shared" si="6"/>
        <v>0.11052523864281047</v>
      </c>
      <c r="AF25" s="11" t="s">
        <v>176</v>
      </c>
      <c r="AG25" s="3" t="s">
        <v>176</v>
      </c>
      <c r="AH25" s="3" t="s">
        <v>176</v>
      </c>
      <c r="AI25" s="3" t="s">
        <v>176</v>
      </c>
      <c r="AJ25" s="13" t="s">
        <v>176</v>
      </c>
      <c r="AK25" s="12"/>
      <c r="AL25" s="12"/>
    </row>
    <row r="26" spans="1:38" x14ac:dyDescent="0.25">
      <c r="A26" s="27" t="s">
        <v>286</v>
      </c>
      <c r="B26" s="15" t="s">
        <v>26</v>
      </c>
      <c r="C26">
        <v>84.120493999999994</v>
      </c>
      <c r="D26">
        <v>28.958266999999999</v>
      </c>
      <c r="E26" s="15" t="s">
        <v>197</v>
      </c>
      <c r="F26" s="15">
        <v>5448</v>
      </c>
      <c r="G26" s="15">
        <v>6240</v>
      </c>
      <c r="H26" s="15">
        <v>6018</v>
      </c>
      <c r="I26" s="3">
        <v>21.56501423655703</v>
      </c>
      <c r="J26" s="3">
        <v>15.524110996754258</v>
      </c>
      <c r="K26" s="3">
        <v>26.963570771560416</v>
      </c>
      <c r="L26" s="3">
        <v>-2.5874439461883401</v>
      </c>
      <c r="M26" s="15" t="s">
        <v>191</v>
      </c>
      <c r="N26" s="13">
        <v>0.14302461899179367</v>
      </c>
      <c r="O26" s="11">
        <v>1.53664</v>
      </c>
      <c r="P26" s="37">
        <v>1.3416999999999999</v>
      </c>
      <c r="Q26" s="3">
        <f t="shared" si="0"/>
        <v>-0.19494000000000011</v>
      </c>
      <c r="R26" s="3">
        <v>5.0000000000000001E-3</v>
      </c>
      <c r="S26" s="3">
        <f t="shared" si="1"/>
        <v>-12.686120366513959</v>
      </c>
      <c r="T26" s="13">
        <f t="shared" si="2"/>
        <v>-0.84574135776759729</v>
      </c>
      <c r="U26" s="14" t="s">
        <v>181</v>
      </c>
      <c r="V26" s="8">
        <v>36578</v>
      </c>
      <c r="W26" s="15" t="s">
        <v>182</v>
      </c>
      <c r="X26" s="7">
        <v>41658</v>
      </c>
      <c r="Y26" s="15">
        <v>13</v>
      </c>
      <c r="Z26" s="15">
        <v>2.8453689999999998</v>
      </c>
      <c r="AA26" s="3">
        <f t="shared" si="5"/>
        <v>0.21887453846153845</v>
      </c>
      <c r="AB26" s="3">
        <v>0.17952442269044483</v>
      </c>
      <c r="AC26" s="3">
        <v>2.4258411735205616</v>
      </c>
      <c r="AD26" s="3">
        <f>AC26/Y26</f>
        <v>0.18660316719388936</v>
      </c>
      <c r="AE26" s="13">
        <f t="shared" si="6"/>
        <v>0.19209113227877597</v>
      </c>
      <c r="AF26" s="11" t="s">
        <v>176</v>
      </c>
      <c r="AG26" s="3" t="s">
        <v>176</v>
      </c>
      <c r="AH26" s="3" t="s">
        <v>176</v>
      </c>
      <c r="AI26" s="3" t="s">
        <v>176</v>
      </c>
      <c r="AJ26" s="13" t="s">
        <v>176</v>
      </c>
      <c r="AK26" s="12"/>
      <c r="AL26" s="12"/>
    </row>
    <row r="27" spans="1:38" x14ac:dyDescent="0.25">
      <c r="A27" s="27" t="s">
        <v>335</v>
      </c>
      <c r="B27" s="15" t="s">
        <v>27</v>
      </c>
      <c r="C27">
        <v>84.130564000000007</v>
      </c>
      <c r="D27">
        <v>28.952278</v>
      </c>
      <c r="E27" s="15" t="s">
        <v>197</v>
      </c>
      <c r="F27" s="15">
        <v>5608</v>
      </c>
      <c r="G27" s="15">
        <v>6258</v>
      </c>
      <c r="H27" s="15">
        <v>5948</v>
      </c>
      <c r="I27" s="3">
        <v>20.86543694658015</v>
      </c>
      <c r="J27" s="3">
        <v>30.628697313464397</v>
      </c>
      <c r="K27" s="3">
        <v>16.602746170265167</v>
      </c>
      <c r="L27" s="3">
        <v>-1.0967741935483899</v>
      </c>
      <c r="M27" s="15" t="s">
        <v>190</v>
      </c>
      <c r="N27" s="13">
        <v>0.39072039072039072</v>
      </c>
      <c r="O27" s="11">
        <v>0.74323399999999995</v>
      </c>
      <c r="P27" s="3">
        <v>0.66253700000000004</v>
      </c>
      <c r="Q27" s="3">
        <f t="shared" si="0"/>
        <v>-8.0696999999999908E-2</v>
      </c>
      <c r="R27" s="3">
        <v>5.0000000000000001E-3</v>
      </c>
      <c r="S27" s="3">
        <f t="shared" si="1"/>
        <v>-10.857549573889234</v>
      </c>
      <c r="T27" s="13">
        <f t="shared" si="2"/>
        <v>-0.72383663825928224</v>
      </c>
      <c r="U27" s="14" t="s">
        <v>181</v>
      </c>
      <c r="V27" s="8">
        <v>36578</v>
      </c>
      <c r="W27" s="15" t="s">
        <v>182</v>
      </c>
      <c r="X27" s="7">
        <v>41658</v>
      </c>
      <c r="Y27" s="15">
        <v>13</v>
      </c>
      <c r="Z27" s="15">
        <v>-1.917041</v>
      </c>
      <c r="AA27" s="3">
        <f t="shared" si="5"/>
        <v>-0.1474646923076923</v>
      </c>
      <c r="AB27" s="3">
        <v>8.6711577292522601E-2</v>
      </c>
      <c r="AC27" s="3">
        <v>-1.6343880140421261</v>
      </c>
      <c r="AD27" s="3">
        <f>AC27/Y27</f>
        <v>-0.12572215492631739</v>
      </c>
      <c r="AE27" s="13">
        <f t="shared" si="6"/>
        <v>9.2781387702999193E-2</v>
      </c>
      <c r="AF27" s="11" t="s">
        <v>176</v>
      </c>
      <c r="AG27" s="3" t="s">
        <v>176</v>
      </c>
      <c r="AH27" s="3" t="s">
        <v>176</v>
      </c>
      <c r="AI27" s="3" t="s">
        <v>176</v>
      </c>
      <c r="AJ27" s="13" t="s">
        <v>176</v>
      </c>
      <c r="AK27" s="12"/>
      <c r="AL27" s="12"/>
    </row>
    <row r="28" spans="1:38" x14ac:dyDescent="0.25">
      <c r="A28" s="27" t="s">
        <v>378</v>
      </c>
      <c r="B28" s="15" t="s">
        <v>28</v>
      </c>
      <c r="C28">
        <v>84.136958000000007</v>
      </c>
      <c r="D28">
        <v>28.946686</v>
      </c>
      <c r="E28" s="15" t="s">
        <v>197</v>
      </c>
      <c r="F28" s="15">
        <v>5643</v>
      </c>
      <c r="G28" s="15">
        <v>6371</v>
      </c>
      <c r="H28" s="15">
        <v>5937</v>
      </c>
      <c r="I28" s="3">
        <v>22.820508798696395</v>
      </c>
      <c r="J28" s="3">
        <v>43.994913994745822</v>
      </c>
      <c r="K28" s="3">
        <v>13.910394314355445</v>
      </c>
      <c r="L28" s="3">
        <v>1.47619047619048</v>
      </c>
      <c r="M28" s="15" t="s">
        <v>192</v>
      </c>
      <c r="N28" s="13">
        <v>0.53962264150943395</v>
      </c>
      <c r="O28" s="11">
        <v>0.72365000000000002</v>
      </c>
      <c r="P28" s="3">
        <v>0.62690299999999999</v>
      </c>
      <c r="Q28" s="3">
        <f t="shared" si="0"/>
        <v>-9.6747000000000027E-2</v>
      </c>
      <c r="R28" s="3">
        <v>5.0000000000000001E-3</v>
      </c>
      <c r="S28" s="3">
        <f t="shared" si="1"/>
        <v>-13.369308367304638</v>
      </c>
      <c r="T28" s="13">
        <f t="shared" si="2"/>
        <v>-0.89128722448697595</v>
      </c>
      <c r="U28" s="11" t="s">
        <v>176</v>
      </c>
      <c r="V28" s="3" t="s">
        <v>176</v>
      </c>
      <c r="W28" s="3" t="s">
        <v>176</v>
      </c>
      <c r="X28" s="3" t="s">
        <v>176</v>
      </c>
      <c r="Y28" s="3" t="s">
        <v>176</v>
      </c>
      <c r="Z28" s="3" t="s">
        <v>176</v>
      </c>
      <c r="AA28" s="3" t="s">
        <v>176</v>
      </c>
      <c r="AB28" s="3" t="s">
        <v>176</v>
      </c>
      <c r="AC28" s="3" t="s">
        <v>176</v>
      </c>
      <c r="AD28" s="3" t="s">
        <v>176</v>
      </c>
      <c r="AE28" s="13" t="s">
        <v>176</v>
      </c>
      <c r="AF28" s="11" t="s">
        <v>176</v>
      </c>
      <c r="AG28" s="3" t="s">
        <v>176</v>
      </c>
      <c r="AH28" s="3" t="s">
        <v>176</v>
      </c>
      <c r="AI28" s="3" t="s">
        <v>176</v>
      </c>
      <c r="AJ28" s="13" t="s">
        <v>176</v>
      </c>
      <c r="AK28" s="12"/>
      <c r="AL28" s="12"/>
    </row>
    <row r="29" spans="1:38" x14ac:dyDescent="0.25">
      <c r="A29" s="27" t="s">
        <v>296</v>
      </c>
      <c r="B29" s="15" t="s">
        <v>29</v>
      </c>
      <c r="C29">
        <v>84.134908999999993</v>
      </c>
      <c r="D29">
        <v>28.932442999999999</v>
      </c>
      <c r="E29" s="15" t="s">
        <v>197</v>
      </c>
      <c r="F29" s="15">
        <v>5838</v>
      </c>
      <c r="G29" s="15">
        <v>6412</v>
      </c>
      <c r="H29" s="15">
        <v>6115</v>
      </c>
      <c r="I29" s="3">
        <v>22.245723304143635</v>
      </c>
      <c r="J29" s="3">
        <v>37.095273238518459</v>
      </c>
      <c r="K29" s="3">
        <v>15.676691950624436</v>
      </c>
      <c r="L29" s="3">
        <v>1.0647482014388501</v>
      </c>
      <c r="M29" s="15" t="s">
        <v>190</v>
      </c>
      <c r="N29" s="13">
        <v>0.38816738816738816</v>
      </c>
      <c r="O29" s="11">
        <v>0.63483500000000004</v>
      </c>
      <c r="P29" s="3">
        <v>0.576573</v>
      </c>
      <c r="Q29" s="3">
        <f t="shared" si="0"/>
        <v>-5.8262000000000036E-2</v>
      </c>
      <c r="R29" s="3">
        <v>5.0000000000000001E-3</v>
      </c>
      <c r="S29" s="3">
        <f t="shared" si="1"/>
        <v>-9.1775028156922716</v>
      </c>
      <c r="T29" s="13">
        <f t="shared" si="2"/>
        <v>-0.61183352104615141</v>
      </c>
      <c r="U29" s="11" t="s">
        <v>176</v>
      </c>
      <c r="V29" s="3" t="s">
        <v>176</v>
      </c>
      <c r="W29" s="3" t="s">
        <v>176</v>
      </c>
      <c r="X29" s="3" t="s">
        <v>176</v>
      </c>
      <c r="Y29" s="3" t="s">
        <v>176</v>
      </c>
      <c r="Z29" s="3" t="s">
        <v>176</v>
      </c>
      <c r="AA29" s="3" t="s">
        <v>176</v>
      </c>
      <c r="AB29" s="3" t="s">
        <v>176</v>
      </c>
      <c r="AC29" s="3" t="s">
        <v>176</v>
      </c>
      <c r="AD29" s="3" t="s">
        <v>176</v>
      </c>
      <c r="AE29" s="13" t="s">
        <v>176</v>
      </c>
      <c r="AF29" s="11" t="s">
        <v>176</v>
      </c>
      <c r="AG29" s="3" t="s">
        <v>176</v>
      </c>
      <c r="AH29" s="3" t="s">
        <v>176</v>
      </c>
      <c r="AI29" s="3" t="s">
        <v>176</v>
      </c>
      <c r="AJ29" s="13" t="s">
        <v>176</v>
      </c>
      <c r="AK29" s="12"/>
      <c r="AL29" s="12"/>
    </row>
    <row r="30" spans="1:38" x14ac:dyDescent="0.25">
      <c r="A30" s="27" t="s">
        <v>369</v>
      </c>
      <c r="B30" s="15" t="s">
        <v>30</v>
      </c>
      <c r="C30">
        <v>84.144762999999998</v>
      </c>
      <c r="D30">
        <v>28.924299000000001</v>
      </c>
      <c r="E30" s="15" t="s">
        <v>197</v>
      </c>
      <c r="F30" s="15">
        <v>5614</v>
      </c>
      <c r="G30" s="15">
        <v>6414</v>
      </c>
      <c r="H30" s="15">
        <v>6093</v>
      </c>
      <c r="I30" s="3">
        <v>13.988797487124401</v>
      </c>
      <c r="J30" s="3">
        <v>27.859650695242269</v>
      </c>
      <c r="K30" s="3">
        <v>11.346322294159361</v>
      </c>
      <c r="L30" s="3">
        <v>-1.4922118380062299</v>
      </c>
      <c r="M30" s="15" t="s">
        <v>189</v>
      </c>
      <c r="N30" s="13">
        <v>0.2904739558892539</v>
      </c>
      <c r="O30" s="11">
        <v>1.91475</v>
      </c>
      <c r="P30" s="3">
        <v>1.4434</v>
      </c>
      <c r="Q30" s="3">
        <f t="shared" si="0"/>
        <v>-0.47134999999999994</v>
      </c>
      <c r="R30" s="3">
        <v>5.0000000000000001E-3</v>
      </c>
      <c r="S30" s="3">
        <f t="shared" si="1"/>
        <v>-24.616790703747224</v>
      </c>
      <c r="T30" s="13">
        <f t="shared" si="2"/>
        <v>-1.641119380249815</v>
      </c>
      <c r="U30" s="14" t="s">
        <v>181</v>
      </c>
      <c r="V30" s="8">
        <v>36578</v>
      </c>
      <c r="W30" s="15" t="s">
        <v>186</v>
      </c>
      <c r="X30" s="7">
        <v>41598</v>
      </c>
      <c r="Y30" s="15">
        <v>13</v>
      </c>
      <c r="Z30" s="15">
        <v>-2.3541500000000002</v>
      </c>
      <c r="AA30" s="3">
        <f>Z30/Y30</f>
        <v>-0.18108846153846156</v>
      </c>
      <c r="AB30" s="3">
        <v>0.24160407502716696</v>
      </c>
      <c r="AC30" s="3">
        <v>-2.0070486459378132</v>
      </c>
      <c r="AD30" s="3">
        <f>AC30/Y30</f>
        <v>-0.15438835737983178</v>
      </c>
      <c r="AE30" s="13">
        <f>AB30*1.07</f>
        <v>0.25851636027906866</v>
      </c>
      <c r="AF30" s="11" t="s">
        <v>176</v>
      </c>
      <c r="AG30" s="3" t="s">
        <v>176</v>
      </c>
      <c r="AH30" s="3" t="s">
        <v>176</v>
      </c>
      <c r="AI30" s="3" t="s">
        <v>176</v>
      </c>
      <c r="AJ30" s="13" t="s">
        <v>176</v>
      </c>
      <c r="AK30" s="12"/>
      <c r="AL30" s="12"/>
    </row>
    <row r="31" spans="1:38" x14ac:dyDescent="0.25">
      <c r="A31" s="27" t="s">
        <v>369</v>
      </c>
      <c r="B31" s="15" t="s">
        <v>31</v>
      </c>
      <c r="C31">
        <v>84.136533</v>
      </c>
      <c r="D31">
        <v>28.927332</v>
      </c>
      <c r="E31" s="15" t="s">
        <v>197</v>
      </c>
      <c r="F31" s="15" t="s">
        <v>176</v>
      </c>
      <c r="G31" s="15" t="s">
        <v>176</v>
      </c>
      <c r="H31" s="15" t="s">
        <v>176</v>
      </c>
      <c r="I31" s="15" t="s">
        <v>176</v>
      </c>
      <c r="J31" s="15" t="s">
        <v>176</v>
      </c>
      <c r="K31" s="15" t="s">
        <v>176</v>
      </c>
      <c r="L31" s="15" t="s">
        <v>176</v>
      </c>
      <c r="M31" s="15" t="s">
        <v>176</v>
      </c>
      <c r="N31" s="20" t="s">
        <v>176</v>
      </c>
      <c r="O31" s="11" t="s">
        <v>176</v>
      </c>
      <c r="P31" s="3">
        <v>0.25634699999999999</v>
      </c>
      <c r="Q31" s="3" t="s">
        <v>176</v>
      </c>
      <c r="R31" s="3">
        <v>5.0000000000000001E-3</v>
      </c>
      <c r="S31" s="3" t="s">
        <v>176</v>
      </c>
      <c r="T31" s="13" t="s">
        <v>176</v>
      </c>
      <c r="U31" s="11" t="s">
        <v>176</v>
      </c>
      <c r="V31" s="3" t="s">
        <v>176</v>
      </c>
      <c r="W31" s="3" t="s">
        <v>176</v>
      </c>
      <c r="X31" s="3" t="s">
        <v>176</v>
      </c>
      <c r="Y31" s="3" t="s">
        <v>176</v>
      </c>
      <c r="Z31" s="3" t="s">
        <v>176</v>
      </c>
      <c r="AA31" s="3" t="s">
        <v>176</v>
      </c>
      <c r="AB31" s="3" t="s">
        <v>176</v>
      </c>
      <c r="AC31" s="3" t="s">
        <v>176</v>
      </c>
      <c r="AD31" s="3" t="s">
        <v>176</v>
      </c>
      <c r="AE31" s="13" t="s">
        <v>176</v>
      </c>
      <c r="AF31" s="11" t="s">
        <v>176</v>
      </c>
      <c r="AG31" s="3" t="s">
        <v>176</v>
      </c>
      <c r="AH31" s="3" t="s">
        <v>176</v>
      </c>
      <c r="AI31" s="3" t="s">
        <v>176</v>
      </c>
      <c r="AJ31" s="13" t="s">
        <v>176</v>
      </c>
      <c r="AK31" s="12"/>
      <c r="AL31" s="12"/>
    </row>
    <row r="32" spans="1:38" x14ac:dyDescent="0.25">
      <c r="A32" s="27" t="s">
        <v>306</v>
      </c>
      <c r="B32" s="15" t="s">
        <v>32</v>
      </c>
      <c r="C32">
        <v>84.159448999999995</v>
      </c>
      <c r="D32">
        <v>28.939989000000001</v>
      </c>
      <c r="E32" s="15" t="s">
        <v>197</v>
      </c>
      <c r="F32" s="15">
        <v>5748</v>
      </c>
      <c r="G32" s="15">
        <v>6124</v>
      </c>
      <c r="H32" s="15">
        <v>5941</v>
      </c>
      <c r="I32" s="3">
        <v>26.209382170771011</v>
      </c>
      <c r="J32" s="3">
        <v>25.566700305155088</v>
      </c>
      <c r="K32" s="3">
        <v>26.676738714975958</v>
      </c>
      <c r="L32" s="3">
        <v>-1.0546448087431699</v>
      </c>
      <c r="M32" s="15" t="s">
        <v>190</v>
      </c>
      <c r="N32" s="13">
        <v>6.25E-2</v>
      </c>
      <c r="O32" s="11">
        <v>0.22955900000000001</v>
      </c>
      <c r="P32" s="3">
        <v>0.169741</v>
      </c>
      <c r="Q32" s="3">
        <f>P32-O32</f>
        <v>-5.981800000000001E-2</v>
      </c>
      <c r="R32" s="3">
        <v>5.0000000000000001E-3</v>
      </c>
      <c r="S32" s="3">
        <f>Q32/O32*100</f>
        <v>-26.057789065120517</v>
      </c>
      <c r="T32" s="13">
        <f>S32/15</f>
        <v>-1.7371859376747012</v>
      </c>
      <c r="U32" s="14" t="s">
        <v>181</v>
      </c>
      <c r="V32" s="8">
        <v>36578</v>
      </c>
      <c r="W32" s="15" t="s">
        <v>186</v>
      </c>
      <c r="X32" s="7">
        <v>41598</v>
      </c>
      <c r="Y32" s="15">
        <v>13</v>
      </c>
      <c r="Z32" s="15">
        <v>-3.6511589999999998</v>
      </c>
      <c r="AA32" s="3">
        <f>Z32/Y32</f>
        <v>-0.28085838461538459</v>
      </c>
      <c r="AB32" s="3">
        <v>2.7712232028656802E-2</v>
      </c>
      <c r="AC32" s="3">
        <v>-3.1128236208625877</v>
      </c>
      <c r="AD32" s="3">
        <f>AC32/Y32</f>
        <v>-0.23944797083558367</v>
      </c>
      <c r="AE32" s="13">
        <f t="shared" ref="AE32:AE35" si="7">AB32*1.07</f>
        <v>2.965208827066278E-2</v>
      </c>
      <c r="AF32" s="11" t="s">
        <v>176</v>
      </c>
      <c r="AG32" s="3" t="s">
        <v>176</v>
      </c>
      <c r="AH32" s="3" t="s">
        <v>176</v>
      </c>
      <c r="AI32" s="3" t="s">
        <v>176</v>
      </c>
      <c r="AJ32" s="13" t="s">
        <v>176</v>
      </c>
      <c r="AK32" s="12"/>
      <c r="AL32" s="12"/>
    </row>
    <row r="33" spans="1:38" x14ac:dyDescent="0.25">
      <c r="A33" s="27" t="s">
        <v>262</v>
      </c>
      <c r="B33" s="15" t="s">
        <v>33</v>
      </c>
      <c r="C33">
        <v>84.154480000000007</v>
      </c>
      <c r="D33">
        <v>28.926055999999999</v>
      </c>
      <c r="E33" s="15" t="s">
        <v>197</v>
      </c>
      <c r="F33" s="15">
        <v>5524</v>
      </c>
      <c r="G33" s="15">
        <v>6410</v>
      </c>
      <c r="H33" s="15">
        <v>6031</v>
      </c>
      <c r="I33" s="3">
        <v>13.447608909384913</v>
      </c>
      <c r="J33" s="3">
        <v>13.842938602468127</v>
      </c>
      <c r="K33" s="3">
        <v>13.204258680950549</v>
      </c>
      <c r="L33" s="3">
        <v>-1.3377308707124</v>
      </c>
      <c r="M33" s="15" t="s">
        <v>189</v>
      </c>
      <c r="N33" s="13">
        <v>0.25666795516041746</v>
      </c>
      <c r="O33" s="11">
        <v>2.3257300000000001</v>
      </c>
      <c r="P33" s="3">
        <v>2.22844</v>
      </c>
      <c r="Q33" s="3">
        <f>P33-O33</f>
        <v>-9.7290000000000099E-2</v>
      </c>
      <c r="R33" s="3">
        <v>5.0000000000000001E-3</v>
      </c>
      <c r="S33" s="3">
        <f>Q33/O33*100</f>
        <v>-4.1832026933478987</v>
      </c>
      <c r="T33" s="13">
        <f>S33/15</f>
        <v>-0.27888017955652661</v>
      </c>
      <c r="U33" s="14" t="s">
        <v>181</v>
      </c>
      <c r="V33" s="8">
        <v>36578</v>
      </c>
      <c r="W33" s="15" t="s">
        <v>185</v>
      </c>
      <c r="X33" s="7">
        <v>42278</v>
      </c>
      <c r="Y33" s="15">
        <v>15</v>
      </c>
      <c r="Z33" s="15">
        <v>-1.8837569999999999</v>
      </c>
      <c r="AA33" s="3">
        <f>Z33/Y33</f>
        <v>-0.1255838</v>
      </c>
      <c r="AB33" s="3">
        <v>0.258381118622527</v>
      </c>
      <c r="AC33" s="3">
        <v>-1.6060114844533599</v>
      </c>
      <c r="AD33" s="3">
        <f>AC33/Y33</f>
        <v>-0.10706743229689067</v>
      </c>
      <c r="AE33" s="13">
        <f t="shared" si="7"/>
        <v>0.2764677969261039</v>
      </c>
      <c r="AF33" s="11" t="s">
        <v>176</v>
      </c>
      <c r="AG33" s="3" t="s">
        <v>176</v>
      </c>
      <c r="AH33" s="3" t="s">
        <v>176</v>
      </c>
      <c r="AI33" s="3" t="s">
        <v>176</v>
      </c>
      <c r="AJ33" s="13" t="s">
        <v>176</v>
      </c>
      <c r="AK33" s="12"/>
      <c r="AL33" s="12"/>
    </row>
    <row r="34" spans="1:38" x14ac:dyDescent="0.25">
      <c r="A34" s="27" t="s">
        <v>230</v>
      </c>
      <c r="B34" s="15" t="s">
        <v>34</v>
      </c>
      <c r="C34">
        <v>84.177566999999996</v>
      </c>
      <c r="D34">
        <v>28.932209</v>
      </c>
      <c r="E34" s="15" t="s">
        <v>197</v>
      </c>
      <c r="F34" s="15">
        <v>5616</v>
      </c>
      <c r="G34" s="15">
        <v>6270</v>
      </c>
      <c r="H34" s="15">
        <v>5956</v>
      </c>
      <c r="I34" s="3">
        <v>18.942150509842005</v>
      </c>
      <c r="J34" s="3">
        <v>19.673335645759167</v>
      </c>
      <c r="K34" s="3">
        <v>18.401005829550993</v>
      </c>
      <c r="L34" s="3">
        <v>-1.0828025477707</v>
      </c>
      <c r="M34" s="15" t="s">
        <v>190</v>
      </c>
      <c r="N34" s="13">
        <v>2.2809123649459785E-2</v>
      </c>
      <c r="O34" s="11">
        <v>0.75547699999999995</v>
      </c>
      <c r="P34" s="3">
        <v>0.65200800000000003</v>
      </c>
      <c r="Q34" s="3">
        <f>P34-O34</f>
        <v>-0.10346899999999992</v>
      </c>
      <c r="R34" s="3">
        <v>5.0000000000000001E-3</v>
      </c>
      <c r="S34" s="3">
        <f>Q34/O34*100</f>
        <v>-13.695850436214464</v>
      </c>
      <c r="T34" s="13">
        <f>S34/15</f>
        <v>-0.91305669574763093</v>
      </c>
      <c r="U34" s="14" t="s">
        <v>181</v>
      </c>
      <c r="V34" s="8">
        <v>36578</v>
      </c>
      <c r="W34" s="15" t="s">
        <v>186</v>
      </c>
      <c r="X34" s="7">
        <v>41598</v>
      </c>
      <c r="Y34" s="15">
        <v>13</v>
      </c>
      <c r="Z34" s="15">
        <v>-3.2628330000000001</v>
      </c>
      <c r="AA34" s="3">
        <f>Z34/Y34</f>
        <v>-0.25098715384615383</v>
      </c>
      <c r="AB34" s="3">
        <v>9.1279204775156067E-2</v>
      </c>
      <c r="AC34" s="3">
        <v>-2.7817533099297895</v>
      </c>
      <c r="AD34" s="3">
        <f>AC34/Y34</f>
        <v>-0.21398102384075304</v>
      </c>
      <c r="AE34" s="13">
        <f t="shared" si="7"/>
        <v>9.7668749109417002E-2</v>
      </c>
      <c r="AF34" s="11" t="s">
        <v>176</v>
      </c>
      <c r="AG34" s="3" t="s">
        <v>176</v>
      </c>
      <c r="AH34" s="3" t="s">
        <v>176</v>
      </c>
      <c r="AI34" s="3" t="s">
        <v>176</v>
      </c>
      <c r="AJ34" s="13" t="s">
        <v>176</v>
      </c>
      <c r="AK34" s="12"/>
      <c r="AL34" s="12"/>
    </row>
    <row r="35" spans="1:38" x14ac:dyDescent="0.25">
      <c r="A35" s="27" t="s">
        <v>307</v>
      </c>
      <c r="B35" s="15" t="s">
        <v>35</v>
      </c>
      <c r="C35">
        <v>84.170706999999993</v>
      </c>
      <c r="D35">
        <v>28.912914000000001</v>
      </c>
      <c r="E35" s="15" t="s">
        <v>197</v>
      </c>
      <c r="F35" s="15">
        <v>5364</v>
      </c>
      <c r="G35" s="15">
        <v>6738</v>
      </c>
      <c r="H35" s="15">
        <v>6075</v>
      </c>
      <c r="I35" s="3">
        <v>5.4255109050393155</v>
      </c>
      <c r="J35" s="3">
        <v>6.0409505234938079</v>
      </c>
      <c r="K35" s="3">
        <v>5.2871853619245215</v>
      </c>
      <c r="L35" s="3">
        <v>-1.0723981900452499</v>
      </c>
      <c r="M35" s="15" t="s">
        <v>190</v>
      </c>
      <c r="N35" s="13">
        <v>0.19093241401427083</v>
      </c>
      <c r="O35" s="11">
        <v>22.425599999999999</v>
      </c>
      <c r="P35" s="37">
        <v>20.916</v>
      </c>
      <c r="Q35" s="3">
        <f>P35-O35</f>
        <v>-1.5095999999999989</v>
      </c>
      <c r="R35" s="3">
        <v>5.0000000000000001E-3</v>
      </c>
      <c r="S35" s="3">
        <f>Q35/O35*100</f>
        <v>-6.7315924657534207</v>
      </c>
      <c r="T35" s="13">
        <f>S35/15</f>
        <v>-0.44877283105022803</v>
      </c>
      <c r="U35" s="14" t="s">
        <v>181</v>
      </c>
      <c r="V35" s="8">
        <v>36578</v>
      </c>
      <c r="W35" s="15" t="s">
        <v>185</v>
      </c>
      <c r="X35" s="7">
        <v>42278</v>
      </c>
      <c r="Y35" s="15">
        <v>15</v>
      </c>
      <c r="Z35" s="15">
        <v>-2.401856</v>
      </c>
      <c r="AA35" s="3">
        <f>Z35/Y35</f>
        <v>-0.16012373333333332</v>
      </c>
      <c r="AB35" s="3">
        <v>2.5481176388124411</v>
      </c>
      <c r="AC35" s="3">
        <v>-2.0477207622868603</v>
      </c>
      <c r="AD35" s="3">
        <f>AC35/Y35</f>
        <v>-0.13651471748579069</v>
      </c>
      <c r="AE35" s="13">
        <f t="shared" si="7"/>
        <v>2.7264858735293123</v>
      </c>
      <c r="AF35" s="11" t="s">
        <v>176</v>
      </c>
      <c r="AG35" s="3" t="s">
        <v>176</v>
      </c>
      <c r="AH35" s="3" t="s">
        <v>176</v>
      </c>
      <c r="AI35" s="3" t="s">
        <v>176</v>
      </c>
      <c r="AJ35" s="13" t="s">
        <v>176</v>
      </c>
      <c r="AK35" s="12"/>
      <c r="AL35" s="12"/>
    </row>
    <row r="36" spans="1:38" x14ac:dyDescent="0.25">
      <c r="A36" s="27" t="s">
        <v>307</v>
      </c>
      <c r="B36" s="15" t="s">
        <v>36</v>
      </c>
      <c r="C36">
        <v>84.161096999999998</v>
      </c>
      <c r="D36">
        <v>28.920842</v>
      </c>
      <c r="E36" s="15" t="s">
        <v>197</v>
      </c>
      <c r="F36" s="15" t="s">
        <v>176</v>
      </c>
      <c r="G36" s="15" t="s">
        <v>176</v>
      </c>
      <c r="H36" s="15" t="s">
        <v>176</v>
      </c>
      <c r="I36" s="15" t="s">
        <v>176</v>
      </c>
      <c r="J36" s="15" t="s">
        <v>176</v>
      </c>
      <c r="K36" s="15" t="s">
        <v>176</v>
      </c>
      <c r="L36" s="15" t="s">
        <v>176</v>
      </c>
      <c r="M36" s="15" t="s">
        <v>176</v>
      </c>
      <c r="N36" s="20" t="s">
        <v>176</v>
      </c>
      <c r="O36" s="11" t="s">
        <v>176</v>
      </c>
      <c r="P36" s="3">
        <v>0.16375200000000001</v>
      </c>
      <c r="Q36" s="3" t="s">
        <v>176</v>
      </c>
      <c r="R36" s="3">
        <v>5.0000000000000001E-3</v>
      </c>
      <c r="S36" s="3" t="s">
        <v>176</v>
      </c>
      <c r="T36" s="13" t="s">
        <v>176</v>
      </c>
      <c r="U36" s="11" t="s">
        <v>176</v>
      </c>
      <c r="V36" s="3" t="s">
        <v>176</v>
      </c>
      <c r="W36" s="3" t="s">
        <v>176</v>
      </c>
      <c r="X36" s="3" t="s">
        <v>176</v>
      </c>
      <c r="Y36" s="3" t="s">
        <v>176</v>
      </c>
      <c r="Z36" s="3" t="s">
        <v>176</v>
      </c>
      <c r="AA36" s="3" t="s">
        <v>176</v>
      </c>
      <c r="AB36" s="3" t="s">
        <v>176</v>
      </c>
      <c r="AC36" s="3" t="s">
        <v>176</v>
      </c>
      <c r="AD36" s="3" t="s">
        <v>176</v>
      </c>
      <c r="AE36" s="13" t="s">
        <v>176</v>
      </c>
      <c r="AF36" s="11" t="s">
        <v>176</v>
      </c>
      <c r="AG36" s="3" t="s">
        <v>176</v>
      </c>
      <c r="AH36" s="3" t="s">
        <v>176</v>
      </c>
      <c r="AI36" s="3" t="s">
        <v>176</v>
      </c>
      <c r="AJ36" s="13" t="s">
        <v>176</v>
      </c>
      <c r="AK36" s="12"/>
      <c r="AL36" s="12"/>
    </row>
    <row r="37" spans="1:38" x14ac:dyDescent="0.25">
      <c r="A37" s="27" t="s">
        <v>317</v>
      </c>
      <c r="B37" s="15" t="s">
        <v>37</v>
      </c>
      <c r="C37">
        <v>84.192554000000001</v>
      </c>
      <c r="D37">
        <v>28.902393</v>
      </c>
      <c r="E37" s="15" t="s">
        <v>197</v>
      </c>
      <c r="F37" s="15">
        <v>5527</v>
      </c>
      <c r="G37" s="15">
        <v>6319</v>
      </c>
      <c r="H37" s="15">
        <v>5821</v>
      </c>
      <c r="I37" s="3">
        <v>12.254708298556395</v>
      </c>
      <c r="J37" s="3">
        <v>31.710704958511766</v>
      </c>
      <c r="K37" s="3">
        <v>7.1799587448914304</v>
      </c>
      <c r="L37" s="3">
        <v>1.69387755102041</v>
      </c>
      <c r="M37" s="15" t="s">
        <v>193</v>
      </c>
      <c r="N37" s="13">
        <v>0.39915769770706599</v>
      </c>
      <c r="O37" s="11">
        <v>1.9156500000000001</v>
      </c>
      <c r="P37" s="3">
        <v>1.5845800000000001</v>
      </c>
      <c r="Q37" s="3">
        <f t="shared" ref="Q37:Q47" si="8">P37-O37</f>
        <v>-0.33106999999999998</v>
      </c>
      <c r="R37" s="3">
        <v>5.0000000000000001E-3</v>
      </c>
      <c r="S37" s="3">
        <f t="shared" ref="S37:S47" si="9">Q37/O37*100</f>
        <v>-17.282384569206272</v>
      </c>
      <c r="T37" s="13">
        <f t="shared" ref="T37:T47" si="10">S37/15</f>
        <v>-1.1521589712804181</v>
      </c>
      <c r="U37" s="11" t="s">
        <v>176</v>
      </c>
      <c r="V37" s="3" t="s">
        <v>176</v>
      </c>
      <c r="W37" s="3" t="s">
        <v>176</v>
      </c>
      <c r="X37" s="3" t="s">
        <v>176</v>
      </c>
      <c r="Y37" s="3" t="s">
        <v>176</v>
      </c>
      <c r="Z37" s="3" t="s">
        <v>176</v>
      </c>
      <c r="AA37" s="3" t="s">
        <v>176</v>
      </c>
      <c r="AB37" s="3" t="s">
        <v>176</v>
      </c>
      <c r="AC37" s="3" t="s">
        <v>176</v>
      </c>
      <c r="AD37" s="3" t="s">
        <v>176</v>
      </c>
      <c r="AE37" s="13" t="s">
        <v>176</v>
      </c>
      <c r="AF37" s="11" t="s">
        <v>176</v>
      </c>
      <c r="AG37" s="3" t="s">
        <v>176</v>
      </c>
      <c r="AH37" s="3" t="s">
        <v>176</v>
      </c>
      <c r="AI37" s="3" t="s">
        <v>176</v>
      </c>
      <c r="AJ37" s="13" t="s">
        <v>176</v>
      </c>
      <c r="AK37" s="12"/>
      <c r="AL37" s="12"/>
    </row>
    <row r="38" spans="1:38" x14ac:dyDescent="0.25">
      <c r="A38" s="27" t="s">
        <v>359</v>
      </c>
      <c r="B38" s="15" t="s">
        <v>38</v>
      </c>
      <c r="C38">
        <v>84.214810999999997</v>
      </c>
      <c r="D38">
        <v>28.901782000000001</v>
      </c>
      <c r="E38" s="15" t="s">
        <v>197</v>
      </c>
      <c r="F38" s="15">
        <v>5426</v>
      </c>
      <c r="G38" s="15">
        <v>6339</v>
      </c>
      <c r="H38" s="15">
        <v>5943</v>
      </c>
      <c r="I38" s="3">
        <v>12.343009318628088</v>
      </c>
      <c r="J38" s="3">
        <v>17.811836692327724</v>
      </c>
      <c r="K38" s="3">
        <v>10.273209795051388</v>
      </c>
      <c r="L38" s="3">
        <v>-1.2997481108312301</v>
      </c>
      <c r="M38" s="15" t="s">
        <v>189</v>
      </c>
      <c r="N38" s="13">
        <v>0.12639187341277594</v>
      </c>
      <c r="O38" s="11">
        <v>4.60846</v>
      </c>
      <c r="P38" s="3">
        <v>4.3875299999999999</v>
      </c>
      <c r="Q38" s="3">
        <f t="shared" si="8"/>
        <v>-0.22093000000000007</v>
      </c>
      <c r="R38" s="3">
        <v>5.0000000000000001E-3</v>
      </c>
      <c r="S38" s="3">
        <f t="shared" si="9"/>
        <v>-4.7940092785876427</v>
      </c>
      <c r="T38" s="13">
        <f t="shared" si="10"/>
        <v>-0.31960061857250949</v>
      </c>
      <c r="U38" s="14" t="s">
        <v>181</v>
      </c>
      <c r="V38" s="8">
        <v>36578</v>
      </c>
      <c r="W38" s="15" t="s">
        <v>185</v>
      </c>
      <c r="X38" s="7">
        <v>42278</v>
      </c>
      <c r="Y38" s="15">
        <v>15</v>
      </c>
      <c r="Z38" s="15">
        <v>-2.8885679999999998</v>
      </c>
      <c r="AA38" s="3">
        <f>Z38/Y38</f>
        <v>-0.1925712</v>
      </c>
      <c r="AB38" s="3">
        <v>0.50107948547519021</v>
      </c>
      <c r="AC38" s="3">
        <v>-2.4626708124373118</v>
      </c>
      <c r="AD38" s="3">
        <f>AC38/Y38</f>
        <v>-0.16417805416248746</v>
      </c>
      <c r="AE38" s="13">
        <f>AB38*1.07</f>
        <v>0.5361550494584536</v>
      </c>
      <c r="AF38" s="11" t="s">
        <v>176</v>
      </c>
      <c r="AG38" s="3" t="s">
        <v>176</v>
      </c>
      <c r="AH38" s="3" t="s">
        <v>176</v>
      </c>
      <c r="AI38" s="3" t="s">
        <v>176</v>
      </c>
      <c r="AJ38" s="13" t="s">
        <v>176</v>
      </c>
      <c r="AK38" s="12"/>
      <c r="AL38" s="12"/>
    </row>
    <row r="39" spans="1:38" x14ac:dyDescent="0.25">
      <c r="A39" s="27" t="s">
        <v>362</v>
      </c>
      <c r="B39" s="15" t="s">
        <v>39</v>
      </c>
      <c r="C39">
        <v>84.222891000000004</v>
      </c>
      <c r="D39">
        <v>28.908988999999998</v>
      </c>
      <c r="E39" s="15" t="s">
        <v>197</v>
      </c>
      <c r="F39" s="15">
        <v>5770</v>
      </c>
      <c r="G39" s="15">
        <v>6236</v>
      </c>
      <c r="H39" s="15">
        <v>6001</v>
      </c>
      <c r="I39" s="3">
        <v>10.082391919020187</v>
      </c>
      <c r="J39" s="3">
        <v>7.6888894511867871</v>
      </c>
      <c r="K39" s="3">
        <v>13.865466687480625</v>
      </c>
      <c r="L39" s="3">
        <v>1.0173160173160201</v>
      </c>
      <c r="M39" s="15" t="s">
        <v>190</v>
      </c>
      <c r="N39" s="13">
        <v>3.2536520584329348E-2</v>
      </c>
      <c r="O39" s="11">
        <v>1.3540099999999999</v>
      </c>
      <c r="P39" s="3">
        <v>1.1511100000000001</v>
      </c>
      <c r="Q39" s="3">
        <f t="shared" si="8"/>
        <v>-0.20289999999999986</v>
      </c>
      <c r="R39" s="3">
        <v>5.0000000000000001E-3</v>
      </c>
      <c r="S39" s="3">
        <f t="shared" si="9"/>
        <v>-14.985118278299264</v>
      </c>
      <c r="T39" s="13">
        <f t="shared" si="10"/>
        <v>-0.99900788521995099</v>
      </c>
      <c r="U39" s="14" t="s">
        <v>181</v>
      </c>
      <c r="V39" s="8">
        <v>36578</v>
      </c>
      <c r="W39" s="15" t="s">
        <v>186</v>
      </c>
      <c r="X39" s="7">
        <v>41598</v>
      </c>
      <c r="Y39" s="15">
        <v>13</v>
      </c>
      <c r="Z39" s="15">
        <v>-2.9441609999999998</v>
      </c>
      <c r="AA39" s="3">
        <f>Z39/Y39</f>
        <v>-0.22647392307692307</v>
      </c>
      <c r="AB39" s="3">
        <v>0.16359239289461722</v>
      </c>
      <c r="AC39" s="3">
        <v>-2.5100670511534604</v>
      </c>
      <c r="AD39" s="3">
        <f>AC39/Y39</f>
        <v>-0.1930820808579585</v>
      </c>
      <c r="AE39" s="13">
        <f>AB39*1.07</f>
        <v>0.17504386039724043</v>
      </c>
      <c r="AF39" s="11" t="s">
        <v>176</v>
      </c>
      <c r="AG39" s="3" t="s">
        <v>176</v>
      </c>
      <c r="AH39" s="3" t="s">
        <v>176</v>
      </c>
      <c r="AI39" s="3" t="s">
        <v>176</v>
      </c>
      <c r="AJ39" s="13" t="s">
        <v>176</v>
      </c>
      <c r="AK39" s="12"/>
      <c r="AL39" s="12"/>
    </row>
    <row r="40" spans="1:38" x14ac:dyDescent="0.25">
      <c r="A40" s="27"/>
      <c r="B40" s="15" t="s">
        <v>40</v>
      </c>
      <c r="C40">
        <v>83.742750000000001</v>
      </c>
      <c r="D40">
        <v>28.637671000000001</v>
      </c>
      <c r="E40" s="15" t="s">
        <v>195</v>
      </c>
      <c r="F40" s="15">
        <v>4983</v>
      </c>
      <c r="G40" s="15">
        <v>5444</v>
      </c>
      <c r="H40" s="15">
        <v>5218</v>
      </c>
      <c r="I40" s="3">
        <v>24.503550951469279</v>
      </c>
      <c r="J40" s="3">
        <v>20.054031733677345</v>
      </c>
      <c r="K40" s="3">
        <v>29.300880269270877</v>
      </c>
      <c r="L40" s="3">
        <v>1.02118644067797</v>
      </c>
      <c r="M40" s="15" t="s">
        <v>190</v>
      </c>
      <c r="N40" s="13">
        <v>2.0367107195301029</v>
      </c>
      <c r="O40" s="11">
        <v>0.61250800000000005</v>
      </c>
      <c r="P40" s="3">
        <v>0.44461099999999998</v>
      </c>
      <c r="Q40" s="3">
        <f t="shared" si="8"/>
        <v>-0.16789700000000007</v>
      </c>
      <c r="R40" s="3">
        <v>5.0000000000000001E-3</v>
      </c>
      <c r="S40" s="3">
        <f t="shared" si="9"/>
        <v>-27.411397075630038</v>
      </c>
      <c r="T40" s="13">
        <f t="shared" si="10"/>
        <v>-1.8274264717086692</v>
      </c>
      <c r="U40" s="14" t="s">
        <v>176</v>
      </c>
      <c r="V40" s="15" t="s">
        <v>176</v>
      </c>
      <c r="W40" s="15" t="s">
        <v>176</v>
      </c>
      <c r="X40" s="15" t="s">
        <v>176</v>
      </c>
      <c r="Y40" s="15" t="s">
        <v>176</v>
      </c>
      <c r="Z40" s="15" t="s">
        <v>176</v>
      </c>
      <c r="AA40" s="15" t="s">
        <v>176</v>
      </c>
      <c r="AB40" s="15" t="s">
        <v>176</v>
      </c>
      <c r="AC40" s="15" t="s">
        <v>176</v>
      </c>
      <c r="AD40" s="15" t="s">
        <v>176</v>
      </c>
      <c r="AE40" s="20" t="s">
        <v>176</v>
      </c>
      <c r="AF40" s="11">
        <v>0.42022399999999999</v>
      </c>
      <c r="AG40" s="3">
        <v>68.607103907214267</v>
      </c>
      <c r="AH40" s="3">
        <v>0.21921599999999999</v>
      </c>
      <c r="AI40" s="3">
        <v>49.305122905191276</v>
      </c>
      <c r="AJ40" s="13">
        <f>AI40-AG40</f>
        <v>-19.301981002022991</v>
      </c>
      <c r="AK40" s="12"/>
      <c r="AL40" s="12"/>
    </row>
    <row r="41" spans="1:38" x14ac:dyDescent="0.25">
      <c r="A41" s="27" t="s">
        <v>349</v>
      </c>
      <c r="B41" s="15" t="s">
        <v>41</v>
      </c>
      <c r="C41">
        <v>83.721552000000003</v>
      </c>
      <c r="D41">
        <v>28.639192999999999</v>
      </c>
      <c r="E41" s="15" t="s">
        <v>195</v>
      </c>
      <c r="F41" s="15">
        <v>4633</v>
      </c>
      <c r="G41" s="15">
        <v>5352</v>
      </c>
      <c r="H41" s="15">
        <v>5014</v>
      </c>
      <c r="I41" s="3">
        <v>26.394274396632138</v>
      </c>
      <c r="J41" s="3">
        <v>25.704369396860816</v>
      </c>
      <c r="K41" s="3">
        <v>26.973402340519982</v>
      </c>
      <c r="L41" s="3">
        <v>-1.14626865671642</v>
      </c>
      <c r="M41" s="15" t="s">
        <v>190</v>
      </c>
      <c r="N41" s="13">
        <v>3.339568345323741</v>
      </c>
      <c r="O41" s="11">
        <v>0.62659100000000001</v>
      </c>
      <c r="P41" s="3">
        <v>0.51549</v>
      </c>
      <c r="Q41" s="3">
        <f t="shared" si="8"/>
        <v>-0.11110100000000001</v>
      </c>
      <c r="R41" s="3">
        <v>5.0000000000000001E-3</v>
      </c>
      <c r="S41" s="3">
        <f t="shared" si="9"/>
        <v>-17.731023905546042</v>
      </c>
      <c r="T41" s="13">
        <f t="shared" si="10"/>
        <v>-1.1820682603697361</v>
      </c>
      <c r="U41" s="14" t="s">
        <v>176</v>
      </c>
      <c r="V41" s="15" t="s">
        <v>176</v>
      </c>
      <c r="W41" s="15" t="s">
        <v>176</v>
      </c>
      <c r="X41" s="15" t="s">
        <v>176</v>
      </c>
      <c r="Y41" s="15" t="s">
        <v>176</v>
      </c>
      <c r="Z41" s="15" t="s">
        <v>176</v>
      </c>
      <c r="AA41" s="15" t="s">
        <v>176</v>
      </c>
      <c r="AB41" s="15" t="s">
        <v>176</v>
      </c>
      <c r="AC41" s="15" t="s">
        <v>176</v>
      </c>
      <c r="AD41" s="15" t="s">
        <v>176</v>
      </c>
      <c r="AE41" s="20" t="s">
        <v>176</v>
      </c>
      <c r="AF41" s="11">
        <v>0.56275299999999995</v>
      </c>
      <c r="AG41" s="3">
        <v>89.811854942059483</v>
      </c>
      <c r="AH41" s="3">
        <v>0.44925700000000002</v>
      </c>
      <c r="AI41" s="3">
        <v>87.151448136724284</v>
      </c>
      <c r="AJ41" s="13">
        <f>AI41-AG41</f>
        <v>-2.6604068053351995</v>
      </c>
      <c r="AK41" s="12"/>
      <c r="AL41" s="12"/>
    </row>
    <row r="42" spans="1:38" x14ac:dyDescent="0.25">
      <c r="A42" s="27" t="s">
        <v>277</v>
      </c>
      <c r="B42" s="15" t="s">
        <v>42</v>
      </c>
      <c r="C42">
        <v>84.002864000000002</v>
      </c>
      <c r="D42">
        <v>28.813815000000002</v>
      </c>
      <c r="E42" s="15" t="s">
        <v>380</v>
      </c>
      <c r="F42" s="15">
        <v>5313</v>
      </c>
      <c r="G42" s="15">
        <v>6444</v>
      </c>
      <c r="H42" s="15">
        <v>5912</v>
      </c>
      <c r="I42" s="3">
        <v>13.360051419205904</v>
      </c>
      <c r="J42" s="3">
        <v>13.45627532485242</v>
      </c>
      <c r="K42" s="3">
        <v>13.337024394713804</v>
      </c>
      <c r="L42" s="3">
        <v>-1.15414258188825</v>
      </c>
      <c r="M42" s="15" t="s">
        <v>190</v>
      </c>
      <c r="N42" s="13">
        <v>0.25265444015444016</v>
      </c>
      <c r="O42" s="11">
        <v>3.7260300000000002</v>
      </c>
      <c r="P42" s="3">
        <v>3.4858899999999999</v>
      </c>
      <c r="Q42" s="3">
        <f t="shared" si="8"/>
        <v>-0.24014000000000024</v>
      </c>
      <c r="R42" s="3">
        <v>5.0000000000000001E-3</v>
      </c>
      <c r="S42" s="3">
        <f t="shared" si="9"/>
        <v>-6.4449293215567307</v>
      </c>
      <c r="T42" s="13">
        <f t="shared" si="10"/>
        <v>-0.42966195477044872</v>
      </c>
      <c r="U42" s="11" t="s">
        <v>176</v>
      </c>
      <c r="V42" s="3" t="s">
        <v>176</v>
      </c>
      <c r="W42" s="3" t="s">
        <v>176</v>
      </c>
      <c r="X42" s="3" t="s">
        <v>176</v>
      </c>
      <c r="Y42" s="3" t="s">
        <v>176</v>
      </c>
      <c r="Z42" s="3" t="s">
        <v>176</v>
      </c>
      <c r="AA42" s="3" t="s">
        <v>176</v>
      </c>
      <c r="AB42" s="3" t="s">
        <v>176</v>
      </c>
      <c r="AC42" s="3" t="s">
        <v>176</v>
      </c>
      <c r="AD42" s="3" t="s">
        <v>176</v>
      </c>
      <c r="AE42" s="13" t="s">
        <v>176</v>
      </c>
      <c r="AF42" s="11" t="s">
        <v>176</v>
      </c>
      <c r="AG42" s="3" t="s">
        <v>176</v>
      </c>
      <c r="AH42" s="3" t="s">
        <v>176</v>
      </c>
      <c r="AI42" s="3" t="s">
        <v>176</v>
      </c>
      <c r="AJ42" s="13" t="s">
        <v>176</v>
      </c>
      <c r="AK42" s="12"/>
      <c r="AL42" s="12"/>
    </row>
    <row r="43" spans="1:38" x14ac:dyDescent="0.25">
      <c r="A43" s="27" t="s">
        <v>222</v>
      </c>
      <c r="B43" s="15" t="s">
        <v>43</v>
      </c>
      <c r="C43">
        <v>84.016451000000004</v>
      </c>
      <c r="D43">
        <v>28.824088</v>
      </c>
      <c r="E43" s="15" t="s">
        <v>380</v>
      </c>
      <c r="F43" s="15">
        <v>5308</v>
      </c>
      <c r="G43" s="15">
        <v>5898</v>
      </c>
      <c r="H43" s="15">
        <v>5590</v>
      </c>
      <c r="I43" s="3">
        <v>22.441876169778503</v>
      </c>
      <c r="J43" s="3">
        <v>37.990615743378754</v>
      </c>
      <c r="K43" s="3">
        <v>16.995473797604568</v>
      </c>
      <c r="L43" s="3">
        <v>1.1071428571428601</v>
      </c>
      <c r="M43" s="15" t="s">
        <v>190</v>
      </c>
      <c r="N43" s="13">
        <v>0.3522561863173217</v>
      </c>
      <c r="O43" s="11">
        <v>0.61602599999999996</v>
      </c>
      <c r="P43" s="37">
        <v>0.446741</v>
      </c>
      <c r="Q43" s="3">
        <f t="shared" si="8"/>
        <v>-0.16928499999999996</v>
      </c>
      <c r="R43" s="3">
        <v>5.0000000000000001E-3</v>
      </c>
      <c r="S43" s="3">
        <f t="shared" si="9"/>
        <v>-27.480171291471461</v>
      </c>
      <c r="T43" s="13">
        <f t="shared" si="10"/>
        <v>-1.8320114194314308</v>
      </c>
      <c r="U43" s="11" t="s">
        <v>176</v>
      </c>
      <c r="V43" s="3" t="s">
        <v>176</v>
      </c>
      <c r="W43" s="3" t="s">
        <v>176</v>
      </c>
      <c r="X43" s="3" t="s">
        <v>176</v>
      </c>
      <c r="Y43" s="3" t="s">
        <v>176</v>
      </c>
      <c r="Z43" s="3" t="s">
        <v>176</v>
      </c>
      <c r="AA43" s="3" t="s">
        <v>176</v>
      </c>
      <c r="AB43" s="3" t="s">
        <v>176</v>
      </c>
      <c r="AC43" s="3" t="s">
        <v>176</v>
      </c>
      <c r="AD43" s="3" t="s">
        <v>176</v>
      </c>
      <c r="AE43" s="13" t="s">
        <v>176</v>
      </c>
      <c r="AF43" s="11" t="s">
        <v>176</v>
      </c>
      <c r="AG43" s="3" t="s">
        <v>176</v>
      </c>
      <c r="AH43" s="3" t="s">
        <v>176</v>
      </c>
      <c r="AI43" s="3" t="s">
        <v>176</v>
      </c>
      <c r="AJ43" s="13" t="s">
        <v>176</v>
      </c>
      <c r="AK43" s="12"/>
      <c r="AL43" s="12"/>
    </row>
    <row r="44" spans="1:38" x14ac:dyDescent="0.25">
      <c r="A44" s="27" t="s">
        <v>354</v>
      </c>
      <c r="B44" s="15" t="s">
        <v>44</v>
      </c>
      <c r="C44">
        <v>84.081990000000005</v>
      </c>
      <c r="D44">
        <v>28.857980000000001</v>
      </c>
      <c r="E44" s="15" t="s">
        <v>197</v>
      </c>
      <c r="F44" s="15">
        <v>5388</v>
      </c>
      <c r="G44" s="15">
        <v>6221</v>
      </c>
      <c r="H44" s="15">
        <v>5747</v>
      </c>
      <c r="I44" s="3">
        <v>9.4649790955504045</v>
      </c>
      <c r="J44" s="3">
        <v>10.349858141740318</v>
      </c>
      <c r="K44" s="3">
        <v>9.0564459271602225</v>
      </c>
      <c r="L44" s="3">
        <v>1.3333333333333299</v>
      </c>
      <c r="M44" s="15" t="s">
        <v>192</v>
      </c>
      <c r="N44" s="13">
        <v>0.23496062992125985</v>
      </c>
      <c r="O44" s="11">
        <v>2.8500700000000001</v>
      </c>
      <c r="P44" s="3">
        <v>2.5968200000000001</v>
      </c>
      <c r="Q44" s="3">
        <f t="shared" si="8"/>
        <v>-0.25324999999999998</v>
      </c>
      <c r="R44" s="3">
        <v>5.0000000000000001E-3</v>
      </c>
      <c r="S44" s="3">
        <f t="shared" si="9"/>
        <v>-8.8857466658713626</v>
      </c>
      <c r="T44" s="13">
        <f t="shared" si="10"/>
        <v>-0.59238311105809083</v>
      </c>
      <c r="U44" s="14" t="s">
        <v>181</v>
      </c>
      <c r="V44" s="8">
        <v>36578</v>
      </c>
      <c r="W44" s="15" t="s">
        <v>182</v>
      </c>
      <c r="X44" s="7">
        <v>41658</v>
      </c>
      <c r="Y44" s="15">
        <v>13</v>
      </c>
      <c r="Z44" s="15">
        <v>-2.858466</v>
      </c>
      <c r="AA44" s="3">
        <f>Z44/Y44</f>
        <v>-0.21988199999999999</v>
      </c>
      <c r="AB44" s="3">
        <v>0.33142199904127106</v>
      </c>
      <c r="AC44" s="3">
        <v>-2.4370071213640925</v>
      </c>
      <c r="AD44" s="3">
        <f>AC44/Y44</f>
        <v>-0.18746208625877633</v>
      </c>
      <c r="AE44" s="13">
        <f>AB44*1.07</f>
        <v>0.35462153897416004</v>
      </c>
      <c r="AF44" s="11" t="s">
        <v>176</v>
      </c>
      <c r="AG44" s="3" t="s">
        <v>176</v>
      </c>
      <c r="AH44" s="3" t="s">
        <v>176</v>
      </c>
      <c r="AI44" s="3" t="s">
        <v>176</v>
      </c>
      <c r="AJ44" s="13" t="s">
        <v>176</v>
      </c>
      <c r="AK44" s="12"/>
      <c r="AL44" s="12"/>
    </row>
    <row r="45" spans="1:38" x14ac:dyDescent="0.25">
      <c r="A45" s="27" t="s">
        <v>334</v>
      </c>
      <c r="B45" s="15" t="s">
        <v>45</v>
      </c>
      <c r="C45">
        <v>84.105838000000006</v>
      </c>
      <c r="D45">
        <v>28.930969000000001</v>
      </c>
      <c r="E45" s="15" t="s">
        <v>197</v>
      </c>
      <c r="F45" s="15">
        <v>5625</v>
      </c>
      <c r="G45" s="15">
        <v>6272</v>
      </c>
      <c r="H45" s="15">
        <v>5968</v>
      </c>
      <c r="I45" s="3">
        <v>29.405019067444123</v>
      </c>
      <c r="J45" s="3">
        <v>32.38742659100695</v>
      </c>
      <c r="K45" s="3">
        <v>27.265882027340396</v>
      </c>
      <c r="L45" s="3">
        <v>-1.12828947368421</v>
      </c>
      <c r="M45" s="15" t="s">
        <v>190</v>
      </c>
      <c r="N45" s="13">
        <v>0.28856749311294766</v>
      </c>
      <c r="O45" s="11">
        <v>1.30721</v>
      </c>
      <c r="P45" s="3">
        <v>1.1698299999999999</v>
      </c>
      <c r="Q45" s="3">
        <f t="shared" si="8"/>
        <v>-0.13738000000000006</v>
      </c>
      <c r="R45" s="3">
        <v>5.0000000000000001E-3</v>
      </c>
      <c r="S45" s="3">
        <f t="shared" si="9"/>
        <v>-10.509405527803494</v>
      </c>
      <c r="T45" s="13">
        <f t="shared" si="10"/>
        <v>-0.70062703518689962</v>
      </c>
      <c r="U45" s="14" t="s">
        <v>181</v>
      </c>
      <c r="V45" s="8">
        <v>36578</v>
      </c>
      <c r="W45" s="15" t="s">
        <v>182</v>
      </c>
      <c r="X45" s="7">
        <v>41658</v>
      </c>
      <c r="Y45" s="15">
        <v>13</v>
      </c>
      <c r="Z45" s="15">
        <v>2.9698389999999999</v>
      </c>
      <c r="AA45" s="3">
        <f>Z45/Y45</f>
        <v>0.22844915384615383</v>
      </c>
      <c r="AB45" s="3">
        <v>0.15266502582990685</v>
      </c>
      <c r="AC45" s="3">
        <v>2.5319590270812435</v>
      </c>
      <c r="AD45" s="3">
        <f>AC45/Y45</f>
        <v>0.19476607900624951</v>
      </c>
      <c r="AE45" s="13">
        <f>AB45*1.07</f>
        <v>0.16335157763800034</v>
      </c>
      <c r="AF45" s="11" t="s">
        <v>176</v>
      </c>
      <c r="AG45" s="3" t="s">
        <v>176</v>
      </c>
      <c r="AH45" s="3" t="s">
        <v>176</v>
      </c>
      <c r="AI45" s="3" t="s">
        <v>176</v>
      </c>
      <c r="AJ45" s="13" t="s">
        <v>176</v>
      </c>
      <c r="AK45" s="12"/>
      <c r="AL45" s="12"/>
    </row>
    <row r="46" spans="1:38" x14ac:dyDescent="0.25">
      <c r="A46" s="27" t="s">
        <v>302</v>
      </c>
      <c r="B46" s="15" t="s">
        <v>46</v>
      </c>
      <c r="C46">
        <v>84.095206000000005</v>
      </c>
      <c r="D46">
        <v>28.932907</v>
      </c>
      <c r="E46" s="15" t="s">
        <v>197</v>
      </c>
      <c r="F46" s="15">
        <v>5435</v>
      </c>
      <c r="G46" s="15">
        <v>6169</v>
      </c>
      <c r="H46" s="15">
        <v>5838</v>
      </c>
      <c r="I46" s="3">
        <v>31.356461698277961</v>
      </c>
      <c r="J46" s="3">
        <v>33.100790899258762</v>
      </c>
      <c r="K46" s="3">
        <v>29.72243876792426</v>
      </c>
      <c r="L46" s="3">
        <v>-1.2108433734939801</v>
      </c>
      <c r="M46" s="15" t="s">
        <v>189</v>
      </c>
      <c r="N46" s="13">
        <v>0.31469979296066253</v>
      </c>
      <c r="O46" s="11">
        <v>0.87384099999999998</v>
      </c>
      <c r="P46" s="3">
        <v>0.64268400000000003</v>
      </c>
      <c r="Q46" s="3">
        <f t="shared" si="8"/>
        <v>-0.23115699999999995</v>
      </c>
      <c r="R46" s="3">
        <v>5.0000000000000001E-3</v>
      </c>
      <c r="S46" s="3">
        <f t="shared" si="9"/>
        <v>-26.452981720930918</v>
      </c>
      <c r="T46" s="13">
        <f t="shared" si="10"/>
        <v>-1.763532114728728</v>
      </c>
      <c r="U46" s="11" t="s">
        <v>176</v>
      </c>
      <c r="V46" s="3" t="s">
        <v>176</v>
      </c>
      <c r="W46" s="3" t="s">
        <v>176</v>
      </c>
      <c r="X46" s="3" t="s">
        <v>176</v>
      </c>
      <c r="Y46" s="3" t="s">
        <v>176</v>
      </c>
      <c r="Z46" s="3" t="s">
        <v>176</v>
      </c>
      <c r="AA46" s="3" t="s">
        <v>176</v>
      </c>
      <c r="AB46" s="3" t="s">
        <v>176</v>
      </c>
      <c r="AC46" s="3" t="s">
        <v>176</v>
      </c>
      <c r="AD46" s="3" t="s">
        <v>176</v>
      </c>
      <c r="AE46" s="13" t="s">
        <v>176</v>
      </c>
      <c r="AF46" s="11" t="s">
        <v>176</v>
      </c>
      <c r="AG46" s="3" t="s">
        <v>176</v>
      </c>
      <c r="AH46" s="3" t="s">
        <v>176</v>
      </c>
      <c r="AI46" s="3" t="s">
        <v>176</v>
      </c>
      <c r="AJ46" s="13" t="s">
        <v>176</v>
      </c>
      <c r="AK46" s="12"/>
      <c r="AL46" s="12"/>
    </row>
    <row r="47" spans="1:38" x14ac:dyDescent="0.25">
      <c r="A47" s="27" t="s">
        <v>366</v>
      </c>
      <c r="B47" s="15" t="s">
        <v>47</v>
      </c>
      <c r="C47">
        <v>84.088149000000001</v>
      </c>
      <c r="D47">
        <v>28.931494000000001</v>
      </c>
      <c r="E47" s="15" t="s">
        <v>197</v>
      </c>
      <c r="F47" s="15">
        <v>5632</v>
      </c>
      <c r="G47" s="15">
        <v>6163</v>
      </c>
      <c r="H47" s="15">
        <v>5980</v>
      </c>
      <c r="I47" s="3">
        <v>24.357784510670257</v>
      </c>
      <c r="J47" s="3">
        <v>23.579540880790102</v>
      </c>
      <c r="K47" s="3">
        <v>24.710799462230206</v>
      </c>
      <c r="L47" s="3">
        <v>-1.9175824175824201</v>
      </c>
      <c r="M47" s="15" t="s">
        <v>191</v>
      </c>
      <c r="N47" s="13">
        <v>4.8128342245989303E-2</v>
      </c>
      <c r="O47" s="11">
        <v>0.50814000000000004</v>
      </c>
      <c r="P47" s="3">
        <v>0.43571300000000002</v>
      </c>
      <c r="Q47" s="3">
        <f t="shared" si="8"/>
        <v>-7.2427000000000019E-2</v>
      </c>
      <c r="R47" s="3">
        <v>5.0000000000000001E-3</v>
      </c>
      <c r="S47" s="3">
        <f t="shared" si="9"/>
        <v>-14.253355374503093</v>
      </c>
      <c r="T47" s="13">
        <f t="shared" si="10"/>
        <v>-0.95022369163353948</v>
      </c>
      <c r="U47" s="14" t="s">
        <v>181</v>
      </c>
      <c r="V47" s="8">
        <v>36578</v>
      </c>
      <c r="W47" s="15" t="s">
        <v>182</v>
      </c>
      <c r="X47" s="7">
        <v>41658</v>
      </c>
      <c r="Y47" s="15">
        <v>13</v>
      </c>
      <c r="Z47" s="15">
        <v>-3.060168</v>
      </c>
      <c r="AA47" s="3">
        <f>Z47/Y47</f>
        <v>-0.23539753846153846</v>
      </c>
      <c r="AB47" s="3">
        <v>5.9217346955959746E-2</v>
      </c>
      <c r="AC47" s="3">
        <v>-2.6089697091273822</v>
      </c>
      <c r="AD47" s="3">
        <f>AC47/Y47</f>
        <v>-0.20068997762518326</v>
      </c>
      <c r="AE47" s="13">
        <f>AB47*1.07</f>
        <v>6.3362561242876939E-2</v>
      </c>
      <c r="AF47" s="11" t="s">
        <v>176</v>
      </c>
      <c r="AG47" s="3" t="s">
        <v>176</v>
      </c>
      <c r="AH47" s="3" t="s">
        <v>176</v>
      </c>
      <c r="AI47" s="3" t="s">
        <v>176</v>
      </c>
      <c r="AJ47" s="13" t="s">
        <v>176</v>
      </c>
      <c r="AK47" s="12"/>
      <c r="AL47" s="12"/>
    </row>
    <row r="48" spans="1:38" x14ac:dyDescent="0.25">
      <c r="A48" s="27"/>
      <c r="B48" s="15" t="s">
        <v>48</v>
      </c>
      <c r="C48">
        <v>84.113916000000003</v>
      </c>
      <c r="D48">
        <v>28.922308999999998</v>
      </c>
      <c r="E48" s="15" t="s">
        <v>197</v>
      </c>
      <c r="F48" s="15" t="s">
        <v>176</v>
      </c>
      <c r="G48" s="15" t="s">
        <v>176</v>
      </c>
      <c r="H48" s="15" t="s">
        <v>176</v>
      </c>
      <c r="I48" s="3">
        <v>19.603004911468716</v>
      </c>
      <c r="J48" s="3">
        <v>20.495059846645134</v>
      </c>
      <c r="K48" s="3">
        <v>17.98733465206146</v>
      </c>
      <c r="L48" s="3" t="s">
        <v>176</v>
      </c>
      <c r="M48" s="3" t="s">
        <v>176</v>
      </c>
      <c r="N48" s="13" t="s">
        <v>176</v>
      </c>
      <c r="O48" s="11" t="s">
        <v>176</v>
      </c>
      <c r="P48" s="3" t="s">
        <v>176</v>
      </c>
      <c r="Q48" s="3" t="s">
        <v>176</v>
      </c>
      <c r="R48" s="3">
        <v>5.0000000000000001E-3</v>
      </c>
      <c r="S48" s="3" t="s">
        <v>176</v>
      </c>
      <c r="T48" s="13" t="s">
        <v>176</v>
      </c>
      <c r="U48" s="11" t="s">
        <v>176</v>
      </c>
      <c r="V48" s="3" t="s">
        <v>176</v>
      </c>
      <c r="W48" s="3" t="s">
        <v>176</v>
      </c>
      <c r="X48" s="3" t="s">
        <v>176</v>
      </c>
      <c r="Y48" s="3" t="s">
        <v>176</v>
      </c>
      <c r="Z48" s="3" t="s">
        <v>176</v>
      </c>
      <c r="AA48" s="3" t="s">
        <v>176</v>
      </c>
      <c r="AB48" s="3" t="s">
        <v>176</v>
      </c>
      <c r="AC48" s="3" t="s">
        <v>176</v>
      </c>
      <c r="AD48" s="3" t="s">
        <v>176</v>
      </c>
      <c r="AE48" s="13" t="s">
        <v>176</v>
      </c>
      <c r="AF48" s="11" t="s">
        <v>176</v>
      </c>
      <c r="AG48" s="3" t="s">
        <v>176</v>
      </c>
      <c r="AH48" s="3" t="s">
        <v>176</v>
      </c>
      <c r="AI48" s="3" t="s">
        <v>176</v>
      </c>
      <c r="AJ48" s="13" t="s">
        <v>176</v>
      </c>
      <c r="AK48" s="12"/>
      <c r="AL48" s="12"/>
    </row>
    <row r="49" spans="1:38" x14ac:dyDescent="0.25">
      <c r="A49" s="27" t="s">
        <v>305</v>
      </c>
      <c r="B49" s="15" t="s">
        <v>49</v>
      </c>
      <c r="C49">
        <v>83.993675999999994</v>
      </c>
      <c r="D49">
        <v>28.821103000000001</v>
      </c>
      <c r="E49" s="15" t="s">
        <v>380</v>
      </c>
      <c r="F49" s="15">
        <v>5565</v>
      </c>
      <c r="G49" s="15">
        <v>5831</v>
      </c>
      <c r="H49" s="15">
        <v>5669</v>
      </c>
      <c r="I49" s="3">
        <v>20.517981262709903</v>
      </c>
      <c r="J49" s="3">
        <v>30.379126011368342</v>
      </c>
      <c r="K49" s="3">
        <v>13.256526558020699</v>
      </c>
      <c r="L49" s="3">
        <v>1.5384615384615401</v>
      </c>
      <c r="M49" s="15" t="s">
        <v>193</v>
      </c>
      <c r="N49" s="13">
        <v>0.42396313364055299</v>
      </c>
      <c r="O49" s="11">
        <v>0.19686100000000001</v>
      </c>
      <c r="P49" s="3">
        <v>7.5162000000000007E-2</v>
      </c>
      <c r="Q49" s="3">
        <f t="shared" ref="Q49:Q54" si="11">P49-O49</f>
        <v>-0.121699</v>
      </c>
      <c r="R49" s="3">
        <v>5.0000000000000001E-3</v>
      </c>
      <c r="S49" s="3">
        <f t="shared" ref="S49:S54" si="12">Q49/O49*100</f>
        <v>-61.819761151269169</v>
      </c>
      <c r="T49" s="13">
        <f t="shared" ref="T49:T54" si="13">S49/15</f>
        <v>-4.1213174100846111</v>
      </c>
      <c r="U49" s="14" t="s">
        <v>181</v>
      </c>
      <c r="V49" s="8">
        <v>36578</v>
      </c>
      <c r="W49" s="15" t="s">
        <v>184</v>
      </c>
      <c r="X49" s="7">
        <v>42297</v>
      </c>
      <c r="Y49" s="15">
        <v>15</v>
      </c>
      <c r="Z49" s="15">
        <v>-2.3043429999999998</v>
      </c>
      <c r="AA49" s="3">
        <f>Z49/Y49</f>
        <v>-0.15362286666666666</v>
      </c>
      <c r="AB49" s="3">
        <v>2.1221688490983374E-2</v>
      </c>
      <c r="AC49" s="3">
        <v>-1.9645853059177532</v>
      </c>
      <c r="AD49" s="3">
        <f>AC49/Y49</f>
        <v>-0.13097235372785021</v>
      </c>
      <c r="AE49" s="13">
        <f>AB49*1.07</f>
        <v>2.2707206685352213E-2</v>
      </c>
      <c r="AF49" s="11" t="s">
        <v>176</v>
      </c>
      <c r="AG49" s="3" t="s">
        <v>176</v>
      </c>
      <c r="AH49" s="3" t="s">
        <v>176</v>
      </c>
      <c r="AI49" s="3" t="s">
        <v>176</v>
      </c>
      <c r="AJ49" s="13" t="s">
        <v>176</v>
      </c>
      <c r="AK49" s="12"/>
      <c r="AL49" s="12"/>
    </row>
    <row r="50" spans="1:38" x14ac:dyDescent="0.25">
      <c r="A50" s="14" t="s">
        <v>379</v>
      </c>
      <c r="B50" s="15" t="s">
        <v>50</v>
      </c>
      <c r="C50">
        <v>83.896488000000005</v>
      </c>
      <c r="D50">
        <v>28.644793</v>
      </c>
      <c r="E50" s="15" t="s">
        <v>195</v>
      </c>
      <c r="F50" s="15">
        <v>4103</v>
      </c>
      <c r="G50" s="15">
        <v>7243</v>
      </c>
      <c r="H50" s="15">
        <v>5656</v>
      </c>
      <c r="I50" s="3">
        <v>21.090127861499308</v>
      </c>
      <c r="J50" s="3">
        <v>41.710757321508176</v>
      </c>
      <c r="K50" s="3">
        <v>14.168164903741253</v>
      </c>
      <c r="L50" s="3">
        <v>1.05086928525435</v>
      </c>
      <c r="M50" s="15" t="s">
        <v>190</v>
      </c>
      <c r="N50" s="13">
        <v>0.43766982570084167</v>
      </c>
      <c r="O50" s="11">
        <v>13.599500000000001</v>
      </c>
      <c r="P50" s="3">
        <v>13.267200000000001</v>
      </c>
      <c r="Q50" s="3">
        <f t="shared" si="11"/>
        <v>-0.33230000000000004</v>
      </c>
      <c r="R50" s="3">
        <v>5.0000000000000001E-3</v>
      </c>
      <c r="S50" s="3">
        <f t="shared" si="12"/>
        <v>-2.4434721864774445</v>
      </c>
      <c r="T50" s="13">
        <f t="shared" si="13"/>
        <v>-0.16289814576516295</v>
      </c>
      <c r="U50" s="22" t="s">
        <v>176</v>
      </c>
      <c r="V50" s="9" t="s">
        <v>176</v>
      </c>
      <c r="W50" s="9" t="s">
        <v>176</v>
      </c>
      <c r="X50" s="9" t="s">
        <v>176</v>
      </c>
      <c r="Y50" s="9" t="s">
        <v>176</v>
      </c>
      <c r="Z50" s="9" t="s">
        <v>176</v>
      </c>
      <c r="AA50" s="9" t="s">
        <v>176</v>
      </c>
      <c r="AB50" s="9" t="s">
        <v>176</v>
      </c>
      <c r="AC50" s="9" t="s">
        <v>176</v>
      </c>
      <c r="AD50" s="9" t="s">
        <v>176</v>
      </c>
      <c r="AE50" s="23" t="s">
        <v>176</v>
      </c>
      <c r="AF50" s="11">
        <v>1.3355999999999999</v>
      </c>
      <c r="AG50" s="3">
        <v>9.8209492996066015</v>
      </c>
      <c r="AH50" s="3">
        <v>1.7358899999999999</v>
      </c>
      <c r="AI50" s="3">
        <v>13.084071997105642</v>
      </c>
      <c r="AJ50" s="13">
        <f>AI50-AG50</f>
        <v>3.2631226974990408</v>
      </c>
      <c r="AK50" s="12"/>
      <c r="AL50" s="12"/>
    </row>
    <row r="51" spans="1:38" s="12" customFormat="1" x14ac:dyDescent="0.25">
      <c r="A51" s="27" t="s">
        <v>246</v>
      </c>
      <c r="B51" s="15" t="s">
        <v>51</v>
      </c>
      <c r="C51">
        <v>83.820510999999996</v>
      </c>
      <c r="D51">
        <v>28.712081000000001</v>
      </c>
      <c r="E51" s="15" t="s">
        <v>195</v>
      </c>
      <c r="F51" s="15">
        <v>4977</v>
      </c>
      <c r="G51" s="15">
        <v>7083</v>
      </c>
      <c r="H51" s="15">
        <v>5303</v>
      </c>
      <c r="I51" s="3">
        <v>20.240785073761206</v>
      </c>
      <c r="J51" s="3">
        <v>37.669210796381364</v>
      </c>
      <c r="K51" s="3">
        <v>5.4948783428800141</v>
      </c>
      <c r="L51" s="3">
        <v>5.4403669724770598</v>
      </c>
      <c r="M51" s="15" t="s">
        <v>193</v>
      </c>
      <c r="N51" s="13">
        <v>0.63450980392156864</v>
      </c>
      <c r="O51" s="11">
        <v>4.5708099999999998</v>
      </c>
      <c r="P51" s="3">
        <v>4.30694</v>
      </c>
      <c r="Q51" s="3">
        <f t="shared" si="11"/>
        <v>-0.26386999999999983</v>
      </c>
      <c r="R51" s="3">
        <v>5.0000000000000001E-3</v>
      </c>
      <c r="S51" s="3">
        <f t="shared" si="12"/>
        <v>-5.7729374005920135</v>
      </c>
      <c r="T51" s="13">
        <f t="shared" si="13"/>
        <v>-0.38486249337280093</v>
      </c>
      <c r="U51" s="22" t="s">
        <v>176</v>
      </c>
      <c r="V51" s="9" t="s">
        <v>176</v>
      </c>
      <c r="W51" s="9" t="s">
        <v>176</v>
      </c>
      <c r="X51" s="9" t="s">
        <v>176</v>
      </c>
      <c r="Y51" s="9" t="s">
        <v>176</v>
      </c>
      <c r="Z51" s="9" t="s">
        <v>176</v>
      </c>
      <c r="AA51" s="9" t="s">
        <v>176</v>
      </c>
      <c r="AB51" s="9" t="s">
        <v>176</v>
      </c>
      <c r="AC51" s="9" t="s">
        <v>176</v>
      </c>
      <c r="AD51" s="9" t="s">
        <v>176</v>
      </c>
      <c r="AE51" s="23" t="s">
        <v>176</v>
      </c>
      <c r="AF51" s="11">
        <v>1.6037999999999999</v>
      </c>
      <c r="AG51" s="3">
        <v>35.087872827792012</v>
      </c>
      <c r="AH51" s="3">
        <v>2.3112200000000001</v>
      </c>
      <c r="AI51" s="3">
        <v>53.66269323463991</v>
      </c>
      <c r="AJ51" s="13">
        <f>AI51-AG51</f>
        <v>18.574820406847898</v>
      </c>
    </row>
    <row r="52" spans="1:38" x14ac:dyDescent="0.25">
      <c r="A52" s="27" t="s">
        <v>260</v>
      </c>
      <c r="B52" s="15" t="s">
        <v>52</v>
      </c>
      <c r="C52">
        <v>83.943949000000003</v>
      </c>
      <c r="D52">
        <v>28.633624999999999</v>
      </c>
      <c r="E52" s="15" t="s">
        <v>195</v>
      </c>
      <c r="F52" s="15">
        <v>4734</v>
      </c>
      <c r="G52" s="15">
        <v>7395</v>
      </c>
      <c r="H52" s="15">
        <v>5750</v>
      </c>
      <c r="I52" s="3">
        <v>17.032359546556361</v>
      </c>
      <c r="J52" s="3">
        <v>36.773277535891829</v>
      </c>
      <c r="K52" s="3">
        <v>9.8927034540783723</v>
      </c>
      <c r="L52" s="3">
        <v>1.62426035502959</v>
      </c>
      <c r="M52" s="15" t="s">
        <v>193</v>
      </c>
      <c r="N52" s="13">
        <v>0.48070406150422335</v>
      </c>
      <c r="O52" s="11">
        <v>17.822199999999999</v>
      </c>
      <c r="P52" s="3">
        <v>17.348199999999999</v>
      </c>
      <c r="Q52" s="3">
        <f t="shared" si="11"/>
        <v>-0.4740000000000002</v>
      </c>
      <c r="R52" s="3">
        <v>5.0000000000000001E-3</v>
      </c>
      <c r="S52" s="3">
        <f t="shared" si="12"/>
        <v>-2.6596043137210907</v>
      </c>
      <c r="T52" s="13">
        <f t="shared" si="13"/>
        <v>-0.17730695424807272</v>
      </c>
      <c r="U52" s="22" t="s">
        <v>176</v>
      </c>
      <c r="V52" s="9" t="s">
        <v>176</v>
      </c>
      <c r="W52" s="9" t="s">
        <v>176</v>
      </c>
      <c r="X52" s="9" t="s">
        <v>176</v>
      </c>
      <c r="Y52" s="9" t="s">
        <v>176</v>
      </c>
      <c r="Z52" s="9" t="s">
        <v>176</v>
      </c>
      <c r="AA52" s="9" t="s">
        <v>176</v>
      </c>
      <c r="AB52" s="9" t="s">
        <v>176</v>
      </c>
      <c r="AC52" s="9" t="s">
        <v>176</v>
      </c>
      <c r="AD52" s="9" t="s">
        <v>176</v>
      </c>
      <c r="AE52" s="23" t="s">
        <v>176</v>
      </c>
      <c r="AF52" s="11">
        <v>1.9545300000000001</v>
      </c>
      <c r="AG52" s="3">
        <v>10.96682788881283</v>
      </c>
      <c r="AH52" s="3">
        <v>2.32579</v>
      </c>
      <c r="AI52" s="3">
        <v>13.406520561210963</v>
      </c>
      <c r="AJ52" s="13">
        <f>AI52-AG52</f>
        <v>2.4396926723981327</v>
      </c>
      <c r="AK52" s="12"/>
      <c r="AL52" s="12"/>
    </row>
    <row r="53" spans="1:38" x14ac:dyDescent="0.25">
      <c r="A53" s="27" t="s">
        <v>350</v>
      </c>
      <c r="B53" s="15" t="s">
        <v>53</v>
      </c>
      <c r="C53">
        <v>83.929794000000001</v>
      </c>
      <c r="D53">
        <v>28.641482</v>
      </c>
      <c r="E53" s="15" t="s">
        <v>195</v>
      </c>
      <c r="F53" s="15">
        <v>5490</v>
      </c>
      <c r="G53" s="15">
        <v>6111</v>
      </c>
      <c r="H53" s="15">
        <v>5901</v>
      </c>
      <c r="I53" s="3">
        <v>34.68744419603923</v>
      </c>
      <c r="J53" s="3">
        <v>31.7594800848128</v>
      </c>
      <c r="K53" s="3">
        <v>35.926489537316698</v>
      </c>
      <c r="L53" s="3">
        <v>-1.95714285714286</v>
      </c>
      <c r="M53" s="15" t="s">
        <v>191</v>
      </c>
      <c r="N53" s="13">
        <v>0.26266416510318952</v>
      </c>
      <c r="O53" s="11">
        <v>0.49195800000000001</v>
      </c>
      <c r="P53" s="3">
        <v>0.48668800000000001</v>
      </c>
      <c r="Q53" s="3">
        <f t="shared" si="11"/>
        <v>-5.2699999999999969E-3</v>
      </c>
      <c r="R53" s="3">
        <v>5.0000000000000001E-3</v>
      </c>
      <c r="S53" s="3">
        <f t="shared" si="12"/>
        <v>-1.071229657816317</v>
      </c>
      <c r="T53" s="13">
        <f t="shared" si="13"/>
        <v>-7.1415310521087794E-2</v>
      </c>
      <c r="U53" s="22" t="s">
        <v>176</v>
      </c>
      <c r="V53" s="9" t="s">
        <v>176</v>
      </c>
      <c r="W53" s="9" t="s">
        <v>176</v>
      </c>
      <c r="X53" s="9" t="s">
        <v>176</v>
      </c>
      <c r="Y53" s="9" t="s">
        <v>176</v>
      </c>
      <c r="Z53" s="9" t="s">
        <v>176</v>
      </c>
      <c r="AA53" s="9" t="s">
        <v>176</v>
      </c>
      <c r="AB53" s="9" t="s">
        <v>176</v>
      </c>
      <c r="AC53" s="9" t="s">
        <v>176</v>
      </c>
      <c r="AD53" s="9" t="s">
        <v>176</v>
      </c>
      <c r="AE53" s="23" t="s">
        <v>176</v>
      </c>
      <c r="AF53" s="11" t="s">
        <v>176</v>
      </c>
      <c r="AG53" s="3" t="s">
        <v>176</v>
      </c>
      <c r="AH53" s="3" t="s">
        <v>176</v>
      </c>
      <c r="AI53" s="3" t="s">
        <v>176</v>
      </c>
      <c r="AJ53" s="13" t="s">
        <v>176</v>
      </c>
      <c r="AK53" s="12"/>
      <c r="AL53" s="12"/>
    </row>
    <row r="54" spans="1:38" x14ac:dyDescent="0.25">
      <c r="A54" s="27" t="s">
        <v>289</v>
      </c>
      <c r="B54" s="15" t="s">
        <v>54</v>
      </c>
      <c r="C54">
        <v>84.240892000000002</v>
      </c>
      <c r="D54">
        <v>28.471177999999998</v>
      </c>
      <c r="E54" s="15" t="s">
        <v>195</v>
      </c>
      <c r="F54" s="15">
        <v>4440</v>
      </c>
      <c r="G54" s="15">
        <v>5337</v>
      </c>
      <c r="H54" s="15">
        <v>5030</v>
      </c>
      <c r="I54" s="3">
        <v>10.964933418463071</v>
      </c>
      <c r="J54" s="3">
        <v>10.583540701982308</v>
      </c>
      <c r="K54" s="3">
        <v>11.08754086406686</v>
      </c>
      <c r="L54" s="3">
        <v>-1.8938906752411599</v>
      </c>
      <c r="M54" s="15" t="s">
        <v>191</v>
      </c>
      <c r="N54" s="13">
        <v>0.52642796248934354</v>
      </c>
      <c r="O54" s="11">
        <v>4.2312089999999998</v>
      </c>
      <c r="P54" s="3">
        <v>2.4941499999999999</v>
      </c>
      <c r="Q54" s="3">
        <f t="shared" si="11"/>
        <v>-1.7370589999999999</v>
      </c>
      <c r="R54" s="3">
        <v>5.0000000000000001E-3</v>
      </c>
      <c r="S54" s="3">
        <f t="shared" si="12"/>
        <v>-41.05349085805026</v>
      </c>
      <c r="T54" s="13">
        <f t="shared" si="13"/>
        <v>-2.7368993905366841</v>
      </c>
      <c r="U54" s="22" t="s">
        <v>176</v>
      </c>
      <c r="V54" s="9" t="s">
        <v>176</v>
      </c>
      <c r="W54" s="9" t="s">
        <v>176</v>
      </c>
      <c r="X54" s="9" t="s">
        <v>176</v>
      </c>
      <c r="Y54" s="9" t="s">
        <v>176</v>
      </c>
      <c r="Z54" s="9" t="s">
        <v>176</v>
      </c>
      <c r="AA54" s="9" t="s">
        <v>176</v>
      </c>
      <c r="AB54" s="9" t="s">
        <v>176</v>
      </c>
      <c r="AC54" s="9" t="s">
        <v>176</v>
      </c>
      <c r="AD54" s="9" t="s">
        <v>176</v>
      </c>
      <c r="AE54" s="23" t="s">
        <v>176</v>
      </c>
      <c r="AF54" s="11">
        <v>1.5994900000000001</v>
      </c>
      <c r="AG54" s="3">
        <v>37.802197906083116</v>
      </c>
      <c r="AH54" s="3" t="s">
        <v>176</v>
      </c>
      <c r="AI54" s="3" t="s">
        <v>176</v>
      </c>
      <c r="AJ54" s="13" t="s">
        <v>176</v>
      </c>
      <c r="AK54" s="12"/>
      <c r="AL54" s="12"/>
    </row>
    <row r="55" spans="1:38" x14ac:dyDescent="0.25">
      <c r="A55" s="27" t="s">
        <v>309</v>
      </c>
      <c r="B55" s="15" t="s">
        <v>55</v>
      </c>
      <c r="C55">
        <v>84.254986000000002</v>
      </c>
      <c r="D55">
        <v>28.461382</v>
      </c>
      <c r="E55" s="15" t="s">
        <v>195</v>
      </c>
      <c r="F55" s="15" t="s">
        <v>176</v>
      </c>
      <c r="G55" s="15" t="s">
        <v>176</v>
      </c>
      <c r="H55" s="15" t="s">
        <v>176</v>
      </c>
      <c r="I55" s="15" t="s">
        <v>176</v>
      </c>
      <c r="J55" s="15" t="s">
        <v>176</v>
      </c>
      <c r="K55" s="15" t="s">
        <v>176</v>
      </c>
      <c r="L55" s="15" t="s">
        <v>176</v>
      </c>
      <c r="M55" s="15" t="s">
        <v>176</v>
      </c>
      <c r="N55" s="20" t="s">
        <v>176</v>
      </c>
      <c r="O55" s="11" t="s">
        <v>176</v>
      </c>
      <c r="P55" s="3">
        <v>1.3773599999999999</v>
      </c>
      <c r="Q55" s="3" t="s">
        <v>176</v>
      </c>
      <c r="R55" s="3">
        <v>5.0000000000000001E-3</v>
      </c>
      <c r="S55" s="3" t="s">
        <v>176</v>
      </c>
      <c r="T55" s="13" t="s">
        <v>176</v>
      </c>
      <c r="U55" s="11" t="s">
        <v>176</v>
      </c>
      <c r="V55" s="3" t="s">
        <v>176</v>
      </c>
      <c r="W55" s="3" t="s">
        <v>176</v>
      </c>
      <c r="X55" s="3" t="s">
        <v>176</v>
      </c>
      <c r="Y55" s="3" t="s">
        <v>176</v>
      </c>
      <c r="Z55" s="3" t="s">
        <v>176</v>
      </c>
      <c r="AA55" s="3" t="s">
        <v>176</v>
      </c>
      <c r="AB55" s="3" t="s">
        <v>176</v>
      </c>
      <c r="AC55" s="3" t="s">
        <v>176</v>
      </c>
      <c r="AD55" s="3" t="s">
        <v>176</v>
      </c>
      <c r="AE55" s="13" t="s">
        <v>176</v>
      </c>
      <c r="AF55" s="11" t="s">
        <v>176</v>
      </c>
      <c r="AG55" s="3" t="s">
        <v>176</v>
      </c>
      <c r="AH55" s="3" t="s">
        <v>176</v>
      </c>
      <c r="AI55" s="3" t="s">
        <v>176</v>
      </c>
      <c r="AJ55" s="13" t="s">
        <v>176</v>
      </c>
      <c r="AK55" s="12"/>
      <c r="AL55" s="12"/>
    </row>
    <row r="56" spans="1:38" x14ac:dyDescent="0.25">
      <c r="A56" s="27" t="s">
        <v>309</v>
      </c>
      <c r="B56" s="15" t="s">
        <v>56</v>
      </c>
      <c r="C56">
        <v>84.259630999999999</v>
      </c>
      <c r="D56">
        <v>28.475021000000002</v>
      </c>
      <c r="E56" s="15" t="s">
        <v>195</v>
      </c>
      <c r="F56" s="15" t="s">
        <v>176</v>
      </c>
      <c r="G56" s="15" t="s">
        <v>176</v>
      </c>
      <c r="H56" s="15" t="s">
        <v>176</v>
      </c>
      <c r="I56" s="15" t="s">
        <v>176</v>
      </c>
      <c r="J56" s="15" t="s">
        <v>176</v>
      </c>
      <c r="K56" s="15" t="s">
        <v>176</v>
      </c>
      <c r="L56" s="15" t="s">
        <v>176</v>
      </c>
      <c r="M56" s="15" t="s">
        <v>176</v>
      </c>
      <c r="N56" s="20" t="s">
        <v>176</v>
      </c>
      <c r="O56" s="11" t="s">
        <v>176</v>
      </c>
      <c r="P56" s="3">
        <v>0.29630299999999998</v>
      </c>
      <c r="Q56" s="3" t="s">
        <v>176</v>
      </c>
      <c r="R56" s="3">
        <v>5.0000000000000001E-3</v>
      </c>
      <c r="S56" s="3" t="s">
        <v>176</v>
      </c>
      <c r="T56" s="13" t="s">
        <v>176</v>
      </c>
      <c r="U56" s="11" t="s">
        <v>176</v>
      </c>
      <c r="V56" s="3" t="s">
        <v>176</v>
      </c>
      <c r="W56" s="3" t="s">
        <v>176</v>
      </c>
      <c r="X56" s="3" t="s">
        <v>176</v>
      </c>
      <c r="Y56" s="3" t="s">
        <v>176</v>
      </c>
      <c r="Z56" s="3" t="s">
        <v>176</v>
      </c>
      <c r="AA56" s="3" t="s">
        <v>176</v>
      </c>
      <c r="AB56" s="3" t="s">
        <v>176</v>
      </c>
      <c r="AC56" s="3" t="s">
        <v>176</v>
      </c>
      <c r="AD56" s="3" t="s">
        <v>176</v>
      </c>
      <c r="AE56" s="13" t="s">
        <v>176</v>
      </c>
      <c r="AF56" s="11" t="s">
        <v>176</v>
      </c>
      <c r="AG56" s="3" t="s">
        <v>176</v>
      </c>
      <c r="AH56" s="3" t="s">
        <v>176</v>
      </c>
      <c r="AI56" s="3" t="s">
        <v>176</v>
      </c>
      <c r="AJ56" s="13" t="s">
        <v>176</v>
      </c>
      <c r="AK56" s="12"/>
      <c r="AL56" s="12"/>
    </row>
    <row r="57" spans="1:38" x14ac:dyDescent="0.25">
      <c r="A57" s="27" t="s">
        <v>288</v>
      </c>
      <c r="B57" s="15" t="s">
        <v>57</v>
      </c>
      <c r="C57">
        <v>84.276401000000007</v>
      </c>
      <c r="D57">
        <v>28.477685999999999</v>
      </c>
      <c r="E57" s="15" t="s">
        <v>195</v>
      </c>
      <c r="F57" s="15">
        <v>4825</v>
      </c>
      <c r="G57" s="15">
        <v>5474</v>
      </c>
      <c r="H57" s="15">
        <v>5215</v>
      </c>
      <c r="I57" s="3">
        <v>20.295527069120244</v>
      </c>
      <c r="J57" s="3">
        <v>16.942610765909095</v>
      </c>
      <c r="K57" s="3">
        <v>22.902107884311285</v>
      </c>
      <c r="L57" s="3">
        <v>-1.5057915057915101</v>
      </c>
      <c r="M57" s="15" t="s">
        <v>191</v>
      </c>
      <c r="N57" s="13">
        <v>0.28865979381443296</v>
      </c>
      <c r="O57" s="11">
        <v>1.74685</v>
      </c>
      <c r="P57" s="3">
        <v>1.49875</v>
      </c>
      <c r="Q57" s="3">
        <f t="shared" ref="Q57:Q87" si="14">P57-O57</f>
        <v>-0.24809999999999999</v>
      </c>
      <c r="R57" s="3">
        <v>5.0000000000000001E-3</v>
      </c>
      <c r="S57" s="3">
        <f t="shared" ref="S57:S87" si="15">Q57/O57*100</f>
        <v>-14.202707731058762</v>
      </c>
      <c r="T57" s="13">
        <f t="shared" ref="T57:T87" si="16">S57/15</f>
        <v>-0.94684718207058416</v>
      </c>
      <c r="U57" s="14" t="s">
        <v>176</v>
      </c>
      <c r="V57" s="15" t="s">
        <v>176</v>
      </c>
      <c r="W57" s="15" t="s">
        <v>176</v>
      </c>
      <c r="X57" s="15" t="s">
        <v>176</v>
      </c>
      <c r="Y57" s="15" t="s">
        <v>176</v>
      </c>
      <c r="Z57" s="15" t="s">
        <v>176</v>
      </c>
      <c r="AA57" s="15" t="s">
        <v>176</v>
      </c>
      <c r="AB57" s="15" t="s">
        <v>176</v>
      </c>
      <c r="AC57" s="15" t="s">
        <v>176</v>
      </c>
      <c r="AD57" s="15" t="s">
        <v>176</v>
      </c>
      <c r="AE57" s="20" t="s">
        <v>176</v>
      </c>
      <c r="AF57" s="11" t="s">
        <v>176</v>
      </c>
      <c r="AG57" s="3" t="s">
        <v>176</v>
      </c>
      <c r="AH57" s="3" t="s">
        <v>176</v>
      </c>
      <c r="AI57" s="3" t="s">
        <v>176</v>
      </c>
      <c r="AJ57" s="13" t="s">
        <v>176</v>
      </c>
      <c r="AK57" s="12"/>
      <c r="AL57" s="12"/>
    </row>
    <row r="58" spans="1:38" x14ac:dyDescent="0.25">
      <c r="A58" s="27" t="s">
        <v>301</v>
      </c>
      <c r="B58" s="15" t="s">
        <v>58</v>
      </c>
      <c r="C58">
        <v>83.877475000000004</v>
      </c>
      <c r="D58">
        <v>28.649035999999999</v>
      </c>
      <c r="E58" s="15" t="s">
        <v>195</v>
      </c>
      <c r="F58" s="15">
        <v>4700</v>
      </c>
      <c r="G58" s="15">
        <v>6239</v>
      </c>
      <c r="H58" s="15">
        <v>5202</v>
      </c>
      <c r="I58" s="3">
        <v>25.179753737227315</v>
      </c>
      <c r="J58" s="3">
        <v>34.841288302852888</v>
      </c>
      <c r="K58" s="3">
        <v>17.545966193911845</v>
      </c>
      <c r="L58" s="3">
        <v>2.0373280943025498</v>
      </c>
      <c r="M58" s="15" t="s">
        <v>193</v>
      </c>
      <c r="N58" s="13">
        <v>1.0307057745187902</v>
      </c>
      <c r="O58" s="11">
        <v>3.9140899999999998</v>
      </c>
      <c r="P58" s="3">
        <v>3.4981200000000001</v>
      </c>
      <c r="Q58" s="3">
        <f t="shared" si="14"/>
        <v>-0.41596999999999973</v>
      </c>
      <c r="R58" s="3">
        <v>5.0000000000000001E-3</v>
      </c>
      <c r="S58" s="3">
        <f t="shared" si="15"/>
        <v>-10.627502178028603</v>
      </c>
      <c r="T58" s="13">
        <f t="shared" si="16"/>
        <v>-0.70850014520190685</v>
      </c>
      <c r="U58" s="22" t="s">
        <v>176</v>
      </c>
      <c r="V58" s="9" t="s">
        <v>176</v>
      </c>
      <c r="W58" s="9" t="s">
        <v>176</v>
      </c>
      <c r="X58" s="9" t="s">
        <v>176</v>
      </c>
      <c r="Y58" s="9" t="s">
        <v>176</v>
      </c>
      <c r="Z58" s="9" t="s">
        <v>176</v>
      </c>
      <c r="AA58" s="9" t="s">
        <v>176</v>
      </c>
      <c r="AB58" s="9" t="s">
        <v>176</v>
      </c>
      <c r="AC58" s="9" t="s">
        <v>176</v>
      </c>
      <c r="AD58" s="9" t="s">
        <v>176</v>
      </c>
      <c r="AE58" s="23" t="s">
        <v>176</v>
      </c>
      <c r="AF58" s="11">
        <v>0.71903499999999998</v>
      </c>
      <c r="AG58" s="3">
        <v>18.370425820561103</v>
      </c>
      <c r="AH58" s="3">
        <v>1.19113</v>
      </c>
      <c r="AI58" s="3">
        <v>34.050575737824893</v>
      </c>
      <c r="AJ58" s="13">
        <f>AI58-AG58</f>
        <v>15.68014991726379</v>
      </c>
      <c r="AK58" s="12"/>
      <c r="AL58" s="12"/>
    </row>
    <row r="59" spans="1:38" x14ac:dyDescent="0.25">
      <c r="A59" s="14" t="s">
        <v>318</v>
      </c>
      <c r="B59" s="15" t="s">
        <v>59</v>
      </c>
      <c r="C59">
        <v>84.174323999999999</v>
      </c>
      <c r="D59">
        <v>28.545318000000002</v>
      </c>
      <c r="E59" s="15" t="s">
        <v>195</v>
      </c>
      <c r="F59" s="15">
        <v>4158</v>
      </c>
      <c r="G59" s="15">
        <v>6391</v>
      </c>
      <c r="H59" s="15">
        <v>4943</v>
      </c>
      <c r="I59" s="3">
        <v>25.062692325513943</v>
      </c>
      <c r="J59" s="3">
        <v>32.310264750616412</v>
      </c>
      <c r="K59" s="3">
        <v>18.075506991898713</v>
      </c>
      <c r="L59" s="3">
        <v>1.8303571428571399</v>
      </c>
      <c r="M59" s="15" t="s">
        <v>193</v>
      </c>
      <c r="N59" s="13">
        <v>1.4116618803845673</v>
      </c>
      <c r="O59" s="11">
        <v>7.2071699999999996</v>
      </c>
      <c r="P59" s="3">
        <v>6.5911200000000001</v>
      </c>
      <c r="Q59" s="3">
        <f t="shared" si="14"/>
        <v>-0.61604999999999954</v>
      </c>
      <c r="R59" s="3">
        <v>5.0000000000000001E-3</v>
      </c>
      <c r="S59" s="3">
        <f t="shared" si="15"/>
        <v>-8.5477378776967878</v>
      </c>
      <c r="T59" s="13">
        <f t="shared" si="16"/>
        <v>-0.56984919184645255</v>
      </c>
      <c r="U59" s="14" t="s">
        <v>176</v>
      </c>
      <c r="V59" s="15" t="s">
        <v>176</v>
      </c>
      <c r="W59" s="15" t="s">
        <v>176</v>
      </c>
      <c r="X59" s="15" t="s">
        <v>176</v>
      </c>
      <c r="Y59" s="15" t="s">
        <v>176</v>
      </c>
      <c r="Z59" s="15" t="s">
        <v>176</v>
      </c>
      <c r="AA59" s="15" t="s">
        <v>176</v>
      </c>
      <c r="AB59" s="15" t="s">
        <v>176</v>
      </c>
      <c r="AC59" s="15" t="s">
        <v>176</v>
      </c>
      <c r="AD59" s="15" t="s">
        <v>176</v>
      </c>
      <c r="AE59" s="20" t="s">
        <v>176</v>
      </c>
      <c r="AF59" s="11" t="s">
        <v>176</v>
      </c>
      <c r="AG59" s="3" t="s">
        <v>176</v>
      </c>
      <c r="AH59" s="3" t="s">
        <v>176</v>
      </c>
      <c r="AI59" s="3" t="s">
        <v>176</v>
      </c>
      <c r="AJ59" s="13" t="s">
        <v>176</v>
      </c>
      <c r="AK59" s="12"/>
      <c r="AL59" s="12"/>
    </row>
    <row r="60" spans="1:38" s="12" customFormat="1" x14ac:dyDescent="0.25">
      <c r="A60" s="27" t="s">
        <v>371</v>
      </c>
      <c r="B60" s="15" t="s">
        <v>60</v>
      </c>
      <c r="C60">
        <v>84.084697000000006</v>
      </c>
      <c r="D60">
        <v>28.574477999999999</v>
      </c>
      <c r="E60" s="15" t="s">
        <v>195</v>
      </c>
      <c r="F60" s="15">
        <v>4645</v>
      </c>
      <c r="G60" s="15">
        <v>7417</v>
      </c>
      <c r="H60" s="15">
        <v>5656</v>
      </c>
      <c r="I60" s="3">
        <v>24.912668849138232</v>
      </c>
      <c r="J60" s="3">
        <v>40.920033802810522</v>
      </c>
      <c r="K60" s="3">
        <v>14.655671216567741</v>
      </c>
      <c r="L60" s="3">
        <v>1.7445544554455401</v>
      </c>
      <c r="M60" s="15" t="s">
        <v>193</v>
      </c>
      <c r="N60" s="13">
        <v>0.46506697504095595</v>
      </c>
      <c r="O60" s="11">
        <v>9.3217800000000004</v>
      </c>
      <c r="P60" s="3">
        <v>9.2431999999999999</v>
      </c>
      <c r="Q60" s="3">
        <f t="shared" si="14"/>
        <v>-7.8580000000000538E-2</v>
      </c>
      <c r="R60" s="3">
        <v>5.0000000000000001E-3</v>
      </c>
      <c r="S60" s="3">
        <f t="shared" si="15"/>
        <v>-0.84297205040239664</v>
      </c>
      <c r="T60" s="13">
        <f t="shared" si="16"/>
        <v>-5.6198136693493113E-2</v>
      </c>
      <c r="U60" s="22" t="s">
        <v>176</v>
      </c>
      <c r="V60" s="9" t="s">
        <v>176</v>
      </c>
      <c r="W60" s="9" t="s">
        <v>176</v>
      </c>
      <c r="X60" s="9" t="s">
        <v>176</v>
      </c>
      <c r="Y60" s="9" t="s">
        <v>176</v>
      </c>
      <c r="Z60" s="9" t="s">
        <v>176</v>
      </c>
      <c r="AA60" s="9" t="s">
        <v>176</v>
      </c>
      <c r="AB60" s="9" t="s">
        <v>176</v>
      </c>
      <c r="AC60" s="9" t="s">
        <v>176</v>
      </c>
      <c r="AD60" s="9" t="s">
        <v>176</v>
      </c>
      <c r="AE60" s="23" t="s">
        <v>176</v>
      </c>
      <c r="AF60" s="11">
        <v>1.4909699999999999</v>
      </c>
      <c r="AG60" s="3">
        <v>15.994477449585807</v>
      </c>
      <c r="AH60" s="3">
        <v>1.9156500000000001</v>
      </c>
      <c r="AI60" s="3">
        <v>20.724965379954995</v>
      </c>
      <c r="AJ60" s="13">
        <f>AI60-AG60</f>
        <v>4.730487930369188</v>
      </c>
    </row>
    <row r="61" spans="1:38" x14ac:dyDescent="0.25">
      <c r="A61" s="27" t="s">
        <v>312</v>
      </c>
      <c r="B61" s="15" t="s">
        <v>61</v>
      </c>
      <c r="C61">
        <v>84.025750000000002</v>
      </c>
      <c r="D61">
        <v>28.585509999999999</v>
      </c>
      <c r="E61" s="15" t="s">
        <v>195</v>
      </c>
      <c r="F61" s="15">
        <v>5049</v>
      </c>
      <c r="G61" s="15">
        <v>6287</v>
      </c>
      <c r="H61" s="15">
        <v>5674</v>
      </c>
      <c r="I61" s="3">
        <v>29.99895450265678</v>
      </c>
      <c r="J61" s="3">
        <v>37.170923489940392</v>
      </c>
      <c r="K61" s="3">
        <v>26.878139752098647</v>
      </c>
      <c r="L61" s="3">
        <v>1.0207999999999999</v>
      </c>
      <c r="M61" s="15" t="s">
        <v>190</v>
      </c>
      <c r="N61" s="13">
        <v>0.87444668008048287</v>
      </c>
      <c r="O61" s="11">
        <v>2.2309000000000001</v>
      </c>
      <c r="P61" s="3">
        <v>1.85493</v>
      </c>
      <c r="Q61" s="3">
        <f t="shared" si="14"/>
        <v>-0.37597000000000014</v>
      </c>
      <c r="R61" s="3">
        <v>5.0000000000000001E-3</v>
      </c>
      <c r="S61" s="3">
        <f t="shared" si="15"/>
        <v>-16.852839661123319</v>
      </c>
      <c r="T61" s="13">
        <f t="shared" si="16"/>
        <v>-1.123522644074888</v>
      </c>
      <c r="U61" s="14" t="s">
        <v>176</v>
      </c>
      <c r="V61" s="15" t="s">
        <v>176</v>
      </c>
      <c r="W61" s="15" t="s">
        <v>176</v>
      </c>
      <c r="X61" s="15" t="s">
        <v>176</v>
      </c>
      <c r="Y61" s="15" t="s">
        <v>176</v>
      </c>
      <c r="Z61" s="15" t="s">
        <v>176</v>
      </c>
      <c r="AA61" s="15" t="s">
        <v>176</v>
      </c>
      <c r="AB61" s="15" t="s">
        <v>176</v>
      </c>
      <c r="AC61" s="15" t="s">
        <v>176</v>
      </c>
      <c r="AD61" s="15" t="s">
        <v>176</v>
      </c>
      <c r="AE61" s="20" t="s">
        <v>176</v>
      </c>
      <c r="AF61" s="11" t="s">
        <v>176</v>
      </c>
      <c r="AG61" s="3" t="s">
        <v>176</v>
      </c>
      <c r="AH61" s="3" t="s">
        <v>176</v>
      </c>
      <c r="AI61" s="3" t="s">
        <v>176</v>
      </c>
      <c r="AJ61" s="13" t="s">
        <v>176</v>
      </c>
      <c r="AK61" s="12"/>
      <c r="AL61" s="12"/>
    </row>
    <row r="62" spans="1:38" x14ac:dyDescent="0.25">
      <c r="A62" s="27" t="s">
        <v>233</v>
      </c>
      <c r="B62" s="15" t="s">
        <v>62</v>
      </c>
      <c r="C62">
        <v>83.871191999999994</v>
      </c>
      <c r="D62">
        <v>28.717188</v>
      </c>
      <c r="E62" s="15" t="s">
        <v>380</v>
      </c>
      <c r="F62" s="15">
        <v>5251</v>
      </c>
      <c r="G62" s="15">
        <v>5880</v>
      </c>
      <c r="H62" s="15">
        <v>5540</v>
      </c>
      <c r="I62" s="3">
        <v>12.700730726133704</v>
      </c>
      <c r="J62" s="3">
        <v>17.01330158993326</v>
      </c>
      <c r="K62" s="3">
        <v>9.9025727103129899</v>
      </c>
      <c r="L62" s="3">
        <v>1.16896551724138</v>
      </c>
      <c r="M62" s="15" t="s">
        <v>190</v>
      </c>
      <c r="N62" s="13">
        <v>0.21687462863933452</v>
      </c>
      <c r="O62" s="11">
        <v>1.51346</v>
      </c>
      <c r="P62" s="3">
        <v>1.28912</v>
      </c>
      <c r="Q62" s="3">
        <f t="shared" si="14"/>
        <v>-0.22433999999999998</v>
      </c>
      <c r="R62" s="3">
        <v>5.0000000000000001E-3</v>
      </c>
      <c r="S62" s="3">
        <f t="shared" si="15"/>
        <v>-14.822988384232156</v>
      </c>
      <c r="T62" s="13">
        <f t="shared" si="16"/>
        <v>-0.98819922561547702</v>
      </c>
      <c r="U62" s="14" t="s">
        <v>181</v>
      </c>
      <c r="V62" s="8">
        <v>36578</v>
      </c>
      <c r="W62" s="15" t="s">
        <v>183</v>
      </c>
      <c r="X62" s="8">
        <v>42425</v>
      </c>
      <c r="Y62" s="15">
        <v>15</v>
      </c>
      <c r="Z62" s="15">
        <v>-11.893821000000001</v>
      </c>
      <c r="AA62" s="3">
        <f t="shared" ref="AA62:AA68" si="17">Z62/Y62</f>
        <v>-0.79292140000000011</v>
      </c>
      <c r="AB62" s="3">
        <v>0.15204011541419052</v>
      </c>
      <c r="AC62" s="3">
        <v>-10.140168355065198</v>
      </c>
      <c r="AD62" s="3">
        <f>AC62/Y62</f>
        <v>-0.67601122367101318</v>
      </c>
      <c r="AE62" s="13">
        <f t="shared" ref="AE62:AE68" si="18">AB62*1.07</f>
        <v>0.16268292349318386</v>
      </c>
      <c r="AF62" s="11" t="s">
        <v>176</v>
      </c>
      <c r="AG62" s="3" t="s">
        <v>176</v>
      </c>
      <c r="AH62" s="3" t="s">
        <v>176</v>
      </c>
      <c r="AI62" s="3" t="s">
        <v>176</v>
      </c>
      <c r="AJ62" s="13" t="s">
        <v>176</v>
      </c>
      <c r="AK62" s="12"/>
      <c r="AL62" s="12"/>
    </row>
    <row r="63" spans="1:38" x14ac:dyDescent="0.25">
      <c r="A63" s="27" t="s">
        <v>314</v>
      </c>
      <c r="B63" s="15" t="s">
        <v>63</v>
      </c>
      <c r="C63">
        <v>83.905375000000006</v>
      </c>
      <c r="D63">
        <v>28.760542000000001</v>
      </c>
      <c r="E63" s="15" t="s">
        <v>380</v>
      </c>
      <c r="F63" s="15">
        <v>5307</v>
      </c>
      <c r="G63" s="15">
        <v>6034</v>
      </c>
      <c r="H63" s="15">
        <v>5537</v>
      </c>
      <c r="I63" s="3">
        <v>12.618785303238722</v>
      </c>
      <c r="J63" s="3">
        <v>23.431796841004637</v>
      </c>
      <c r="K63" s="3">
        <v>6.5342866394275481</v>
      </c>
      <c r="L63" s="3">
        <v>-1.06666666666667</v>
      </c>
      <c r="M63" s="15" t="s">
        <v>190</v>
      </c>
      <c r="N63" s="13">
        <v>0.44360465116279069</v>
      </c>
      <c r="O63" s="11">
        <v>1.55202</v>
      </c>
      <c r="P63" s="3">
        <v>0.97149399999999997</v>
      </c>
      <c r="Q63" s="3">
        <f t="shared" si="14"/>
        <v>-0.58052599999999999</v>
      </c>
      <c r="R63" s="3">
        <v>5.0000000000000001E-3</v>
      </c>
      <c r="S63" s="3">
        <f t="shared" si="15"/>
        <v>-37.40454375587943</v>
      </c>
      <c r="T63" s="13">
        <f t="shared" si="16"/>
        <v>-2.4936362503919622</v>
      </c>
      <c r="U63" s="14" t="s">
        <v>181</v>
      </c>
      <c r="V63" s="8">
        <v>36578</v>
      </c>
      <c r="W63" s="15" t="s">
        <v>183</v>
      </c>
      <c r="X63" s="8">
        <v>42425</v>
      </c>
      <c r="Y63" s="15">
        <v>15</v>
      </c>
      <c r="Z63" s="15">
        <v>-10.720644</v>
      </c>
      <c r="AA63" s="3">
        <f t="shared" si="17"/>
        <v>-0.71470960000000006</v>
      </c>
      <c r="AB63" s="3">
        <v>0.12893385213781727</v>
      </c>
      <c r="AC63" s="3">
        <v>-9.1399673019057186</v>
      </c>
      <c r="AD63" s="3">
        <f>AC63/Y63</f>
        <v>-0.60933115346038125</v>
      </c>
      <c r="AE63" s="13">
        <f t="shared" si="18"/>
        <v>0.1379592217874645</v>
      </c>
      <c r="AF63" s="11" t="s">
        <v>176</v>
      </c>
      <c r="AG63" s="3" t="s">
        <v>176</v>
      </c>
      <c r="AH63" s="3" t="s">
        <v>176</v>
      </c>
      <c r="AI63" s="3" t="s">
        <v>176</v>
      </c>
      <c r="AJ63" s="13" t="s">
        <v>176</v>
      </c>
      <c r="AK63" s="12"/>
      <c r="AL63" s="12"/>
    </row>
    <row r="64" spans="1:38" x14ac:dyDescent="0.25">
      <c r="A64" s="27" t="s">
        <v>357</v>
      </c>
      <c r="B64" s="15" t="s">
        <v>64</v>
      </c>
      <c r="C64">
        <v>83.897677000000002</v>
      </c>
      <c r="D64">
        <v>28.771578000000002</v>
      </c>
      <c r="E64" s="15" t="s">
        <v>380</v>
      </c>
      <c r="F64" s="15">
        <v>5629</v>
      </c>
      <c r="G64" s="15">
        <v>5884</v>
      </c>
      <c r="H64" s="15">
        <v>5788</v>
      </c>
      <c r="I64" s="3">
        <v>15.07085262711686</v>
      </c>
      <c r="J64" s="3">
        <v>13.360218444764483</v>
      </c>
      <c r="K64" s="3">
        <v>16.055606449320795</v>
      </c>
      <c r="L64" s="3">
        <v>-1.65625</v>
      </c>
      <c r="M64" s="15" t="s">
        <v>191</v>
      </c>
      <c r="N64" s="13">
        <v>2.6022304832713755E-2</v>
      </c>
      <c r="O64" s="11">
        <v>0.24474000000000001</v>
      </c>
      <c r="P64" s="3">
        <v>0.231378</v>
      </c>
      <c r="Q64" s="3">
        <f t="shared" si="14"/>
        <v>-1.3362000000000013E-2</v>
      </c>
      <c r="R64" s="3">
        <v>5.0000000000000001E-3</v>
      </c>
      <c r="S64" s="3">
        <f t="shared" si="15"/>
        <v>-5.4596714881098363</v>
      </c>
      <c r="T64" s="13">
        <f t="shared" si="16"/>
        <v>-0.36397809920732244</v>
      </c>
      <c r="U64" s="14" t="s">
        <v>181</v>
      </c>
      <c r="V64" s="8">
        <v>36578</v>
      </c>
      <c r="W64" s="15" t="s">
        <v>183</v>
      </c>
      <c r="X64" s="8">
        <v>42425</v>
      </c>
      <c r="Y64" s="15">
        <v>15</v>
      </c>
      <c r="Z64" s="15">
        <v>-8.6137530000000009</v>
      </c>
      <c r="AA64" s="3">
        <f t="shared" si="17"/>
        <v>-0.57425020000000004</v>
      </c>
      <c r="AB64" s="3">
        <v>2.4733704756541183E-2</v>
      </c>
      <c r="AC64" s="3">
        <v>-7.3437212136409231</v>
      </c>
      <c r="AD64" s="3">
        <f>AC64/Y64</f>
        <v>-0.48958141424272822</v>
      </c>
      <c r="AE64" s="13">
        <f t="shared" si="18"/>
        <v>2.6465064089499068E-2</v>
      </c>
      <c r="AF64" s="11" t="s">
        <v>176</v>
      </c>
      <c r="AG64" s="3" t="s">
        <v>176</v>
      </c>
      <c r="AH64" s="3" t="s">
        <v>176</v>
      </c>
      <c r="AI64" s="3" t="s">
        <v>176</v>
      </c>
      <c r="AJ64" s="13" t="s">
        <v>176</v>
      </c>
      <c r="AK64" s="12"/>
      <c r="AL64" s="12"/>
    </row>
    <row r="65" spans="1:38" x14ac:dyDescent="0.25">
      <c r="A65" s="27" t="s">
        <v>368</v>
      </c>
      <c r="B65" s="15" t="s">
        <v>65</v>
      </c>
      <c r="C65">
        <v>83.896793000000002</v>
      </c>
      <c r="D65">
        <v>28.749696</v>
      </c>
      <c r="E65" s="15" t="s">
        <v>380</v>
      </c>
      <c r="F65" s="15">
        <v>5391</v>
      </c>
      <c r="G65" s="15">
        <v>6018</v>
      </c>
      <c r="H65" s="15">
        <v>5728</v>
      </c>
      <c r="I65" s="3">
        <v>14.740483908024393</v>
      </c>
      <c r="J65" s="3">
        <v>11.520799269913837</v>
      </c>
      <c r="K65" s="3">
        <v>16.828062906675246</v>
      </c>
      <c r="L65" s="3">
        <v>-1.16206896551724</v>
      </c>
      <c r="M65" s="15" t="s">
        <v>190</v>
      </c>
      <c r="N65" s="13">
        <v>0.17691477885652643</v>
      </c>
      <c r="O65" s="11">
        <v>1.6537999999999999</v>
      </c>
      <c r="P65" s="3">
        <v>1.5394099999999999</v>
      </c>
      <c r="Q65" s="3">
        <f t="shared" si="14"/>
        <v>-0.11438999999999999</v>
      </c>
      <c r="R65" s="3">
        <v>5.0000000000000001E-3</v>
      </c>
      <c r="S65" s="3">
        <f t="shared" si="15"/>
        <v>-6.9167976780747358</v>
      </c>
      <c r="T65" s="13">
        <f t="shared" si="16"/>
        <v>-0.46111984520498239</v>
      </c>
      <c r="U65" s="14" t="s">
        <v>181</v>
      </c>
      <c r="V65" s="8">
        <v>36578</v>
      </c>
      <c r="W65" s="15" t="s">
        <v>183</v>
      </c>
      <c r="X65" s="8">
        <v>42425</v>
      </c>
      <c r="Y65" s="15">
        <v>15</v>
      </c>
      <c r="Z65" s="15">
        <v>1.188396</v>
      </c>
      <c r="AA65" s="3">
        <f t="shared" si="17"/>
        <v>7.9226400000000002E-2</v>
      </c>
      <c r="AB65" s="3">
        <v>0.16704183146995993</v>
      </c>
      <c r="AC65" s="3">
        <v>1.0131761283851555</v>
      </c>
      <c r="AD65" s="3">
        <f>AC65/Y65</f>
        <v>6.7545075225677029E-2</v>
      </c>
      <c r="AE65" s="13">
        <f t="shared" si="18"/>
        <v>0.17873475967285715</v>
      </c>
      <c r="AF65" s="11" t="s">
        <v>176</v>
      </c>
      <c r="AG65" s="3" t="s">
        <v>176</v>
      </c>
      <c r="AH65" s="3" t="s">
        <v>176</v>
      </c>
      <c r="AI65" s="3" t="s">
        <v>176</v>
      </c>
      <c r="AJ65" s="13" t="s">
        <v>176</v>
      </c>
      <c r="AK65" s="12"/>
      <c r="AL65" s="12"/>
    </row>
    <row r="66" spans="1:38" x14ac:dyDescent="0.25">
      <c r="A66" s="27" t="s">
        <v>268</v>
      </c>
      <c r="B66" s="15" t="s">
        <v>66</v>
      </c>
      <c r="C66">
        <v>83.930143000000001</v>
      </c>
      <c r="D66">
        <v>28.766715000000001</v>
      </c>
      <c r="E66" s="15" t="s">
        <v>380</v>
      </c>
      <c r="F66" s="15">
        <v>5227</v>
      </c>
      <c r="G66" s="15">
        <v>5885</v>
      </c>
      <c r="H66" s="15">
        <v>5630</v>
      </c>
      <c r="I66" s="3">
        <v>13.655224401210701</v>
      </c>
      <c r="J66" s="3">
        <v>13.010466246425946</v>
      </c>
      <c r="K66" s="3">
        <v>13.872245752076429</v>
      </c>
      <c r="L66" s="3">
        <v>-1.5803921568627499</v>
      </c>
      <c r="M66" s="15" t="s">
        <v>191</v>
      </c>
      <c r="N66" s="13">
        <v>0.5163987138263666</v>
      </c>
      <c r="O66" s="11">
        <v>1.39897</v>
      </c>
      <c r="P66" s="3">
        <v>1.22193</v>
      </c>
      <c r="Q66" s="3">
        <f t="shared" si="14"/>
        <v>-0.17704000000000009</v>
      </c>
      <c r="R66" s="3">
        <v>5.0000000000000001E-3</v>
      </c>
      <c r="S66" s="3">
        <f t="shared" si="15"/>
        <v>-12.655024768222342</v>
      </c>
      <c r="T66" s="13">
        <f t="shared" si="16"/>
        <v>-0.84366831788148944</v>
      </c>
      <c r="U66" s="14" t="s">
        <v>181</v>
      </c>
      <c r="V66" s="8">
        <v>36578</v>
      </c>
      <c r="W66" s="15" t="s">
        <v>183</v>
      </c>
      <c r="X66" s="8">
        <v>42425</v>
      </c>
      <c r="Y66" s="15">
        <v>15</v>
      </c>
      <c r="Z66" s="15">
        <v>-4.1350439999999997</v>
      </c>
      <c r="AA66" s="3">
        <f t="shared" si="17"/>
        <v>-0.27566959999999996</v>
      </c>
      <c r="AB66" s="3">
        <v>0.14071796786939123</v>
      </c>
      <c r="AC66" s="3">
        <v>-3.5253634904714142</v>
      </c>
      <c r="AD66" s="3">
        <f>AC66/Y66</f>
        <v>-0.23502423269809428</v>
      </c>
      <c r="AE66" s="13">
        <f t="shared" si="18"/>
        <v>0.15056822562024863</v>
      </c>
      <c r="AF66" s="11" t="s">
        <v>176</v>
      </c>
      <c r="AG66" s="3" t="s">
        <v>176</v>
      </c>
      <c r="AH66" s="3" t="s">
        <v>176</v>
      </c>
      <c r="AI66" s="3" t="s">
        <v>176</v>
      </c>
      <c r="AJ66" s="13" t="s">
        <v>176</v>
      </c>
      <c r="AK66" s="12"/>
      <c r="AL66" s="12"/>
    </row>
    <row r="67" spans="1:38" x14ac:dyDescent="0.25">
      <c r="A67" s="27" t="s">
        <v>339</v>
      </c>
      <c r="B67" s="15" t="s">
        <v>67</v>
      </c>
      <c r="C67">
        <v>83.907469000000006</v>
      </c>
      <c r="D67">
        <v>28.772162999999999</v>
      </c>
      <c r="E67" s="15" t="s">
        <v>380</v>
      </c>
      <c r="F67" s="15">
        <v>5428</v>
      </c>
      <c r="G67" s="15">
        <v>6428</v>
      </c>
      <c r="H67" s="15">
        <v>5723</v>
      </c>
      <c r="I67" s="3">
        <v>8.9271154060691718</v>
      </c>
      <c r="J67" s="3">
        <v>5.0154174734018646</v>
      </c>
      <c r="K67" s="3">
        <v>9.9500306144251365</v>
      </c>
      <c r="L67" s="3">
        <v>2.4650349650349699</v>
      </c>
      <c r="M67" s="15" t="s">
        <v>193</v>
      </c>
      <c r="N67" s="13">
        <v>0.48436541998773758</v>
      </c>
      <c r="O67" s="11">
        <v>1.4587000000000001</v>
      </c>
      <c r="P67" s="3">
        <v>1.27023</v>
      </c>
      <c r="Q67" s="3">
        <f t="shared" si="14"/>
        <v>-0.18847000000000014</v>
      </c>
      <c r="R67" s="3">
        <v>5.0000000000000001E-3</v>
      </c>
      <c r="S67" s="3">
        <f t="shared" si="15"/>
        <v>-12.920408582984857</v>
      </c>
      <c r="T67" s="13">
        <f t="shared" si="16"/>
        <v>-0.86136057219899043</v>
      </c>
      <c r="U67" s="14" t="s">
        <v>181</v>
      </c>
      <c r="V67" s="8">
        <v>36578</v>
      </c>
      <c r="W67" s="15" t="s">
        <v>183</v>
      </c>
      <c r="X67" s="8">
        <v>42425</v>
      </c>
      <c r="Y67" s="15">
        <v>15</v>
      </c>
      <c r="Z67" s="15">
        <v>-7.5716450000000002</v>
      </c>
      <c r="AA67" s="3">
        <f t="shared" si="17"/>
        <v>-0.50477633333333338</v>
      </c>
      <c r="AB67" s="3">
        <v>0.14934061108795268</v>
      </c>
      <c r="AC67" s="3">
        <v>-6.4552640421263794</v>
      </c>
      <c r="AD67" s="3">
        <f>AC67/Y67</f>
        <v>-0.43035093614175862</v>
      </c>
      <c r="AE67" s="13">
        <f t="shared" si="18"/>
        <v>0.15979445386410937</v>
      </c>
      <c r="AF67" s="11" t="s">
        <v>176</v>
      </c>
      <c r="AG67" s="3" t="s">
        <v>176</v>
      </c>
      <c r="AH67" s="3" t="s">
        <v>176</v>
      </c>
      <c r="AI67" s="3" t="s">
        <v>176</v>
      </c>
      <c r="AJ67" s="13" t="s">
        <v>176</v>
      </c>
      <c r="AK67" s="12"/>
      <c r="AL67" s="12"/>
    </row>
    <row r="68" spans="1:38" x14ac:dyDescent="0.25">
      <c r="A68" s="27" t="s">
        <v>303</v>
      </c>
      <c r="B68" s="15" t="s">
        <v>68</v>
      </c>
      <c r="C68">
        <v>83.954552000000007</v>
      </c>
      <c r="D68">
        <v>28.779498</v>
      </c>
      <c r="E68" s="15" t="s">
        <v>380</v>
      </c>
      <c r="F68" s="15">
        <v>5048</v>
      </c>
      <c r="G68" s="15">
        <v>5926</v>
      </c>
      <c r="H68" s="15">
        <v>5527</v>
      </c>
      <c r="I68" s="3">
        <v>15.531260967419742</v>
      </c>
      <c r="J68" s="3">
        <v>29.362419322871602</v>
      </c>
      <c r="K68" s="3">
        <v>11.63853071536677</v>
      </c>
      <c r="L68" s="3">
        <v>-1.1950000000000001</v>
      </c>
      <c r="M68" s="15" t="s">
        <v>190</v>
      </c>
      <c r="N68" s="13">
        <v>0.68965517241379315</v>
      </c>
      <c r="O68" s="11">
        <v>1.89941</v>
      </c>
      <c r="P68" s="3">
        <v>1.76447</v>
      </c>
      <c r="Q68" s="3">
        <f t="shared" si="14"/>
        <v>-0.13494000000000006</v>
      </c>
      <c r="R68" s="3">
        <v>5.0000000000000001E-3</v>
      </c>
      <c r="S68" s="3">
        <f t="shared" si="15"/>
        <v>-7.104311338784151</v>
      </c>
      <c r="T68" s="13">
        <f t="shared" si="16"/>
        <v>-0.47362075591894343</v>
      </c>
      <c r="U68" s="14" t="s">
        <v>181</v>
      </c>
      <c r="V68" s="8">
        <v>36578</v>
      </c>
      <c r="W68" s="15" t="s">
        <v>184</v>
      </c>
      <c r="X68" s="7">
        <v>42297</v>
      </c>
      <c r="Y68" s="15">
        <v>15</v>
      </c>
      <c r="Z68" s="15">
        <v>-3.5430730000000001</v>
      </c>
      <c r="AA68" s="3">
        <f t="shared" si="17"/>
        <v>-0.23620486666666668</v>
      </c>
      <c r="AB68" s="3">
        <v>0.20474193008121747</v>
      </c>
      <c r="AC68" s="3">
        <v>-3.0206740722166501</v>
      </c>
      <c r="AD68" s="3">
        <f>AC68/Y68</f>
        <v>-0.20137827148111001</v>
      </c>
      <c r="AE68" s="13">
        <f t="shared" si="18"/>
        <v>0.21907386518690269</v>
      </c>
      <c r="AF68" s="11">
        <v>0.26617200000000002</v>
      </c>
      <c r="AG68" s="3">
        <v>14.01340416234515</v>
      </c>
      <c r="AH68" s="3">
        <v>0.29709999999999998</v>
      </c>
      <c r="AI68" s="3">
        <v>16.837917334950436</v>
      </c>
      <c r="AJ68" s="13">
        <f>AI68-AG68</f>
        <v>2.8245131726052861</v>
      </c>
      <c r="AK68" s="12"/>
      <c r="AL68" s="12"/>
    </row>
    <row r="69" spans="1:38" x14ac:dyDescent="0.25">
      <c r="A69" s="27" t="s">
        <v>228</v>
      </c>
      <c r="B69" s="15" t="s">
        <v>69</v>
      </c>
      <c r="C69">
        <v>83.99924</v>
      </c>
      <c r="D69">
        <v>28.753449</v>
      </c>
      <c r="E69" s="15" t="s">
        <v>380</v>
      </c>
      <c r="F69" s="15">
        <v>4859</v>
      </c>
      <c r="G69" s="15">
        <v>6341</v>
      </c>
      <c r="H69" s="15">
        <v>5274</v>
      </c>
      <c r="I69" s="3">
        <v>17.976679650563959</v>
      </c>
      <c r="J69" s="3">
        <v>43.040765183023993</v>
      </c>
      <c r="K69" s="3">
        <v>9.4438349282357716</v>
      </c>
      <c r="L69" s="3">
        <v>2.5483091787439598</v>
      </c>
      <c r="M69" s="15" t="s">
        <v>193</v>
      </c>
      <c r="N69" s="13">
        <v>0.55500177999288003</v>
      </c>
      <c r="O69" s="11">
        <v>2.5440299999999998</v>
      </c>
      <c r="P69" s="3">
        <v>2.25786</v>
      </c>
      <c r="Q69" s="3">
        <f t="shared" si="14"/>
        <v>-0.28616999999999981</v>
      </c>
      <c r="R69" s="3">
        <v>5.0000000000000001E-3</v>
      </c>
      <c r="S69" s="3">
        <f t="shared" si="15"/>
        <v>-11.248688105093093</v>
      </c>
      <c r="T69" s="13">
        <f t="shared" si="16"/>
        <v>-0.74991254033953958</v>
      </c>
      <c r="U69" s="22" t="s">
        <v>176</v>
      </c>
      <c r="V69" s="9" t="s">
        <v>176</v>
      </c>
      <c r="W69" s="9" t="s">
        <v>176</v>
      </c>
      <c r="X69" s="9" t="s">
        <v>176</v>
      </c>
      <c r="Y69" s="9" t="s">
        <v>176</v>
      </c>
      <c r="Z69" s="9" t="s">
        <v>176</v>
      </c>
      <c r="AA69" s="9" t="s">
        <v>176</v>
      </c>
      <c r="AB69" s="9" t="s">
        <v>176</v>
      </c>
      <c r="AC69" s="9" t="s">
        <v>176</v>
      </c>
      <c r="AD69" s="9" t="s">
        <v>176</v>
      </c>
      <c r="AE69" s="23" t="s">
        <v>176</v>
      </c>
      <c r="AF69" s="11">
        <v>0.71283700000000005</v>
      </c>
      <c r="AG69" s="3">
        <v>28.019991902611213</v>
      </c>
      <c r="AH69" s="3">
        <v>0.51057399999999997</v>
      </c>
      <c r="AI69" s="3">
        <v>22.61318239394825</v>
      </c>
      <c r="AJ69" s="13">
        <f>AI69-AG69</f>
        <v>-5.4068095086629633</v>
      </c>
      <c r="AK69" s="12"/>
      <c r="AL69" s="12"/>
    </row>
    <row r="70" spans="1:38" x14ac:dyDescent="0.25">
      <c r="A70" s="27" t="s">
        <v>333</v>
      </c>
      <c r="B70" s="15" t="s">
        <v>70</v>
      </c>
      <c r="C70">
        <v>84.077016</v>
      </c>
      <c r="D70">
        <v>28.756651999999999</v>
      </c>
      <c r="E70" s="15" t="s">
        <v>380</v>
      </c>
      <c r="F70" s="15">
        <v>5056</v>
      </c>
      <c r="G70" s="15">
        <v>6540</v>
      </c>
      <c r="H70" s="15">
        <v>5729</v>
      </c>
      <c r="I70" s="3">
        <v>8.1085081670008599</v>
      </c>
      <c r="J70" s="3">
        <v>16.660268914712759</v>
      </c>
      <c r="K70" s="3">
        <v>5.0388875940952014</v>
      </c>
      <c r="L70" s="3">
        <v>1.2050520059435399</v>
      </c>
      <c r="M70" s="15" t="s">
        <v>192</v>
      </c>
      <c r="N70" s="13">
        <v>0.25764591550906074</v>
      </c>
      <c r="O70" s="11">
        <v>15.7692</v>
      </c>
      <c r="P70" s="3">
        <v>15.266400000000001</v>
      </c>
      <c r="Q70" s="3">
        <f t="shared" si="14"/>
        <v>-0.5027999999999988</v>
      </c>
      <c r="R70" s="3">
        <v>5.0000000000000001E-3</v>
      </c>
      <c r="S70" s="3">
        <f t="shared" si="15"/>
        <v>-3.1884940263298001</v>
      </c>
      <c r="T70" s="13">
        <f t="shared" si="16"/>
        <v>-0.21256626842198667</v>
      </c>
      <c r="U70" s="14" t="s">
        <v>181</v>
      </c>
      <c r="V70" s="8">
        <v>36578</v>
      </c>
      <c r="W70" s="15" t="s">
        <v>182</v>
      </c>
      <c r="X70" s="7">
        <v>41658</v>
      </c>
      <c r="Y70" s="15">
        <v>13</v>
      </c>
      <c r="Z70" s="15">
        <v>-2.770915</v>
      </c>
      <c r="AA70" s="3">
        <f>Z70/Y70</f>
        <v>-0.21314730769230769</v>
      </c>
      <c r="AB70" s="3">
        <v>1.8661247138307433</v>
      </c>
      <c r="AC70" s="3">
        <v>-2.3623648445336012</v>
      </c>
      <c r="AD70" s="3">
        <f>AC70/Y70</f>
        <v>-0.18172037265643087</v>
      </c>
      <c r="AE70" s="13">
        <f t="shared" ref="AE70:AE72" si="19">AB70*1.07</f>
        <v>1.9967534437988954</v>
      </c>
      <c r="AF70" s="11">
        <v>1.60903</v>
      </c>
      <c r="AG70" s="3">
        <v>10.20362478756056</v>
      </c>
      <c r="AH70" s="3">
        <v>1.88784</v>
      </c>
      <c r="AI70" s="3">
        <v>12.365980191793742</v>
      </c>
      <c r="AJ70" s="13">
        <f>AI70-AG70</f>
        <v>2.1623554042331818</v>
      </c>
      <c r="AK70" s="12"/>
      <c r="AL70" s="12"/>
    </row>
    <row r="71" spans="1:38" x14ac:dyDescent="0.25">
      <c r="A71" s="27" t="s">
        <v>353</v>
      </c>
      <c r="B71" s="15" t="s">
        <v>71</v>
      </c>
      <c r="C71">
        <v>84.075332000000003</v>
      </c>
      <c r="D71">
        <v>28.732051999999999</v>
      </c>
      <c r="E71" s="15" t="s">
        <v>380</v>
      </c>
      <c r="F71" s="15">
        <v>5133</v>
      </c>
      <c r="G71" s="15">
        <v>6035</v>
      </c>
      <c r="H71" s="15">
        <v>5569</v>
      </c>
      <c r="I71" s="3">
        <v>13.41691855389751</v>
      </c>
      <c r="J71" s="3">
        <v>18.874162425657474</v>
      </c>
      <c r="K71" s="3">
        <v>10.573523418560919</v>
      </c>
      <c r="L71" s="3">
        <v>1.0831408775981499</v>
      </c>
      <c r="M71" s="15" t="s">
        <v>190</v>
      </c>
      <c r="N71" s="13">
        <v>0.45434591747146619</v>
      </c>
      <c r="O71" s="11">
        <v>2.0473699999999999</v>
      </c>
      <c r="P71" s="3">
        <v>1.64713</v>
      </c>
      <c r="Q71" s="3">
        <f t="shared" si="14"/>
        <v>-0.40023999999999993</v>
      </c>
      <c r="R71" s="3">
        <v>5.0000000000000001E-3</v>
      </c>
      <c r="S71" s="3">
        <f t="shared" si="15"/>
        <v>-19.548982352969904</v>
      </c>
      <c r="T71" s="13">
        <f t="shared" si="16"/>
        <v>-1.3032654901979936</v>
      </c>
      <c r="U71" s="14" t="s">
        <v>181</v>
      </c>
      <c r="V71" s="8">
        <v>36578</v>
      </c>
      <c r="W71" s="15" t="s">
        <v>182</v>
      </c>
      <c r="X71" s="7">
        <v>41658</v>
      </c>
      <c r="Y71" s="15">
        <v>13</v>
      </c>
      <c r="Z71" s="15">
        <v>-4.2501600000000002</v>
      </c>
      <c r="AA71" s="3">
        <f>Z71/Y71</f>
        <v>-0.32693538461538463</v>
      </c>
      <c r="AB71" s="3">
        <v>0.23768602292671864</v>
      </c>
      <c r="AC71" s="3">
        <v>-3.6235065195586755</v>
      </c>
      <c r="AD71" s="3">
        <f>AC71/Y71</f>
        <v>-0.27873127073528275</v>
      </c>
      <c r="AE71" s="13">
        <f t="shared" si="19"/>
        <v>0.25432404453158897</v>
      </c>
      <c r="AF71" s="11" t="s">
        <v>176</v>
      </c>
      <c r="AG71" s="3" t="s">
        <v>176</v>
      </c>
      <c r="AH71" s="3" t="s">
        <v>176</v>
      </c>
      <c r="AI71" s="3" t="s">
        <v>176</v>
      </c>
      <c r="AJ71" s="13" t="s">
        <v>176</v>
      </c>
      <c r="AK71" s="12"/>
      <c r="AL71" s="12"/>
    </row>
    <row r="72" spans="1:38" x14ac:dyDescent="0.25">
      <c r="A72" s="27" t="s">
        <v>276</v>
      </c>
      <c r="B72" s="15" t="s">
        <v>72</v>
      </c>
      <c r="C72">
        <v>84.098072999999999</v>
      </c>
      <c r="D72">
        <v>28.729709</v>
      </c>
      <c r="E72" s="15" t="s">
        <v>380</v>
      </c>
      <c r="F72" s="15">
        <v>5157</v>
      </c>
      <c r="G72" s="15">
        <v>5788</v>
      </c>
      <c r="H72" s="15">
        <v>5518</v>
      </c>
      <c r="I72" s="3">
        <v>20.898936377563366</v>
      </c>
      <c r="J72" s="3">
        <v>27.66005871769833</v>
      </c>
      <c r="K72" s="3">
        <v>17.884800495412151</v>
      </c>
      <c r="L72" s="3">
        <v>-1.3014705882352899</v>
      </c>
      <c r="M72" s="15" t="s">
        <v>189</v>
      </c>
      <c r="N72" s="13">
        <v>0.41912512716174977</v>
      </c>
      <c r="O72" s="11">
        <v>0.88483800000000001</v>
      </c>
      <c r="P72" s="3">
        <v>0.58196899999999996</v>
      </c>
      <c r="Q72" s="3">
        <f t="shared" si="14"/>
        <v>-0.30286900000000005</v>
      </c>
      <c r="R72" s="3">
        <v>5.0000000000000001E-3</v>
      </c>
      <c r="S72" s="3">
        <f t="shared" si="15"/>
        <v>-34.228751477671629</v>
      </c>
      <c r="T72" s="13">
        <f t="shared" si="16"/>
        <v>-2.2819167651781087</v>
      </c>
      <c r="U72" s="14" t="s">
        <v>181</v>
      </c>
      <c r="V72" s="8">
        <v>36578</v>
      </c>
      <c r="W72" s="15" t="s">
        <v>182</v>
      </c>
      <c r="X72" s="7">
        <v>41658</v>
      </c>
      <c r="Y72" s="15">
        <v>13</v>
      </c>
      <c r="Z72" s="15">
        <v>-6.9327639999999997</v>
      </c>
      <c r="AA72" s="3">
        <f>Z72/Y72</f>
        <v>-0.53328953846153848</v>
      </c>
      <c r="AB72" s="3">
        <v>0.10268266857999821</v>
      </c>
      <c r="AC72" s="3">
        <v>-5.9105811434302904</v>
      </c>
      <c r="AD72" s="3">
        <f>AC72/Y72</f>
        <v>-0.45466008795617618</v>
      </c>
      <c r="AE72" s="13">
        <f t="shared" si="19"/>
        <v>0.10987045538059809</v>
      </c>
      <c r="AF72" s="11" t="s">
        <v>176</v>
      </c>
      <c r="AG72" s="3" t="s">
        <v>176</v>
      </c>
      <c r="AH72" s="3" t="s">
        <v>176</v>
      </c>
      <c r="AI72" s="3" t="s">
        <v>176</v>
      </c>
      <c r="AJ72" s="13" t="s">
        <v>176</v>
      </c>
      <c r="AK72" s="12"/>
      <c r="AL72" s="12"/>
    </row>
    <row r="73" spans="1:38" x14ac:dyDescent="0.25">
      <c r="A73" s="27" t="s">
        <v>331</v>
      </c>
      <c r="B73" s="15" t="s">
        <v>73</v>
      </c>
      <c r="C73">
        <v>84.109956999999994</v>
      </c>
      <c r="D73">
        <v>28.728323</v>
      </c>
      <c r="E73" s="15" t="s">
        <v>380</v>
      </c>
      <c r="F73" s="15">
        <v>5305</v>
      </c>
      <c r="G73" s="15">
        <v>5736</v>
      </c>
      <c r="H73" s="15">
        <v>5475</v>
      </c>
      <c r="I73" s="3">
        <v>24.974699365446202</v>
      </c>
      <c r="J73" s="3">
        <v>36.218837265614539</v>
      </c>
      <c r="K73" s="3">
        <v>17.91936517397847</v>
      </c>
      <c r="L73" s="3">
        <v>1.6012269938650301</v>
      </c>
      <c r="M73" s="15" t="s">
        <v>193</v>
      </c>
      <c r="N73" s="13">
        <v>0.64695009242144175</v>
      </c>
      <c r="O73" s="11">
        <v>0.49230699999999999</v>
      </c>
      <c r="P73" s="37">
        <v>0.41501399999999999</v>
      </c>
      <c r="Q73" s="3">
        <f t="shared" si="14"/>
        <v>-7.7293000000000001E-2</v>
      </c>
      <c r="R73" s="3">
        <v>5.0000000000000001E-3</v>
      </c>
      <c r="S73" s="3">
        <f t="shared" si="15"/>
        <v>-15.700162703353801</v>
      </c>
      <c r="T73" s="13">
        <f t="shared" si="16"/>
        <v>-1.04667751355692</v>
      </c>
      <c r="U73" s="22" t="s">
        <v>176</v>
      </c>
      <c r="V73" s="9" t="s">
        <v>176</v>
      </c>
      <c r="W73" s="9" t="s">
        <v>176</v>
      </c>
      <c r="X73" s="9" t="s">
        <v>176</v>
      </c>
      <c r="Y73" s="9" t="s">
        <v>176</v>
      </c>
      <c r="Z73" s="9" t="s">
        <v>176</v>
      </c>
      <c r="AA73" s="9" t="s">
        <v>176</v>
      </c>
      <c r="AB73" s="9" t="s">
        <v>176</v>
      </c>
      <c r="AC73" s="9" t="s">
        <v>176</v>
      </c>
      <c r="AD73" s="9" t="s">
        <v>176</v>
      </c>
      <c r="AE73" s="23" t="s">
        <v>176</v>
      </c>
      <c r="AF73" s="11" t="s">
        <v>176</v>
      </c>
      <c r="AG73" s="3" t="s">
        <v>176</v>
      </c>
      <c r="AH73" s="3" t="s">
        <v>176</v>
      </c>
      <c r="AI73" s="3" t="s">
        <v>176</v>
      </c>
      <c r="AJ73" s="13" t="s">
        <v>176</v>
      </c>
      <c r="AK73" s="12"/>
      <c r="AL73" s="12"/>
    </row>
    <row r="74" spans="1:38" x14ac:dyDescent="0.25">
      <c r="A74" s="27" t="s">
        <v>280</v>
      </c>
      <c r="B74" s="15" t="s">
        <v>74</v>
      </c>
      <c r="C74">
        <v>84.107093000000006</v>
      </c>
      <c r="D74">
        <v>28.721698</v>
      </c>
      <c r="E74" s="15" t="s">
        <v>380</v>
      </c>
      <c r="F74" s="15">
        <v>5396</v>
      </c>
      <c r="G74" s="15">
        <v>5873</v>
      </c>
      <c r="H74" s="15">
        <v>5642</v>
      </c>
      <c r="I74" s="3">
        <v>15.322870874292464</v>
      </c>
      <c r="J74" s="3">
        <v>11.27238609701392</v>
      </c>
      <c r="K74" s="3">
        <v>20.011498878105744</v>
      </c>
      <c r="L74" s="3">
        <v>-1.07391304347826</v>
      </c>
      <c r="M74" s="15" t="s">
        <v>190</v>
      </c>
      <c r="N74" s="13">
        <v>9.0831918505942272E-2</v>
      </c>
      <c r="O74" s="11">
        <v>1.05183</v>
      </c>
      <c r="P74" s="3">
        <v>1.0223899999999999</v>
      </c>
      <c r="Q74" s="3">
        <f t="shared" si="14"/>
        <v>-2.9440000000000133E-2</v>
      </c>
      <c r="R74" s="3">
        <v>5.0000000000000001E-3</v>
      </c>
      <c r="S74" s="3">
        <f t="shared" si="15"/>
        <v>-2.7989313862506422</v>
      </c>
      <c r="T74" s="13">
        <f t="shared" si="16"/>
        <v>-0.18659542575004281</v>
      </c>
      <c r="U74" s="14" t="s">
        <v>181</v>
      </c>
      <c r="V74" s="8">
        <v>36578</v>
      </c>
      <c r="W74" s="15" t="s">
        <v>182</v>
      </c>
      <c r="X74" s="7">
        <v>41658</v>
      </c>
      <c r="Y74" s="15">
        <v>13</v>
      </c>
      <c r="Z74" s="15">
        <v>2.9637009999999999</v>
      </c>
      <c r="AA74" s="3">
        <f t="shared" ref="AA74:AA79" si="20">Z74/Y74</f>
        <v>0.22797699999999999</v>
      </c>
      <c r="AB74" s="3">
        <v>0.12210437946681581</v>
      </c>
      <c r="AC74" s="3">
        <v>2.5267260280842523</v>
      </c>
      <c r="AD74" s="3">
        <f>AC74/Y74</f>
        <v>0.19436354062186556</v>
      </c>
      <c r="AE74" s="13">
        <f t="shared" ref="AE74:AE79" si="21">AB74*1.07</f>
        <v>0.13065168602949292</v>
      </c>
      <c r="AF74" s="11" t="s">
        <v>176</v>
      </c>
      <c r="AG74" s="3" t="s">
        <v>176</v>
      </c>
      <c r="AH74" s="3" t="s">
        <v>176</v>
      </c>
      <c r="AI74" s="3" t="s">
        <v>176</v>
      </c>
      <c r="AJ74" s="13" t="s">
        <v>176</v>
      </c>
      <c r="AK74" s="12"/>
      <c r="AL74" s="12"/>
    </row>
    <row r="75" spans="1:38" x14ac:dyDescent="0.25">
      <c r="A75" s="27" t="s">
        <v>299</v>
      </c>
      <c r="B75" s="15" t="s">
        <v>75</v>
      </c>
      <c r="C75">
        <v>84.117430999999996</v>
      </c>
      <c r="D75">
        <v>28.708793</v>
      </c>
      <c r="E75" s="15" t="s">
        <v>380</v>
      </c>
      <c r="F75" s="15">
        <v>5122</v>
      </c>
      <c r="G75" s="15">
        <v>5849</v>
      </c>
      <c r="H75" s="15">
        <v>5412</v>
      </c>
      <c r="I75" s="3">
        <v>20.249864861430837</v>
      </c>
      <c r="J75" s="3">
        <v>23.435378235571115</v>
      </c>
      <c r="K75" s="3">
        <v>16.898648694038229</v>
      </c>
      <c r="L75" s="3">
        <v>1.5068965517241399</v>
      </c>
      <c r="M75" s="15" t="s">
        <v>193</v>
      </c>
      <c r="N75" s="13">
        <v>0.2212618841832325</v>
      </c>
      <c r="O75" s="11">
        <v>2.0886100000000001</v>
      </c>
      <c r="P75" s="3">
        <v>1.78054</v>
      </c>
      <c r="Q75" s="3">
        <f t="shared" si="14"/>
        <v>-0.30807000000000007</v>
      </c>
      <c r="R75" s="3">
        <v>5.0000000000000001E-3</v>
      </c>
      <c r="S75" s="3">
        <f t="shared" si="15"/>
        <v>-14.75000119696832</v>
      </c>
      <c r="T75" s="13">
        <f t="shared" si="16"/>
        <v>-0.98333341313122136</v>
      </c>
      <c r="U75" s="14" t="s">
        <v>181</v>
      </c>
      <c r="V75" s="8">
        <v>36578</v>
      </c>
      <c r="W75" s="15" t="s">
        <v>182</v>
      </c>
      <c r="X75" s="7">
        <v>41658</v>
      </c>
      <c r="Y75" s="15">
        <v>13</v>
      </c>
      <c r="Z75" s="15">
        <v>-9.1197529999999993</v>
      </c>
      <c r="AA75" s="3">
        <f t="shared" si="20"/>
        <v>-0.70151946153846145</v>
      </c>
      <c r="AB75" s="3">
        <v>0.24235682039324813</v>
      </c>
      <c r="AC75" s="3">
        <v>-7.7751153961885651</v>
      </c>
      <c r="AD75" s="3">
        <f>AC75/Y75</f>
        <v>-0.59808579970681275</v>
      </c>
      <c r="AE75" s="13">
        <f t="shared" si="21"/>
        <v>0.25932179782077552</v>
      </c>
      <c r="AF75" s="11" t="s">
        <v>176</v>
      </c>
      <c r="AG75" s="3" t="s">
        <v>176</v>
      </c>
      <c r="AH75" s="3" t="s">
        <v>176</v>
      </c>
      <c r="AI75" s="3" t="s">
        <v>176</v>
      </c>
      <c r="AJ75" s="13" t="s">
        <v>176</v>
      </c>
      <c r="AK75" s="12"/>
      <c r="AL75" s="12"/>
    </row>
    <row r="76" spans="1:38" x14ac:dyDescent="0.25">
      <c r="A76" s="27" t="s">
        <v>373</v>
      </c>
      <c r="B76" s="15" t="s">
        <v>76</v>
      </c>
      <c r="C76">
        <v>84.072716999999997</v>
      </c>
      <c r="D76">
        <v>28.779019999999999</v>
      </c>
      <c r="E76" s="15" t="s">
        <v>380</v>
      </c>
      <c r="F76" s="15">
        <v>5342</v>
      </c>
      <c r="G76" s="15">
        <v>5792</v>
      </c>
      <c r="H76" s="15">
        <v>5547</v>
      </c>
      <c r="I76" s="3">
        <v>22.555136888673697</v>
      </c>
      <c r="J76" s="3">
        <v>24.959489287620304</v>
      </c>
      <c r="K76" s="3">
        <v>20.436248098081251</v>
      </c>
      <c r="L76" s="3">
        <v>1.1951219512195099</v>
      </c>
      <c r="M76" s="15" t="s">
        <v>190</v>
      </c>
      <c r="N76" s="13">
        <v>0.37442922374429222</v>
      </c>
      <c r="O76" s="11">
        <v>0.40307900000000002</v>
      </c>
      <c r="P76" s="3">
        <v>0.30305300000000002</v>
      </c>
      <c r="Q76" s="3">
        <f t="shared" si="14"/>
        <v>-0.100026</v>
      </c>
      <c r="R76" s="3">
        <v>5.0000000000000001E-3</v>
      </c>
      <c r="S76" s="3">
        <f t="shared" si="15"/>
        <v>-24.815482820985462</v>
      </c>
      <c r="T76" s="13">
        <f t="shared" si="16"/>
        <v>-1.6543655213990307</v>
      </c>
      <c r="U76" s="14" t="s">
        <v>181</v>
      </c>
      <c r="V76" s="8">
        <v>36578</v>
      </c>
      <c r="W76" s="15" t="s">
        <v>182</v>
      </c>
      <c r="X76" s="7">
        <v>41658</v>
      </c>
      <c r="Y76" s="15">
        <v>13</v>
      </c>
      <c r="Z76" s="15">
        <v>0.218502</v>
      </c>
      <c r="AA76" s="3">
        <f t="shared" si="20"/>
        <v>1.6807846153846152E-2</v>
      </c>
      <c r="AB76" s="3">
        <v>4.6775651489750728E-2</v>
      </c>
      <c r="AC76" s="3">
        <v>0.18628555667001004</v>
      </c>
      <c r="AD76" s="3">
        <f>AC76/Y76</f>
        <v>1.4329658205385388E-2</v>
      </c>
      <c r="AE76" s="13">
        <f t="shared" si="21"/>
        <v>5.0049947094033279E-2</v>
      </c>
      <c r="AF76" s="11" t="s">
        <v>176</v>
      </c>
      <c r="AG76" s="3" t="s">
        <v>176</v>
      </c>
      <c r="AH76" s="3" t="s">
        <v>176</v>
      </c>
      <c r="AI76" s="3" t="s">
        <v>176</v>
      </c>
      <c r="AJ76" s="13" t="s">
        <v>176</v>
      </c>
      <c r="AK76" s="12"/>
      <c r="AL76" s="12"/>
    </row>
    <row r="77" spans="1:38" x14ac:dyDescent="0.25">
      <c r="A77" s="27" t="s">
        <v>326</v>
      </c>
      <c r="B77" s="15" t="s">
        <v>77</v>
      </c>
      <c r="C77">
        <v>84.088344000000006</v>
      </c>
      <c r="D77">
        <v>28.773510999999999</v>
      </c>
      <c r="E77" s="15" t="s">
        <v>380</v>
      </c>
      <c r="F77" s="15">
        <v>5463</v>
      </c>
      <c r="G77" s="15">
        <v>5712</v>
      </c>
      <c r="H77" s="15">
        <v>5594</v>
      </c>
      <c r="I77" s="3">
        <v>13.729851845655768</v>
      </c>
      <c r="J77" s="3">
        <v>11.633633998940436</v>
      </c>
      <c r="K77" s="3">
        <v>15.783829097547279</v>
      </c>
      <c r="L77" s="3">
        <v>-1.1101694915254201</v>
      </c>
      <c r="M77" s="15" t="s">
        <v>190</v>
      </c>
      <c r="N77" s="13">
        <v>0.20146520146520147</v>
      </c>
      <c r="O77" s="11">
        <v>0.24576000000000001</v>
      </c>
      <c r="P77" s="3">
        <v>0.18389900000000001</v>
      </c>
      <c r="Q77" s="3">
        <f t="shared" si="14"/>
        <v>-6.1860999999999999E-2</v>
      </c>
      <c r="R77" s="3">
        <v>5.0000000000000001E-3</v>
      </c>
      <c r="S77" s="3">
        <f t="shared" si="15"/>
        <v>-25.171305338541668</v>
      </c>
      <c r="T77" s="13">
        <f t="shared" si="16"/>
        <v>-1.6780870225694444</v>
      </c>
      <c r="U77" s="14" t="s">
        <v>181</v>
      </c>
      <c r="V77" s="8">
        <v>36578</v>
      </c>
      <c r="W77" s="15" t="s">
        <v>182</v>
      </c>
      <c r="X77" s="7">
        <v>41658</v>
      </c>
      <c r="Y77" s="15">
        <v>13</v>
      </c>
      <c r="Z77" s="15">
        <v>-5.6697749999999996</v>
      </c>
      <c r="AA77" s="3">
        <f t="shared" si="20"/>
        <v>-0.43613653846153844</v>
      </c>
      <c r="AB77" s="3">
        <v>2.8520371697053151E-2</v>
      </c>
      <c r="AC77" s="3">
        <v>-4.8338101805416249</v>
      </c>
      <c r="AD77" s="3">
        <f>AC77/Y77</f>
        <v>-0.37183155234935578</v>
      </c>
      <c r="AE77" s="13">
        <f t="shared" si="21"/>
        <v>3.0516797715846873E-2</v>
      </c>
      <c r="AF77" s="11" t="s">
        <v>176</v>
      </c>
      <c r="AG77" s="3" t="s">
        <v>176</v>
      </c>
      <c r="AH77" s="3" t="s">
        <v>176</v>
      </c>
      <c r="AI77" s="3" t="s">
        <v>176</v>
      </c>
      <c r="AJ77" s="13" t="s">
        <v>176</v>
      </c>
      <c r="AK77" s="12"/>
      <c r="AL77" s="12"/>
    </row>
    <row r="78" spans="1:38" x14ac:dyDescent="0.25">
      <c r="A78" s="27" t="s">
        <v>232</v>
      </c>
      <c r="B78" s="15" t="s">
        <v>78</v>
      </c>
      <c r="C78">
        <v>83.987172999999999</v>
      </c>
      <c r="D78">
        <v>28.817640999999998</v>
      </c>
      <c r="E78" s="15" t="s">
        <v>380</v>
      </c>
      <c r="F78" s="15">
        <v>5339</v>
      </c>
      <c r="G78" s="15">
        <v>6103</v>
      </c>
      <c r="H78" s="15">
        <v>5783</v>
      </c>
      <c r="I78" s="3">
        <v>11.994389197546095</v>
      </c>
      <c r="J78" s="3">
        <v>11.436260907243108</v>
      </c>
      <c r="K78" s="3">
        <v>12.232248351725888</v>
      </c>
      <c r="L78" s="3">
        <v>-1.3875</v>
      </c>
      <c r="M78" s="15" t="s">
        <v>189</v>
      </c>
      <c r="N78" s="13">
        <v>0.25788288288288286</v>
      </c>
      <c r="O78" s="11">
        <v>1.58588</v>
      </c>
      <c r="P78" s="3">
        <v>1.2779700000000001</v>
      </c>
      <c r="Q78" s="3">
        <f t="shared" si="14"/>
        <v>-0.30790999999999991</v>
      </c>
      <c r="R78" s="3">
        <v>5.0000000000000001E-3</v>
      </c>
      <c r="S78" s="3">
        <f t="shared" si="15"/>
        <v>-19.415718717683554</v>
      </c>
      <c r="T78" s="13">
        <f t="shared" si="16"/>
        <v>-1.2943812478455703</v>
      </c>
      <c r="U78" s="14" t="s">
        <v>181</v>
      </c>
      <c r="V78" s="8">
        <v>36578</v>
      </c>
      <c r="W78" s="15" t="s">
        <v>184</v>
      </c>
      <c r="X78" s="7">
        <v>42297</v>
      </c>
      <c r="Y78" s="15">
        <v>15</v>
      </c>
      <c r="Z78" s="15">
        <v>-5.885643</v>
      </c>
      <c r="AA78" s="3">
        <f t="shared" si="20"/>
        <v>-0.39237620000000001</v>
      </c>
      <c r="AB78" s="3">
        <v>0.17100596091654033</v>
      </c>
      <c r="AC78" s="3">
        <v>-5.0178501003009037</v>
      </c>
      <c r="AD78" s="3">
        <f>AC78/Y78</f>
        <v>-0.33452334002006023</v>
      </c>
      <c r="AE78" s="13">
        <f t="shared" si="21"/>
        <v>0.18297637818069817</v>
      </c>
      <c r="AF78" s="11" t="s">
        <v>176</v>
      </c>
      <c r="AG78" s="3" t="s">
        <v>176</v>
      </c>
      <c r="AH78" s="3" t="s">
        <v>176</v>
      </c>
      <c r="AI78" s="3" t="s">
        <v>176</v>
      </c>
      <c r="AJ78" s="13" t="s">
        <v>176</v>
      </c>
      <c r="AK78" s="12"/>
      <c r="AL78" s="12"/>
    </row>
    <row r="79" spans="1:38" x14ac:dyDescent="0.25">
      <c r="A79" s="27" t="s">
        <v>257</v>
      </c>
      <c r="B79" s="15" t="s">
        <v>79</v>
      </c>
      <c r="C79">
        <v>84.036573000000004</v>
      </c>
      <c r="D79">
        <v>28.803730999999999</v>
      </c>
      <c r="E79" s="15" t="s">
        <v>380</v>
      </c>
      <c r="F79" s="15">
        <v>5163</v>
      </c>
      <c r="G79" s="15">
        <v>5971</v>
      </c>
      <c r="H79" s="15">
        <v>5485</v>
      </c>
      <c r="I79" s="3">
        <v>17.219539774620241</v>
      </c>
      <c r="J79" s="3">
        <v>28.133349942245491</v>
      </c>
      <c r="K79" s="3">
        <v>10.828355800448271</v>
      </c>
      <c r="L79" s="3">
        <v>1.5093167701863399</v>
      </c>
      <c r="M79" s="15" t="s">
        <v>193</v>
      </c>
      <c r="N79" s="13">
        <v>0.42744154057771666</v>
      </c>
      <c r="O79" s="11">
        <v>2.61456</v>
      </c>
      <c r="P79" s="3">
        <v>2.5109499999999998</v>
      </c>
      <c r="Q79" s="3">
        <f t="shared" si="14"/>
        <v>-0.1036100000000002</v>
      </c>
      <c r="R79" s="3">
        <v>5.0000000000000001E-3</v>
      </c>
      <c r="S79" s="3">
        <f t="shared" si="15"/>
        <v>-3.9628082736674703</v>
      </c>
      <c r="T79" s="13">
        <f t="shared" si="16"/>
        <v>-0.26418721824449803</v>
      </c>
      <c r="U79" s="14" t="s">
        <v>181</v>
      </c>
      <c r="V79" s="8">
        <v>36578</v>
      </c>
      <c r="W79" s="15" t="s">
        <v>182</v>
      </c>
      <c r="X79" s="7">
        <v>41658</v>
      </c>
      <c r="Y79" s="15">
        <v>13</v>
      </c>
      <c r="Z79" s="15">
        <v>-4.4498309999999996</v>
      </c>
      <c r="AA79" s="3">
        <f t="shared" si="20"/>
        <v>-0.34229469230769227</v>
      </c>
      <c r="AB79" s="3">
        <v>0.30342167322344304</v>
      </c>
      <c r="AC79" s="3">
        <v>-3.7937375626880638</v>
      </c>
      <c r="AD79" s="3">
        <f>AC79/Y79</f>
        <v>-0.2918259663606203</v>
      </c>
      <c r="AE79" s="13">
        <f t="shared" si="21"/>
        <v>0.32466119034908408</v>
      </c>
      <c r="AF79" s="11">
        <v>0.89428300000000005</v>
      </c>
      <c r="AG79" s="3">
        <v>34.203957836117745</v>
      </c>
      <c r="AH79" s="3">
        <v>1.0039899999999999</v>
      </c>
      <c r="AI79" s="3">
        <v>39.984468030028474</v>
      </c>
      <c r="AJ79" s="13">
        <f>AI79-AG79</f>
        <v>5.7805101939107288</v>
      </c>
      <c r="AK79" s="12"/>
      <c r="AL79" s="12"/>
    </row>
    <row r="80" spans="1:38" x14ac:dyDescent="0.25">
      <c r="A80" s="27" t="s">
        <v>355</v>
      </c>
      <c r="B80" s="15" t="s">
        <v>80</v>
      </c>
      <c r="C80">
        <v>84.006473</v>
      </c>
      <c r="D80">
        <v>28.794207</v>
      </c>
      <c r="E80" s="15" t="s">
        <v>380</v>
      </c>
      <c r="F80" s="15">
        <v>5061</v>
      </c>
      <c r="G80" s="15">
        <v>5864</v>
      </c>
      <c r="H80" s="15">
        <v>5616</v>
      </c>
      <c r="I80" s="3">
        <v>22.973303371366363</v>
      </c>
      <c r="J80" s="3">
        <v>18.382766888794894</v>
      </c>
      <c r="K80" s="3">
        <v>25.463345061871614</v>
      </c>
      <c r="L80" s="3">
        <v>-2.25101214574899</v>
      </c>
      <c r="M80" s="15" t="s">
        <v>191</v>
      </c>
      <c r="N80" s="13">
        <v>0.70982986767485823</v>
      </c>
      <c r="O80" s="11">
        <v>0.95001599999999997</v>
      </c>
      <c r="P80" s="3">
        <v>0.88337299999999996</v>
      </c>
      <c r="Q80" s="3">
        <f t="shared" si="14"/>
        <v>-6.6643000000000008E-2</v>
      </c>
      <c r="R80" s="3">
        <v>5.0000000000000001E-3</v>
      </c>
      <c r="S80" s="3">
        <f t="shared" si="15"/>
        <v>-7.0149344853139324</v>
      </c>
      <c r="T80" s="13">
        <f t="shared" si="16"/>
        <v>-0.46766229902092882</v>
      </c>
      <c r="U80" s="22" t="s">
        <v>176</v>
      </c>
      <c r="V80" s="9" t="s">
        <v>176</v>
      </c>
      <c r="W80" s="9" t="s">
        <v>176</v>
      </c>
      <c r="X80" s="9" t="s">
        <v>176</v>
      </c>
      <c r="Y80" s="9" t="s">
        <v>176</v>
      </c>
      <c r="Z80" s="9" t="s">
        <v>176</v>
      </c>
      <c r="AA80" s="9" t="s">
        <v>176</v>
      </c>
      <c r="AB80" s="9" t="s">
        <v>176</v>
      </c>
      <c r="AC80" s="9" t="s">
        <v>176</v>
      </c>
      <c r="AD80" s="9" t="s">
        <v>176</v>
      </c>
      <c r="AE80" s="23" t="s">
        <v>176</v>
      </c>
      <c r="AF80" s="11" t="s">
        <v>176</v>
      </c>
      <c r="AG80" s="3" t="s">
        <v>176</v>
      </c>
      <c r="AH80" s="3" t="s">
        <v>176</v>
      </c>
      <c r="AI80" s="3" t="s">
        <v>176</v>
      </c>
      <c r="AJ80" s="13" t="s">
        <v>176</v>
      </c>
      <c r="AK80" s="12"/>
      <c r="AL80" s="12"/>
    </row>
    <row r="81" spans="1:38" x14ac:dyDescent="0.25">
      <c r="A81" s="27" t="s">
        <v>250</v>
      </c>
      <c r="B81" s="15" t="s">
        <v>81</v>
      </c>
      <c r="C81">
        <v>84.010897</v>
      </c>
      <c r="D81">
        <v>28.780404000000001</v>
      </c>
      <c r="E81" s="15" t="s">
        <v>380</v>
      </c>
      <c r="F81" s="15">
        <v>5019</v>
      </c>
      <c r="G81" s="15">
        <v>6350</v>
      </c>
      <c r="H81" s="15">
        <v>5559</v>
      </c>
      <c r="I81" s="3">
        <v>12.280954405099379</v>
      </c>
      <c r="J81" s="3">
        <v>17.445835224739358</v>
      </c>
      <c r="K81" s="3">
        <v>10.324886380337928</v>
      </c>
      <c r="L81" s="3">
        <v>1.46938775510204</v>
      </c>
      <c r="M81" s="15" t="s">
        <v>192</v>
      </c>
      <c r="N81" s="13">
        <v>0.30666666666666664</v>
      </c>
      <c r="O81" s="11">
        <v>4.5828899999999999</v>
      </c>
      <c r="P81" s="3">
        <v>4.3982099999999997</v>
      </c>
      <c r="Q81" s="3">
        <f t="shared" si="14"/>
        <v>-0.18468000000000018</v>
      </c>
      <c r="R81" s="3">
        <v>5.0000000000000001E-3</v>
      </c>
      <c r="S81" s="3">
        <f t="shared" si="15"/>
        <v>-4.0297716069990805</v>
      </c>
      <c r="T81" s="13">
        <f t="shared" si="16"/>
        <v>-0.26865144046660538</v>
      </c>
      <c r="U81" s="22" t="s">
        <v>176</v>
      </c>
      <c r="V81" s="9" t="s">
        <v>176</v>
      </c>
      <c r="W81" s="9" t="s">
        <v>176</v>
      </c>
      <c r="X81" s="9" t="s">
        <v>176</v>
      </c>
      <c r="Y81" s="9" t="s">
        <v>176</v>
      </c>
      <c r="Z81" s="9" t="s">
        <v>176</v>
      </c>
      <c r="AA81" s="9" t="s">
        <v>176</v>
      </c>
      <c r="AB81" s="9" t="s">
        <v>176</v>
      </c>
      <c r="AC81" s="9" t="s">
        <v>176</v>
      </c>
      <c r="AD81" s="9" t="s">
        <v>176</v>
      </c>
      <c r="AE81" s="23" t="s">
        <v>176</v>
      </c>
      <c r="AF81" s="11">
        <v>1.1068819999999999</v>
      </c>
      <c r="AG81" s="3">
        <v>24.152488931656659</v>
      </c>
      <c r="AH81" s="3">
        <v>1.0880099999999999</v>
      </c>
      <c r="AI81" s="3">
        <v>24.737563690683256</v>
      </c>
      <c r="AJ81" s="13">
        <f>AI81-AG81</f>
        <v>0.58507475902659678</v>
      </c>
      <c r="AK81" s="12"/>
      <c r="AL81" s="12"/>
    </row>
    <row r="82" spans="1:38" x14ac:dyDescent="0.25">
      <c r="A82" s="27" t="s">
        <v>242</v>
      </c>
      <c r="B82" s="15" t="s">
        <v>82</v>
      </c>
      <c r="C82">
        <v>83.996717000000004</v>
      </c>
      <c r="D82">
        <v>28.809650999999999</v>
      </c>
      <c r="E82" s="15" t="s">
        <v>380</v>
      </c>
      <c r="F82" s="15">
        <v>5295</v>
      </c>
      <c r="G82" s="15">
        <v>6107</v>
      </c>
      <c r="H82" s="15">
        <v>5673</v>
      </c>
      <c r="I82" s="3">
        <v>11.426687738671438</v>
      </c>
      <c r="J82" s="3">
        <v>10.090240134340187</v>
      </c>
      <c r="K82" s="3">
        <v>12.337050638159521</v>
      </c>
      <c r="L82" s="3">
        <v>1.15384615384615</v>
      </c>
      <c r="M82" s="15" t="s">
        <v>190</v>
      </c>
      <c r="N82" s="13">
        <v>0.34692737430167597</v>
      </c>
      <c r="O82" s="11">
        <v>1.6039000000000001</v>
      </c>
      <c r="P82" s="3">
        <v>1.4379599999999999</v>
      </c>
      <c r="Q82" s="3">
        <f t="shared" si="14"/>
        <v>-0.1659400000000002</v>
      </c>
      <c r="R82" s="3">
        <v>5.0000000000000001E-3</v>
      </c>
      <c r="S82" s="3">
        <f t="shared" si="15"/>
        <v>-10.346031548101514</v>
      </c>
      <c r="T82" s="13">
        <f t="shared" si="16"/>
        <v>-0.68973543654010094</v>
      </c>
      <c r="U82" s="14" t="s">
        <v>181</v>
      </c>
      <c r="V82" s="8">
        <v>36578</v>
      </c>
      <c r="W82" s="15" t="s">
        <v>182</v>
      </c>
      <c r="X82" s="7">
        <v>41658</v>
      </c>
      <c r="Y82" s="15">
        <v>13</v>
      </c>
      <c r="Z82" s="15">
        <v>-1.859747</v>
      </c>
      <c r="AA82" s="3">
        <f>Z82/Y82</f>
        <v>-0.14305746153846155</v>
      </c>
      <c r="AB82" s="3">
        <v>0.18637655715303955</v>
      </c>
      <c r="AC82" s="3">
        <v>-1.5855415747241726</v>
      </c>
      <c r="AD82" s="3">
        <f>AC82/Y82</f>
        <v>-0.12196473651724404</v>
      </c>
      <c r="AE82" s="13">
        <f>AB82*1.07</f>
        <v>0.19942291615375232</v>
      </c>
      <c r="AF82" s="11" t="s">
        <v>176</v>
      </c>
      <c r="AG82" s="3" t="s">
        <v>176</v>
      </c>
      <c r="AH82" s="3" t="s">
        <v>176</v>
      </c>
      <c r="AI82" s="3" t="s">
        <v>176</v>
      </c>
      <c r="AJ82" s="13" t="s">
        <v>176</v>
      </c>
      <c r="AK82" s="12"/>
      <c r="AL82" s="12"/>
    </row>
    <row r="83" spans="1:38" x14ac:dyDescent="0.25">
      <c r="A83" s="27" t="s">
        <v>224</v>
      </c>
      <c r="B83" s="15" t="s">
        <v>83</v>
      </c>
      <c r="C83">
        <v>83.998776000000007</v>
      </c>
      <c r="D83">
        <v>28.802835999999999</v>
      </c>
      <c r="E83" s="15" t="s">
        <v>380</v>
      </c>
      <c r="F83" s="15">
        <v>5256</v>
      </c>
      <c r="G83" s="15">
        <v>6123</v>
      </c>
      <c r="H83" s="15">
        <v>5530</v>
      </c>
      <c r="I83" s="3">
        <v>18.565902499711964</v>
      </c>
      <c r="J83" s="3">
        <v>28.177077270218465</v>
      </c>
      <c r="K83" s="3">
        <v>10.766025782359709</v>
      </c>
      <c r="L83" s="3">
        <v>2.16423357664234</v>
      </c>
      <c r="M83" s="15" t="s">
        <v>193</v>
      </c>
      <c r="N83" s="13">
        <v>0.47382920110192839</v>
      </c>
      <c r="O83" s="11">
        <v>1.64334</v>
      </c>
      <c r="P83" s="3">
        <v>1.2975699999999999</v>
      </c>
      <c r="Q83" s="3">
        <f t="shared" si="14"/>
        <v>-0.34577000000000013</v>
      </c>
      <c r="R83" s="3">
        <v>5.0000000000000001E-3</v>
      </c>
      <c r="S83" s="3">
        <f t="shared" si="15"/>
        <v>-21.040685433324821</v>
      </c>
      <c r="T83" s="13">
        <f t="shared" si="16"/>
        <v>-1.4027123622216549</v>
      </c>
      <c r="U83" s="22" t="s">
        <v>176</v>
      </c>
      <c r="V83" s="9" t="s">
        <v>176</v>
      </c>
      <c r="W83" s="9" t="s">
        <v>176</v>
      </c>
      <c r="X83" s="9" t="s">
        <v>176</v>
      </c>
      <c r="Y83" s="9" t="s">
        <v>176</v>
      </c>
      <c r="Z83" s="9" t="s">
        <v>176</v>
      </c>
      <c r="AA83" s="9" t="s">
        <v>176</v>
      </c>
      <c r="AB83" s="9" t="s">
        <v>176</v>
      </c>
      <c r="AC83" s="9" t="s">
        <v>176</v>
      </c>
      <c r="AD83" s="9" t="s">
        <v>176</v>
      </c>
      <c r="AE83" s="23" t="s">
        <v>176</v>
      </c>
      <c r="AF83" s="11" t="s">
        <v>176</v>
      </c>
      <c r="AG83" s="3" t="s">
        <v>176</v>
      </c>
      <c r="AH83" s="3" t="s">
        <v>176</v>
      </c>
      <c r="AI83" s="3" t="s">
        <v>176</v>
      </c>
      <c r="AJ83" s="13" t="s">
        <v>176</v>
      </c>
      <c r="AK83" s="12"/>
      <c r="AL83" s="12"/>
    </row>
    <row r="84" spans="1:38" x14ac:dyDescent="0.25">
      <c r="A84" s="27" t="s">
        <v>240</v>
      </c>
      <c r="B84" s="15" t="s">
        <v>84</v>
      </c>
      <c r="C84">
        <v>83.959616999999994</v>
      </c>
      <c r="D84">
        <v>28.802032000000001</v>
      </c>
      <c r="E84" s="15" t="s">
        <v>380</v>
      </c>
      <c r="F84" s="15">
        <v>5389</v>
      </c>
      <c r="G84" s="15">
        <v>5662</v>
      </c>
      <c r="H84" s="15">
        <v>5499</v>
      </c>
      <c r="I84" s="3">
        <v>10.830445880023621</v>
      </c>
      <c r="J84" s="3">
        <v>14.056698939928898</v>
      </c>
      <c r="K84" s="3">
        <v>7.5026666770349637</v>
      </c>
      <c r="L84" s="3">
        <v>1.4818181818181799</v>
      </c>
      <c r="M84" s="15" t="s">
        <v>192</v>
      </c>
      <c r="N84" s="13">
        <v>0.5662650602409639</v>
      </c>
      <c r="O84" s="11">
        <v>0.89226899999999998</v>
      </c>
      <c r="P84" s="3">
        <v>0.83390699999999995</v>
      </c>
      <c r="Q84" s="3">
        <f t="shared" si="14"/>
        <v>-5.8362000000000025E-2</v>
      </c>
      <c r="R84" s="3">
        <v>5.0000000000000001E-3</v>
      </c>
      <c r="S84" s="3">
        <f t="shared" si="15"/>
        <v>-6.5408525904183641</v>
      </c>
      <c r="T84" s="13">
        <f t="shared" si="16"/>
        <v>-0.43605683936122425</v>
      </c>
      <c r="U84" s="22" t="s">
        <v>176</v>
      </c>
      <c r="V84" s="9" t="s">
        <v>176</v>
      </c>
      <c r="W84" s="9" t="s">
        <v>176</v>
      </c>
      <c r="X84" s="9" t="s">
        <v>176</v>
      </c>
      <c r="Y84" s="9" t="s">
        <v>176</v>
      </c>
      <c r="Z84" s="9" t="s">
        <v>176</v>
      </c>
      <c r="AA84" s="9" t="s">
        <v>176</v>
      </c>
      <c r="AB84" s="9" t="s">
        <v>176</v>
      </c>
      <c r="AC84" s="9" t="s">
        <v>176</v>
      </c>
      <c r="AD84" s="9" t="s">
        <v>176</v>
      </c>
      <c r="AE84" s="23" t="s">
        <v>176</v>
      </c>
      <c r="AF84" s="11">
        <v>0.69704699999999997</v>
      </c>
      <c r="AG84" s="3">
        <v>78.120723683104529</v>
      </c>
      <c r="AH84" s="3">
        <v>0.83390699999999995</v>
      </c>
      <c r="AI84" s="3">
        <v>100</v>
      </c>
      <c r="AJ84" s="13">
        <f>AI84-AG84</f>
        <v>21.879276316895471</v>
      </c>
      <c r="AK84" s="12"/>
      <c r="AL84" s="12"/>
    </row>
    <row r="85" spans="1:38" x14ac:dyDescent="0.25">
      <c r="A85" s="27" t="s">
        <v>321</v>
      </c>
      <c r="B85" s="15" t="s">
        <v>85</v>
      </c>
      <c r="C85">
        <v>83.957282000000006</v>
      </c>
      <c r="D85">
        <v>28.814733</v>
      </c>
      <c r="E85" s="15" t="s">
        <v>380</v>
      </c>
      <c r="F85" s="15">
        <v>5437</v>
      </c>
      <c r="G85" s="15">
        <v>6451</v>
      </c>
      <c r="H85" s="15">
        <v>5758</v>
      </c>
      <c r="I85" s="3">
        <v>19.236952925271812</v>
      </c>
      <c r="J85" s="3">
        <v>25.915126930329347</v>
      </c>
      <c r="K85" s="3">
        <v>12.279426130483158</v>
      </c>
      <c r="L85" s="3">
        <v>2.1588785046729</v>
      </c>
      <c r="M85" s="15" t="s">
        <v>193</v>
      </c>
      <c r="N85" s="13">
        <v>0.47363636363636363</v>
      </c>
      <c r="O85" s="11">
        <v>1.96939</v>
      </c>
      <c r="P85" s="3">
        <v>1.73624</v>
      </c>
      <c r="Q85" s="3">
        <f t="shared" si="14"/>
        <v>-0.23314999999999997</v>
      </c>
      <c r="R85" s="3">
        <v>5.0000000000000001E-3</v>
      </c>
      <c r="S85" s="3">
        <f t="shared" si="15"/>
        <v>-11.838691168331311</v>
      </c>
      <c r="T85" s="13">
        <f t="shared" si="16"/>
        <v>-0.78924607788875401</v>
      </c>
      <c r="U85" s="14" t="s">
        <v>181</v>
      </c>
      <c r="V85" s="8">
        <v>36578</v>
      </c>
      <c r="W85" s="15" t="s">
        <v>184</v>
      </c>
      <c r="X85" s="7">
        <v>42297</v>
      </c>
      <c r="Y85" s="15">
        <v>15</v>
      </c>
      <c r="Z85" s="15">
        <v>-9.5443529999999992</v>
      </c>
      <c r="AA85" s="3">
        <f>Z85/Y85</f>
        <v>-0.63629019999999992</v>
      </c>
      <c r="AB85" s="3">
        <v>0.21301302332890817</v>
      </c>
      <c r="AC85" s="3">
        <v>-8.1371113841524583</v>
      </c>
      <c r="AD85" s="3">
        <f>AC85/Y85</f>
        <v>-0.54247409227683052</v>
      </c>
      <c r="AE85" s="13">
        <f t="shared" ref="AE85:AE87" si="22">AB85*1.07</f>
        <v>0.22792393496193175</v>
      </c>
      <c r="AF85" s="11" t="s">
        <v>176</v>
      </c>
      <c r="AG85" s="3" t="s">
        <v>176</v>
      </c>
      <c r="AH85" s="3" t="s">
        <v>176</v>
      </c>
      <c r="AI85" s="3" t="s">
        <v>176</v>
      </c>
      <c r="AJ85" s="13" t="s">
        <v>176</v>
      </c>
      <c r="AK85" s="12"/>
      <c r="AL85" s="12"/>
    </row>
    <row r="86" spans="1:38" x14ac:dyDescent="0.25">
      <c r="A86" s="27" t="s">
        <v>265</v>
      </c>
      <c r="B86" s="15" t="s">
        <v>86</v>
      </c>
      <c r="C86">
        <v>83.945282000000006</v>
      </c>
      <c r="D86">
        <v>28.825498</v>
      </c>
      <c r="E86" s="15" t="s">
        <v>380</v>
      </c>
      <c r="F86" s="15">
        <v>5610</v>
      </c>
      <c r="G86" s="15">
        <v>6168</v>
      </c>
      <c r="H86" s="15">
        <v>5866</v>
      </c>
      <c r="I86" s="3">
        <v>14.231212818766124</v>
      </c>
      <c r="J86" s="3">
        <v>11.356350864766421</v>
      </c>
      <c r="K86" s="3">
        <v>16.531081003405678</v>
      </c>
      <c r="L86" s="3">
        <v>1.1712062256809299</v>
      </c>
      <c r="M86" s="15" t="s">
        <v>190</v>
      </c>
      <c r="N86" s="13">
        <v>7.1312803889789306E-2</v>
      </c>
      <c r="O86" s="11">
        <v>1.11225</v>
      </c>
      <c r="P86" s="3">
        <v>0.99314100000000005</v>
      </c>
      <c r="Q86" s="3">
        <f t="shared" si="14"/>
        <v>-0.11910899999999991</v>
      </c>
      <c r="R86" s="3">
        <v>5.0000000000000001E-3</v>
      </c>
      <c r="S86" s="3">
        <f t="shared" si="15"/>
        <v>-10.708833445718131</v>
      </c>
      <c r="T86" s="13">
        <f t="shared" si="16"/>
        <v>-0.71392222971454211</v>
      </c>
      <c r="U86" s="14" t="s">
        <v>181</v>
      </c>
      <c r="V86" s="8">
        <v>36578</v>
      </c>
      <c r="W86" s="15" t="s">
        <v>184</v>
      </c>
      <c r="X86" s="7">
        <v>42297</v>
      </c>
      <c r="Y86" s="15">
        <v>15</v>
      </c>
      <c r="Z86" s="15">
        <v>-4.9525449999999998</v>
      </c>
      <c r="AA86" s="3">
        <f>Z86/Y86</f>
        <v>-0.33016966666666664</v>
      </c>
      <c r="AB86" s="3">
        <v>0.11997520199776816</v>
      </c>
      <c r="AC86" s="3">
        <v>-4.2223302407221661</v>
      </c>
      <c r="AD86" s="3">
        <f>AC86/Y86</f>
        <v>-0.28148868271481109</v>
      </c>
      <c r="AE86" s="13">
        <f t="shared" si="22"/>
        <v>0.12837346613761194</v>
      </c>
      <c r="AF86" s="11" t="s">
        <v>176</v>
      </c>
      <c r="AG86" s="3" t="s">
        <v>176</v>
      </c>
      <c r="AH86" s="3" t="s">
        <v>176</v>
      </c>
      <c r="AI86" s="3" t="s">
        <v>176</v>
      </c>
      <c r="AJ86" s="13" t="s">
        <v>176</v>
      </c>
      <c r="AK86" s="12"/>
      <c r="AL86" s="12"/>
    </row>
    <row r="87" spans="1:38" x14ac:dyDescent="0.25">
      <c r="A87" s="27" t="s">
        <v>245</v>
      </c>
      <c r="B87" s="15" t="s">
        <v>87</v>
      </c>
      <c r="C87">
        <v>83.937963999999994</v>
      </c>
      <c r="D87">
        <v>28.763439000000002</v>
      </c>
      <c r="E87" s="15" t="s">
        <v>380</v>
      </c>
      <c r="F87" s="15">
        <v>5372</v>
      </c>
      <c r="G87" s="15">
        <v>5918</v>
      </c>
      <c r="H87" s="15">
        <v>5560</v>
      </c>
      <c r="I87" s="3">
        <v>19.391202003388713</v>
      </c>
      <c r="J87" s="3">
        <v>22.803226257510396</v>
      </c>
      <c r="K87" s="3">
        <v>14.083536713077757</v>
      </c>
      <c r="L87" s="3">
        <v>1.90425531914894</v>
      </c>
      <c r="M87" s="15" t="s">
        <v>193</v>
      </c>
      <c r="N87" s="13">
        <v>0.17611940298507461</v>
      </c>
      <c r="O87" s="11">
        <v>0.60502100000000003</v>
      </c>
      <c r="P87" s="3">
        <v>0.126946</v>
      </c>
      <c r="Q87" s="3">
        <f t="shared" si="14"/>
        <v>-0.47807500000000003</v>
      </c>
      <c r="R87" s="3">
        <v>5.0000000000000001E-3</v>
      </c>
      <c r="S87" s="3">
        <f t="shared" si="15"/>
        <v>-79.017918386303947</v>
      </c>
      <c r="T87" s="13">
        <f t="shared" si="16"/>
        <v>-5.2678612257535962</v>
      </c>
      <c r="U87" s="14" t="s">
        <v>181</v>
      </c>
      <c r="V87" s="8">
        <v>36578</v>
      </c>
      <c r="W87" s="15" t="s">
        <v>183</v>
      </c>
      <c r="X87" s="8">
        <v>42425</v>
      </c>
      <c r="Y87" s="15">
        <v>15</v>
      </c>
      <c r="Z87" s="15">
        <v>-7.7077770000000001</v>
      </c>
      <c r="AA87" s="3">
        <f>Z87/Y87</f>
        <v>-0.51385179999999997</v>
      </c>
      <c r="AB87" s="3">
        <v>6.0916928655052195E-2</v>
      </c>
      <c r="AC87" s="3">
        <v>-6.5713244232698091</v>
      </c>
      <c r="AD87" s="3">
        <f>AC87/Y87</f>
        <v>-0.43808829488465395</v>
      </c>
      <c r="AE87" s="13">
        <f t="shared" si="22"/>
        <v>6.5181113660905857E-2</v>
      </c>
      <c r="AF87" s="11" t="s">
        <v>176</v>
      </c>
      <c r="AG87" s="3" t="s">
        <v>176</v>
      </c>
      <c r="AH87" s="3" t="s">
        <v>176</v>
      </c>
      <c r="AI87" s="3" t="s">
        <v>176</v>
      </c>
      <c r="AJ87" s="13" t="s">
        <v>176</v>
      </c>
      <c r="AK87" s="12"/>
      <c r="AL87" s="12"/>
    </row>
    <row r="88" spans="1:38" x14ac:dyDescent="0.25">
      <c r="A88" s="27" t="s">
        <v>245</v>
      </c>
      <c r="B88" s="15" t="s">
        <v>88</v>
      </c>
      <c r="C88">
        <v>83.938798000000006</v>
      </c>
      <c r="D88">
        <v>28.759212999999999</v>
      </c>
      <c r="E88" s="15" t="s">
        <v>380</v>
      </c>
      <c r="F88" s="15" t="s">
        <v>176</v>
      </c>
      <c r="G88" s="15" t="s">
        <v>176</v>
      </c>
      <c r="H88" s="15" t="s">
        <v>176</v>
      </c>
      <c r="I88" s="15" t="s">
        <v>176</v>
      </c>
      <c r="J88" s="15" t="s">
        <v>176</v>
      </c>
      <c r="K88" s="15" t="s">
        <v>176</v>
      </c>
      <c r="L88" s="15" t="s">
        <v>176</v>
      </c>
      <c r="M88" s="15" t="s">
        <v>176</v>
      </c>
      <c r="N88" s="20" t="s">
        <v>176</v>
      </c>
      <c r="O88" s="11" t="s">
        <v>176</v>
      </c>
      <c r="P88" s="3">
        <v>0.35205999999999998</v>
      </c>
      <c r="Q88" s="3" t="s">
        <v>176</v>
      </c>
      <c r="R88" s="3">
        <v>5.0000000000000001E-3</v>
      </c>
      <c r="S88" s="3" t="s">
        <v>176</v>
      </c>
      <c r="T88" s="13" t="s">
        <v>176</v>
      </c>
      <c r="U88" s="22" t="s">
        <v>176</v>
      </c>
      <c r="V88" s="9" t="s">
        <v>176</v>
      </c>
      <c r="W88" s="9" t="s">
        <v>176</v>
      </c>
      <c r="X88" s="9" t="s">
        <v>176</v>
      </c>
      <c r="Y88" s="9" t="s">
        <v>176</v>
      </c>
      <c r="Z88" s="9" t="s">
        <v>176</v>
      </c>
      <c r="AA88" s="9" t="s">
        <v>176</v>
      </c>
      <c r="AB88" s="9" t="s">
        <v>176</v>
      </c>
      <c r="AC88" s="9" t="s">
        <v>176</v>
      </c>
      <c r="AD88" s="9" t="s">
        <v>176</v>
      </c>
      <c r="AE88" s="23" t="s">
        <v>176</v>
      </c>
      <c r="AF88" s="11" t="s">
        <v>176</v>
      </c>
      <c r="AG88" s="3" t="s">
        <v>176</v>
      </c>
      <c r="AH88" s="3" t="s">
        <v>176</v>
      </c>
      <c r="AI88" s="3" t="s">
        <v>176</v>
      </c>
      <c r="AJ88" s="13" t="s">
        <v>176</v>
      </c>
      <c r="AK88" s="12"/>
      <c r="AL88" s="12"/>
    </row>
    <row r="89" spans="1:38" x14ac:dyDescent="0.25">
      <c r="A89" s="27" t="s">
        <v>337</v>
      </c>
      <c r="B89" s="15" t="s">
        <v>89</v>
      </c>
      <c r="C89">
        <v>84.089922999999999</v>
      </c>
      <c r="D89">
        <v>28.860782</v>
      </c>
      <c r="E89" s="15" t="s">
        <v>197</v>
      </c>
      <c r="F89" s="15">
        <v>5490</v>
      </c>
      <c r="G89" s="15">
        <v>6143</v>
      </c>
      <c r="H89" s="15">
        <v>5809</v>
      </c>
      <c r="I89" s="3">
        <v>25.439296467475618</v>
      </c>
      <c r="J89" s="3">
        <v>35.015750070680042</v>
      </c>
      <c r="K89" s="3">
        <v>20.954424139048086</v>
      </c>
      <c r="L89" s="3">
        <v>1.0470219435736701</v>
      </c>
      <c r="M89" s="15" t="s">
        <v>190</v>
      </c>
      <c r="N89" s="13">
        <v>0.64833574529667148</v>
      </c>
      <c r="O89" s="11">
        <v>0.61537900000000001</v>
      </c>
      <c r="P89" s="3">
        <v>0.26764900000000003</v>
      </c>
      <c r="Q89" s="3">
        <f>P89-O89</f>
        <v>-0.34772999999999998</v>
      </c>
      <c r="R89" s="3">
        <v>5.0000000000000001E-3</v>
      </c>
      <c r="S89" s="3">
        <f>Q89/O89*100</f>
        <v>-56.506640623095684</v>
      </c>
      <c r="T89" s="13">
        <f>S89/15</f>
        <v>-3.7671093748730455</v>
      </c>
      <c r="U89" s="14" t="s">
        <v>181</v>
      </c>
      <c r="V89" s="8">
        <v>36578</v>
      </c>
      <c r="W89" s="15" t="s">
        <v>182</v>
      </c>
      <c r="X89" s="7">
        <v>41658</v>
      </c>
      <c r="Y89" s="15">
        <v>13</v>
      </c>
      <c r="Z89" s="15">
        <v>-6.0459990000000001</v>
      </c>
      <c r="AA89" s="3">
        <f>Z89/Y89</f>
        <v>-0.46507684615384615</v>
      </c>
      <c r="AB89" s="3">
        <v>7.1560842309434214E-2</v>
      </c>
      <c r="AC89" s="3">
        <v>-5.1545628385155462</v>
      </c>
      <c r="AD89" s="3">
        <f>AC89/Y89</f>
        <v>-0.3965048337319651</v>
      </c>
      <c r="AE89" s="13">
        <f>AB89*1.07</f>
        <v>7.6570101271094607E-2</v>
      </c>
      <c r="AF89" s="11" t="s">
        <v>176</v>
      </c>
      <c r="AG89" s="3" t="s">
        <v>176</v>
      </c>
      <c r="AH89" s="3" t="s">
        <v>176</v>
      </c>
      <c r="AI89" s="3" t="s">
        <v>176</v>
      </c>
      <c r="AJ89" s="13" t="s">
        <v>176</v>
      </c>
      <c r="AK89" s="12"/>
      <c r="AL89" s="12"/>
    </row>
    <row r="90" spans="1:38" x14ac:dyDescent="0.25">
      <c r="A90" s="27" t="s">
        <v>221</v>
      </c>
      <c r="B90" s="15" t="s">
        <v>90</v>
      </c>
      <c r="C90">
        <v>84.110742000000002</v>
      </c>
      <c r="D90">
        <v>28.879422000000002</v>
      </c>
      <c r="E90" s="15" t="s">
        <v>197</v>
      </c>
      <c r="F90" s="15">
        <v>5557</v>
      </c>
      <c r="G90" s="15">
        <v>6197</v>
      </c>
      <c r="H90" s="15">
        <v>5824</v>
      </c>
      <c r="I90" s="3">
        <v>19.463977902216278</v>
      </c>
      <c r="J90" s="3">
        <v>28.500261482484838</v>
      </c>
      <c r="K90" s="3">
        <v>14.282887572957762</v>
      </c>
      <c r="L90" s="3">
        <v>1.43346007604563</v>
      </c>
      <c r="M90" s="15" t="s">
        <v>192</v>
      </c>
      <c r="N90" s="13">
        <v>0.3774193548387097</v>
      </c>
      <c r="O90" s="11">
        <v>0.54727199999999998</v>
      </c>
      <c r="P90" s="3">
        <v>0.485149</v>
      </c>
      <c r="Q90" s="3">
        <f>P90-O90</f>
        <v>-6.2122999999999984E-2</v>
      </c>
      <c r="R90" s="3">
        <v>5.0000000000000001E-3</v>
      </c>
      <c r="S90" s="3">
        <f>Q90/O90*100</f>
        <v>-11.351393822450259</v>
      </c>
      <c r="T90" s="13">
        <f>S90/15</f>
        <v>-0.75675958816335054</v>
      </c>
      <c r="U90" s="14" t="s">
        <v>181</v>
      </c>
      <c r="V90" s="8">
        <v>36578</v>
      </c>
      <c r="W90" s="15" t="s">
        <v>182</v>
      </c>
      <c r="X90" s="7">
        <v>41658</v>
      </c>
      <c r="Y90" s="15">
        <v>13</v>
      </c>
      <c r="Z90" s="15">
        <v>-2.8839190000000001</v>
      </c>
      <c r="AA90" s="3">
        <f>Z90/Y90</f>
        <v>-0.22183992307692307</v>
      </c>
      <c r="AB90" s="3">
        <v>6.3680978137603428E-2</v>
      </c>
      <c r="AC90" s="3">
        <v>-2.4587072718154466</v>
      </c>
      <c r="AD90" s="3">
        <f>AC90/Y90</f>
        <v>-0.1891313286011882</v>
      </c>
      <c r="AE90" s="13">
        <f>AB90*1.07</f>
        <v>6.8138646607235676E-2</v>
      </c>
      <c r="AF90" s="11" t="s">
        <v>176</v>
      </c>
      <c r="AG90" s="3" t="s">
        <v>176</v>
      </c>
      <c r="AH90" s="3" t="s">
        <v>176</v>
      </c>
      <c r="AI90" s="3" t="s">
        <v>176</v>
      </c>
      <c r="AJ90" s="13" t="s">
        <v>176</v>
      </c>
      <c r="AK90" s="12"/>
      <c r="AL90" s="12"/>
    </row>
    <row r="91" spans="1:38" x14ac:dyDescent="0.25">
      <c r="A91" s="27" t="s">
        <v>275</v>
      </c>
      <c r="B91" s="15" t="s">
        <v>91</v>
      </c>
      <c r="C91">
        <v>84.131067000000002</v>
      </c>
      <c r="D91">
        <v>28.879857000000001</v>
      </c>
      <c r="E91" s="15" t="s">
        <v>197</v>
      </c>
      <c r="F91" s="15">
        <v>5509</v>
      </c>
      <c r="G91" s="15">
        <v>6351</v>
      </c>
      <c r="H91" s="15">
        <v>5781</v>
      </c>
      <c r="I91" s="3">
        <v>15.688548145577785</v>
      </c>
      <c r="J91" s="3">
        <v>28.867159469514618</v>
      </c>
      <c r="K91" s="3">
        <v>8.6052351874568505</v>
      </c>
      <c r="L91" s="3">
        <v>2.09558823529412</v>
      </c>
      <c r="M91" s="15" t="s">
        <v>193</v>
      </c>
      <c r="N91" s="13">
        <v>0.65448215839860746</v>
      </c>
      <c r="O91" s="11">
        <v>3.0806800000000001</v>
      </c>
      <c r="P91" s="3">
        <v>1.6424099999999999</v>
      </c>
      <c r="Q91" s="3">
        <f>P91-O91</f>
        <v>-1.4382700000000002</v>
      </c>
      <c r="R91" s="3">
        <v>5.0000000000000001E-3</v>
      </c>
      <c r="S91" s="3">
        <f>Q91/O91*100</f>
        <v>-46.686770453276552</v>
      </c>
      <c r="T91" s="13">
        <f>S91/15</f>
        <v>-3.1124513635517701</v>
      </c>
      <c r="U91" s="11" t="s">
        <v>176</v>
      </c>
      <c r="V91" s="3" t="s">
        <v>176</v>
      </c>
      <c r="W91" s="3" t="s">
        <v>176</v>
      </c>
      <c r="X91" s="3" t="s">
        <v>176</v>
      </c>
      <c r="Y91" s="3" t="s">
        <v>176</v>
      </c>
      <c r="Z91" s="3" t="s">
        <v>176</v>
      </c>
      <c r="AA91" s="3" t="s">
        <v>176</v>
      </c>
      <c r="AB91" s="3" t="s">
        <v>176</v>
      </c>
      <c r="AC91" s="3" t="s">
        <v>176</v>
      </c>
      <c r="AD91" s="3" t="s">
        <v>176</v>
      </c>
      <c r="AE91" s="13" t="s">
        <v>176</v>
      </c>
      <c r="AF91" s="11" t="s">
        <v>176</v>
      </c>
      <c r="AG91" s="3" t="s">
        <v>176</v>
      </c>
      <c r="AH91" s="3" t="s">
        <v>176</v>
      </c>
      <c r="AI91" s="3" t="s">
        <v>176</v>
      </c>
      <c r="AJ91" s="13" t="s">
        <v>176</v>
      </c>
      <c r="AK91" s="12"/>
      <c r="AL91" s="12"/>
    </row>
    <row r="92" spans="1:38" x14ac:dyDescent="0.25">
      <c r="A92" s="27" t="s">
        <v>275</v>
      </c>
      <c r="B92" s="15" t="s">
        <v>92</v>
      </c>
      <c r="C92">
        <v>84.125262000000006</v>
      </c>
      <c r="D92">
        <v>28.860766999999999</v>
      </c>
      <c r="E92" s="15" t="s">
        <v>197</v>
      </c>
      <c r="F92" s="15" t="s">
        <v>176</v>
      </c>
      <c r="G92" s="15" t="s">
        <v>176</v>
      </c>
      <c r="H92" s="15" t="s">
        <v>176</v>
      </c>
      <c r="I92" s="15" t="s">
        <v>176</v>
      </c>
      <c r="J92" s="15" t="s">
        <v>176</v>
      </c>
      <c r="K92" s="15" t="s">
        <v>176</v>
      </c>
      <c r="L92" s="15" t="s">
        <v>176</v>
      </c>
      <c r="M92" s="15" t="s">
        <v>176</v>
      </c>
      <c r="N92" s="20" t="s">
        <v>176</v>
      </c>
      <c r="O92" s="11" t="s">
        <v>176</v>
      </c>
      <c r="P92" s="3">
        <v>0.93099699999999996</v>
      </c>
      <c r="Q92" s="3" t="s">
        <v>176</v>
      </c>
      <c r="R92" s="3">
        <v>5.0000000000000001E-3</v>
      </c>
      <c r="S92" s="3" t="s">
        <v>176</v>
      </c>
      <c r="T92" s="13" t="s">
        <v>176</v>
      </c>
      <c r="U92" s="11" t="s">
        <v>176</v>
      </c>
      <c r="V92" s="3" t="s">
        <v>176</v>
      </c>
      <c r="W92" s="3" t="s">
        <v>176</v>
      </c>
      <c r="X92" s="3" t="s">
        <v>176</v>
      </c>
      <c r="Y92" s="3" t="s">
        <v>176</v>
      </c>
      <c r="Z92" s="3" t="s">
        <v>176</v>
      </c>
      <c r="AA92" s="3" t="s">
        <v>176</v>
      </c>
      <c r="AB92" s="3" t="s">
        <v>176</v>
      </c>
      <c r="AC92" s="3" t="s">
        <v>176</v>
      </c>
      <c r="AD92" s="3" t="s">
        <v>176</v>
      </c>
      <c r="AE92" s="13" t="s">
        <v>176</v>
      </c>
      <c r="AF92" s="11" t="s">
        <v>176</v>
      </c>
      <c r="AG92" s="3" t="s">
        <v>176</v>
      </c>
      <c r="AH92" s="3" t="s">
        <v>176</v>
      </c>
      <c r="AI92" s="3" t="s">
        <v>176</v>
      </c>
      <c r="AJ92" s="13" t="s">
        <v>176</v>
      </c>
      <c r="AK92" s="12"/>
      <c r="AL92" s="12"/>
    </row>
    <row r="93" spans="1:38" x14ac:dyDescent="0.25">
      <c r="A93" s="27" t="s">
        <v>338</v>
      </c>
      <c r="B93" s="15" t="s">
        <v>93</v>
      </c>
      <c r="C93">
        <v>84.121493999999998</v>
      </c>
      <c r="D93">
        <v>28.843495999999998</v>
      </c>
      <c r="E93" s="15" t="s">
        <v>197</v>
      </c>
      <c r="F93" s="15">
        <v>5148</v>
      </c>
      <c r="G93" s="15">
        <v>6405</v>
      </c>
      <c r="H93" s="15">
        <v>5892</v>
      </c>
      <c r="I93" s="3">
        <v>10.375844920051051</v>
      </c>
      <c r="J93" s="3">
        <v>17.80613242369202</v>
      </c>
      <c r="K93" s="3">
        <v>8.1954835880591936</v>
      </c>
      <c r="L93" s="3">
        <v>-1.39065420560748</v>
      </c>
      <c r="M93" s="15" t="s">
        <v>189</v>
      </c>
      <c r="N93" s="13">
        <v>0.34376621130900914</v>
      </c>
      <c r="O93" s="11">
        <v>5.19062</v>
      </c>
      <c r="P93" s="3">
        <v>4.7619100000000003</v>
      </c>
      <c r="Q93" s="3">
        <f t="shared" ref="Q93:Q111" si="23">P93-O93</f>
        <v>-0.4287099999999997</v>
      </c>
      <c r="R93" s="3">
        <v>5.0000000000000001E-3</v>
      </c>
      <c r="S93" s="3">
        <f t="shared" ref="S93:S111" si="24">Q93/O93*100</f>
        <v>-8.2593216224651336</v>
      </c>
      <c r="T93" s="13">
        <f t="shared" ref="T93:T111" si="25">S93/15</f>
        <v>-0.55062144149767556</v>
      </c>
      <c r="U93" s="11" t="s">
        <v>176</v>
      </c>
      <c r="V93" s="3" t="s">
        <v>176</v>
      </c>
      <c r="W93" s="3" t="s">
        <v>176</v>
      </c>
      <c r="X93" s="3" t="s">
        <v>176</v>
      </c>
      <c r="Y93" s="3" t="s">
        <v>176</v>
      </c>
      <c r="Z93" s="3" t="s">
        <v>176</v>
      </c>
      <c r="AA93" s="3" t="s">
        <v>176</v>
      </c>
      <c r="AB93" s="3" t="s">
        <v>176</v>
      </c>
      <c r="AC93" s="3" t="s">
        <v>176</v>
      </c>
      <c r="AD93" s="3" t="s">
        <v>176</v>
      </c>
      <c r="AE93" s="13" t="s">
        <v>176</v>
      </c>
      <c r="AF93" s="11">
        <v>0.90267500000000001</v>
      </c>
      <c r="AG93" s="3">
        <v>17.390504409877821</v>
      </c>
      <c r="AH93" s="3">
        <v>1.1814199999999999</v>
      </c>
      <c r="AI93" s="3">
        <v>24.809792709228017</v>
      </c>
      <c r="AJ93" s="13">
        <f>AI93-AG93</f>
        <v>7.4192882993501961</v>
      </c>
      <c r="AK93" s="12"/>
      <c r="AL93" s="12"/>
    </row>
    <row r="94" spans="1:38" x14ac:dyDescent="0.25">
      <c r="A94" s="27" t="s">
        <v>304</v>
      </c>
      <c r="B94" s="15" t="s">
        <v>94</v>
      </c>
      <c r="C94">
        <v>84.149047999999993</v>
      </c>
      <c r="D94">
        <v>28.871766000000001</v>
      </c>
      <c r="E94" s="15" t="s">
        <v>197</v>
      </c>
      <c r="F94" s="15">
        <v>5501</v>
      </c>
      <c r="G94" s="15">
        <v>6529</v>
      </c>
      <c r="H94" s="15">
        <v>5888</v>
      </c>
      <c r="I94" s="3">
        <v>15.934725799176828</v>
      </c>
      <c r="J94" s="3">
        <v>36.555906035589658</v>
      </c>
      <c r="K94" s="3">
        <v>9.8774722567353521</v>
      </c>
      <c r="L94" s="3">
        <v>1.65633074935401</v>
      </c>
      <c r="M94" s="15" t="s">
        <v>193</v>
      </c>
      <c r="N94" s="13">
        <v>0.49507927829414983</v>
      </c>
      <c r="O94" s="11">
        <v>3.3003100000000001</v>
      </c>
      <c r="P94" s="3">
        <v>2.9603299999999999</v>
      </c>
      <c r="Q94" s="3">
        <f t="shared" si="23"/>
        <v>-0.33998000000000017</v>
      </c>
      <c r="R94" s="3">
        <v>5.0000000000000001E-3</v>
      </c>
      <c r="S94" s="3">
        <f t="shared" si="24"/>
        <v>-10.301456529841142</v>
      </c>
      <c r="T94" s="13">
        <f t="shared" si="25"/>
        <v>-0.68676376865607613</v>
      </c>
      <c r="U94" s="11" t="s">
        <v>176</v>
      </c>
      <c r="V94" s="3" t="s">
        <v>176</v>
      </c>
      <c r="W94" s="3" t="s">
        <v>176</v>
      </c>
      <c r="X94" s="3" t="s">
        <v>176</v>
      </c>
      <c r="Y94" s="3" t="s">
        <v>176</v>
      </c>
      <c r="Z94" s="3" t="s">
        <v>176</v>
      </c>
      <c r="AA94" s="3" t="s">
        <v>176</v>
      </c>
      <c r="AB94" s="3" t="s">
        <v>176</v>
      </c>
      <c r="AC94" s="3" t="s">
        <v>176</v>
      </c>
      <c r="AD94" s="3" t="s">
        <v>176</v>
      </c>
      <c r="AE94" s="13" t="s">
        <v>176</v>
      </c>
      <c r="AF94" s="11" t="s">
        <v>176</v>
      </c>
      <c r="AG94" s="3" t="s">
        <v>176</v>
      </c>
      <c r="AH94" s="3" t="s">
        <v>176</v>
      </c>
      <c r="AI94" s="3" t="s">
        <v>176</v>
      </c>
      <c r="AJ94" s="13" t="s">
        <v>176</v>
      </c>
      <c r="AK94" s="12"/>
      <c r="AL94" s="12"/>
    </row>
    <row r="95" spans="1:38" x14ac:dyDescent="0.25">
      <c r="A95" s="27" t="s">
        <v>364</v>
      </c>
      <c r="B95" s="15" t="s">
        <v>95</v>
      </c>
      <c r="C95">
        <v>84.161023</v>
      </c>
      <c r="D95">
        <v>28.84517</v>
      </c>
      <c r="E95" s="15" t="s">
        <v>197</v>
      </c>
      <c r="F95" s="15">
        <v>5267</v>
      </c>
      <c r="G95" s="15">
        <v>6347</v>
      </c>
      <c r="H95" s="15">
        <v>5896</v>
      </c>
      <c r="I95" s="3">
        <v>10.873108462544831</v>
      </c>
      <c r="J95" s="3">
        <v>20.395486631364907</v>
      </c>
      <c r="K95" s="3">
        <v>8.3829705646328811</v>
      </c>
      <c r="L95" s="3">
        <v>-1.4</v>
      </c>
      <c r="M95" s="15" t="s">
        <v>189</v>
      </c>
      <c r="N95" s="13">
        <v>0.28073136427566808</v>
      </c>
      <c r="O95" s="11">
        <v>3.1931500000000002</v>
      </c>
      <c r="P95" s="3">
        <v>2.8475899999999998</v>
      </c>
      <c r="Q95" s="3">
        <f t="shared" si="23"/>
        <v>-0.34556000000000031</v>
      </c>
      <c r="R95" s="3">
        <v>5.0000000000000001E-3</v>
      </c>
      <c r="S95" s="3">
        <f t="shared" si="24"/>
        <v>-10.821915663216581</v>
      </c>
      <c r="T95" s="13">
        <f t="shared" si="25"/>
        <v>-0.72146104421443868</v>
      </c>
      <c r="U95" s="11" t="s">
        <v>176</v>
      </c>
      <c r="V95" s="3" t="s">
        <v>176</v>
      </c>
      <c r="W95" s="3" t="s">
        <v>176</v>
      </c>
      <c r="X95" s="3" t="s">
        <v>176</v>
      </c>
      <c r="Y95" s="3" t="s">
        <v>176</v>
      </c>
      <c r="Z95" s="3" t="s">
        <v>176</v>
      </c>
      <c r="AA95" s="3" t="s">
        <v>176</v>
      </c>
      <c r="AB95" s="3" t="s">
        <v>176</v>
      </c>
      <c r="AC95" s="3" t="s">
        <v>176</v>
      </c>
      <c r="AD95" s="3" t="s">
        <v>176</v>
      </c>
      <c r="AE95" s="13" t="s">
        <v>176</v>
      </c>
      <c r="AF95" s="11" t="s">
        <v>176</v>
      </c>
      <c r="AG95" s="3" t="s">
        <v>176</v>
      </c>
      <c r="AH95" s="3" t="s">
        <v>176</v>
      </c>
      <c r="AI95" s="3" t="s">
        <v>176</v>
      </c>
      <c r="AJ95" s="13" t="s">
        <v>176</v>
      </c>
      <c r="AK95" s="12"/>
      <c r="AL95" s="12"/>
    </row>
    <row r="96" spans="1:38" x14ac:dyDescent="0.25">
      <c r="A96" s="27" t="s">
        <v>279</v>
      </c>
      <c r="B96" s="15" t="s">
        <v>96</v>
      </c>
      <c r="C96">
        <v>84.187942000000007</v>
      </c>
      <c r="D96">
        <v>28.828954</v>
      </c>
      <c r="E96" s="15" t="s">
        <v>197</v>
      </c>
      <c r="F96" s="15">
        <v>5390</v>
      </c>
      <c r="G96" s="15">
        <v>6102</v>
      </c>
      <c r="H96" s="15">
        <v>5811</v>
      </c>
      <c r="I96" s="3">
        <v>17.812471171140789</v>
      </c>
      <c r="J96" s="3">
        <v>19.640329998125438</v>
      </c>
      <c r="K96" s="3">
        <v>16.925998144406694</v>
      </c>
      <c r="L96" s="3">
        <v>-1.4383561643835601</v>
      </c>
      <c r="M96" s="15" t="s">
        <v>189</v>
      </c>
      <c r="N96" s="13">
        <v>0.29680000000000001</v>
      </c>
      <c r="O96" s="11">
        <v>1.13923</v>
      </c>
      <c r="P96" s="3">
        <v>0.97743800000000003</v>
      </c>
      <c r="Q96" s="3">
        <f t="shared" si="23"/>
        <v>-0.16179199999999994</v>
      </c>
      <c r="R96" s="3">
        <v>5.0000000000000001E-3</v>
      </c>
      <c r="S96" s="3">
        <f t="shared" si="24"/>
        <v>-14.201873195052794</v>
      </c>
      <c r="T96" s="13">
        <f t="shared" si="25"/>
        <v>-0.94679154633685292</v>
      </c>
      <c r="U96" s="11" t="s">
        <v>176</v>
      </c>
      <c r="V96" s="3" t="s">
        <v>176</v>
      </c>
      <c r="W96" s="3" t="s">
        <v>176</v>
      </c>
      <c r="X96" s="3" t="s">
        <v>176</v>
      </c>
      <c r="Y96" s="3" t="s">
        <v>176</v>
      </c>
      <c r="Z96" s="3" t="s">
        <v>176</v>
      </c>
      <c r="AA96" s="3" t="s">
        <v>176</v>
      </c>
      <c r="AB96" s="3" t="s">
        <v>176</v>
      </c>
      <c r="AC96" s="3" t="s">
        <v>176</v>
      </c>
      <c r="AD96" s="3" t="s">
        <v>176</v>
      </c>
      <c r="AE96" s="13" t="s">
        <v>176</v>
      </c>
      <c r="AF96" s="11" t="s">
        <v>176</v>
      </c>
      <c r="AG96" s="3" t="s">
        <v>176</v>
      </c>
      <c r="AH96" s="3" t="s">
        <v>176</v>
      </c>
      <c r="AI96" s="3" t="s">
        <v>176</v>
      </c>
      <c r="AJ96" s="13" t="s">
        <v>176</v>
      </c>
      <c r="AK96" s="12"/>
      <c r="AL96" s="12"/>
    </row>
    <row r="97" spans="1:38" x14ac:dyDescent="0.25">
      <c r="A97" s="27" t="s">
        <v>279</v>
      </c>
      <c r="B97" s="15" t="s">
        <v>97</v>
      </c>
      <c r="C97">
        <v>84.168329999999997</v>
      </c>
      <c r="D97">
        <v>28.852402000000001</v>
      </c>
      <c r="E97" s="15" t="s">
        <v>197</v>
      </c>
      <c r="F97" s="15">
        <v>5736</v>
      </c>
      <c r="G97" s="15">
        <v>6025</v>
      </c>
      <c r="H97" s="15">
        <v>5851</v>
      </c>
      <c r="I97" s="3">
        <v>14.036243467926479</v>
      </c>
      <c r="J97" s="3">
        <v>15.465693623528891</v>
      </c>
      <c r="K97" s="3">
        <v>13.312780089515313</v>
      </c>
      <c r="L97" s="3">
        <v>1.5130434782608699</v>
      </c>
      <c r="M97" s="15" t="s">
        <v>193</v>
      </c>
      <c r="N97" s="13">
        <v>1.5125786163522013</v>
      </c>
      <c r="O97" s="11">
        <v>0.28770899999999999</v>
      </c>
      <c r="P97" s="3">
        <v>0.1017</v>
      </c>
      <c r="Q97" s="3">
        <f t="shared" si="23"/>
        <v>-0.18600899999999998</v>
      </c>
      <c r="R97" s="3">
        <v>5.0000000000000001E-3</v>
      </c>
      <c r="S97" s="3">
        <f t="shared" si="24"/>
        <v>-64.651783572985195</v>
      </c>
      <c r="T97" s="13">
        <f t="shared" si="25"/>
        <v>-4.3101189048656794</v>
      </c>
      <c r="U97" s="14" t="s">
        <v>181</v>
      </c>
      <c r="V97" s="8">
        <v>36578</v>
      </c>
      <c r="W97" s="15" t="s">
        <v>185</v>
      </c>
      <c r="X97" s="7">
        <v>42278</v>
      </c>
      <c r="Y97" s="15">
        <v>15</v>
      </c>
      <c r="Z97" s="15">
        <v>-10.986397999999999</v>
      </c>
      <c r="AA97" s="3">
        <f>Z97/Y97</f>
        <v>-0.7324265333333333</v>
      </c>
      <c r="AB97" s="3">
        <v>3.1063972149916692E-2</v>
      </c>
      <c r="AC97" s="3">
        <v>-9.3665379137412241</v>
      </c>
      <c r="AD97" s="3">
        <f>AC97/Y97</f>
        <v>-0.62443586091608161</v>
      </c>
      <c r="AE97" s="13">
        <f>AB97*1.07</f>
        <v>3.3238450200410864E-2</v>
      </c>
      <c r="AF97" s="11" t="s">
        <v>176</v>
      </c>
      <c r="AG97" s="3" t="s">
        <v>176</v>
      </c>
      <c r="AH97" s="3" t="s">
        <v>176</v>
      </c>
      <c r="AI97" s="3" t="s">
        <v>176</v>
      </c>
      <c r="AJ97" s="13" t="s">
        <v>176</v>
      </c>
      <c r="AK97" s="12"/>
      <c r="AL97" s="12"/>
    </row>
    <row r="98" spans="1:38" x14ac:dyDescent="0.25">
      <c r="A98" s="27" t="s">
        <v>310</v>
      </c>
      <c r="B98" s="15" t="s">
        <v>98</v>
      </c>
      <c r="C98">
        <v>84.240438999999995</v>
      </c>
      <c r="D98">
        <v>28.812888999999998</v>
      </c>
      <c r="E98" s="15" t="s">
        <v>197</v>
      </c>
      <c r="F98" s="15">
        <v>5501</v>
      </c>
      <c r="G98" s="15">
        <v>6237</v>
      </c>
      <c r="H98" s="15">
        <v>5905</v>
      </c>
      <c r="I98" s="3">
        <v>32.504975175797412</v>
      </c>
      <c r="J98" s="3">
        <v>33.601829742278802</v>
      </c>
      <c r="K98" s="3">
        <v>31.725932764717943</v>
      </c>
      <c r="L98" s="3">
        <v>-1.2168674698795201</v>
      </c>
      <c r="M98" s="15" t="s">
        <v>189</v>
      </c>
      <c r="N98" s="13">
        <v>0.49731663685152055</v>
      </c>
      <c r="O98" s="11">
        <v>0.51212400000000002</v>
      </c>
      <c r="P98" s="3">
        <v>0.42976900000000001</v>
      </c>
      <c r="Q98" s="3">
        <f t="shared" si="23"/>
        <v>-8.2355000000000012E-2</v>
      </c>
      <c r="R98" s="3">
        <v>5.0000000000000001E-3</v>
      </c>
      <c r="S98" s="3">
        <f t="shared" si="24"/>
        <v>-16.081066304254442</v>
      </c>
      <c r="T98" s="13">
        <f t="shared" si="25"/>
        <v>-1.0720710869502961</v>
      </c>
      <c r="U98" s="14" t="s">
        <v>176</v>
      </c>
      <c r="V98" s="15" t="s">
        <v>176</v>
      </c>
      <c r="W98" s="15" t="s">
        <v>176</v>
      </c>
      <c r="X98" s="15" t="s">
        <v>176</v>
      </c>
      <c r="Y98" s="15" t="s">
        <v>176</v>
      </c>
      <c r="Z98" s="15" t="s">
        <v>176</v>
      </c>
      <c r="AA98" s="15" t="s">
        <v>176</v>
      </c>
      <c r="AB98" s="15" t="s">
        <v>176</v>
      </c>
      <c r="AC98" s="15" t="s">
        <v>176</v>
      </c>
      <c r="AD98" s="15" t="s">
        <v>176</v>
      </c>
      <c r="AE98" s="20" t="s">
        <v>176</v>
      </c>
      <c r="AF98" s="11" t="s">
        <v>176</v>
      </c>
      <c r="AG98" s="3" t="s">
        <v>176</v>
      </c>
      <c r="AH98" s="3" t="s">
        <v>176</v>
      </c>
      <c r="AI98" s="3" t="s">
        <v>176</v>
      </c>
      <c r="AJ98" s="13" t="s">
        <v>176</v>
      </c>
      <c r="AK98" s="12"/>
      <c r="AL98" s="12"/>
    </row>
    <row r="99" spans="1:38" x14ac:dyDescent="0.25">
      <c r="A99" s="27" t="s">
        <v>247</v>
      </c>
      <c r="B99" s="15" t="s">
        <v>99</v>
      </c>
      <c r="C99">
        <v>84.151910000000001</v>
      </c>
      <c r="D99">
        <v>28.838260999999999</v>
      </c>
      <c r="E99" s="15" t="s">
        <v>197</v>
      </c>
      <c r="F99" s="15">
        <v>5434</v>
      </c>
      <c r="G99" s="15">
        <v>6297</v>
      </c>
      <c r="H99" s="15">
        <v>5980</v>
      </c>
      <c r="I99" s="3">
        <v>27.57456395969438</v>
      </c>
      <c r="J99" s="3">
        <v>39.164381555158471</v>
      </c>
      <c r="K99" s="3">
        <v>24.380931302002576</v>
      </c>
      <c r="L99" s="3">
        <v>-1.72239747634069</v>
      </c>
      <c r="M99" s="15" t="s">
        <v>191</v>
      </c>
      <c r="N99" s="13">
        <v>0.40644361833952913</v>
      </c>
      <c r="O99" s="11">
        <v>0.72552499999999998</v>
      </c>
      <c r="P99" s="3">
        <v>0.61930099999999999</v>
      </c>
      <c r="Q99" s="3">
        <f t="shared" si="23"/>
        <v>-0.10622399999999999</v>
      </c>
      <c r="R99" s="3">
        <v>5.0000000000000001E-3</v>
      </c>
      <c r="S99" s="3">
        <f t="shared" si="24"/>
        <v>-14.640984114951241</v>
      </c>
      <c r="T99" s="13">
        <f t="shared" si="25"/>
        <v>-0.9760656076634161</v>
      </c>
      <c r="U99" s="14" t="s">
        <v>176</v>
      </c>
      <c r="V99" s="15" t="s">
        <v>176</v>
      </c>
      <c r="W99" s="15" t="s">
        <v>176</v>
      </c>
      <c r="X99" s="15" t="s">
        <v>176</v>
      </c>
      <c r="Y99" s="15" t="s">
        <v>176</v>
      </c>
      <c r="Z99" s="15" t="s">
        <v>176</v>
      </c>
      <c r="AA99" s="15" t="s">
        <v>176</v>
      </c>
      <c r="AB99" s="15" t="s">
        <v>176</v>
      </c>
      <c r="AC99" s="15" t="s">
        <v>176</v>
      </c>
      <c r="AD99" s="15" t="s">
        <v>176</v>
      </c>
      <c r="AE99" s="20" t="s">
        <v>176</v>
      </c>
      <c r="AF99" s="11" t="s">
        <v>176</v>
      </c>
      <c r="AG99" s="3" t="s">
        <v>176</v>
      </c>
      <c r="AH99" s="3" t="s">
        <v>176</v>
      </c>
      <c r="AI99" s="3" t="s">
        <v>176</v>
      </c>
      <c r="AJ99" s="13" t="s">
        <v>176</v>
      </c>
      <c r="AK99" s="12"/>
      <c r="AL99" s="12"/>
    </row>
    <row r="100" spans="1:38" x14ac:dyDescent="0.25">
      <c r="A100" s="27" t="s">
        <v>225</v>
      </c>
      <c r="B100" s="15" t="s">
        <v>100</v>
      </c>
      <c r="C100">
        <v>84.156042999999997</v>
      </c>
      <c r="D100">
        <v>28.822989</v>
      </c>
      <c r="E100" s="15" t="s">
        <v>197</v>
      </c>
      <c r="F100" s="15">
        <v>5295</v>
      </c>
      <c r="G100" s="15">
        <v>6328</v>
      </c>
      <c r="H100" s="15">
        <v>5709</v>
      </c>
      <c r="I100" s="3">
        <v>22.255736433036496</v>
      </c>
      <c r="J100" s="3">
        <v>43.321237318439785</v>
      </c>
      <c r="K100" s="3">
        <v>14.494807568733879</v>
      </c>
      <c r="L100" s="3">
        <v>1.5012106537530301</v>
      </c>
      <c r="M100" s="15" t="s">
        <v>193</v>
      </c>
      <c r="N100" s="13">
        <v>0.70952749806351667</v>
      </c>
      <c r="O100" s="11">
        <v>1.1768700000000001</v>
      </c>
      <c r="P100" s="3">
        <v>0.77536300000000002</v>
      </c>
      <c r="Q100" s="3">
        <f t="shared" si="23"/>
        <v>-0.40150700000000006</v>
      </c>
      <c r="R100" s="3">
        <v>5.0000000000000001E-3</v>
      </c>
      <c r="S100" s="3">
        <f t="shared" si="24"/>
        <v>-34.116512444025254</v>
      </c>
      <c r="T100" s="13">
        <f t="shared" si="25"/>
        <v>-2.2744341629350169</v>
      </c>
      <c r="U100" s="14" t="s">
        <v>176</v>
      </c>
      <c r="V100" s="15" t="s">
        <v>176</v>
      </c>
      <c r="W100" s="15" t="s">
        <v>176</v>
      </c>
      <c r="X100" s="15" t="s">
        <v>176</v>
      </c>
      <c r="Y100" s="15" t="s">
        <v>176</v>
      </c>
      <c r="Z100" s="15" t="s">
        <v>176</v>
      </c>
      <c r="AA100" s="15" t="s">
        <v>176</v>
      </c>
      <c r="AB100" s="15" t="s">
        <v>176</v>
      </c>
      <c r="AC100" s="15" t="s">
        <v>176</v>
      </c>
      <c r="AD100" s="15" t="s">
        <v>176</v>
      </c>
      <c r="AE100" s="20" t="s">
        <v>176</v>
      </c>
      <c r="AF100" s="11">
        <v>0.24138999999999999</v>
      </c>
      <c r="AG100" s="3">
        <v>20.511186452199475</v>
      </c>
      <c r="AH100" s="3">
        <v>0.27337299999999998</v>
      </c>
      <c r="AI100" s="3">
        <v>35.257421362639171</v>
      </c>
      <c r="AJ100" s="13">
        <f>AI100-AG100</f>
        <v>14.746234910439696</v>
      </c>
      <c r="AK100" s="12"/>
      <c r="AL100" s="12"/>
    </row>
    <row r="101" spans="1:38" x14ac:dyDescent="0.25">
      <c r="A101" s="27" t="s">
        <v>235</v>
      </c>
      <c r="B101" s="15" t="s">
        <v>101</v>
      </c>
      <c r="C101">
        <v>84.173766000000001</v>
      </c>
      <c r="D101">
        <v>28.830044000000001</v>
      </c>
      <c r="E101" s="15" t="s">
        <v>197</v>
      </c>
      <c r="F101" s="15">
        <v>5436</v>
      </c>
      <c r="G101" s="15">
        <v>6102</v>
      </c>
      <c r="H101" s="15">
        <v>5847</v>
      </c>
      <c r="I101" s="3">
        <v>28.873488880889877</v>
      </c>
      <c r="J101" s="3">
        <v>35.258348702525574</v>
      </c>
      <c r="K101" s="3">
        <v>26.06344724569211</v>
      </c>
      <c r="L101" s="3">
        <v>-1.6117647058823501</v>
      </c>
      <c r="M101" s="15" t="s">
        <v>191</v>
      </c>
      <c r="N101" s="13">
        <v>1.173913043478261</v>
      </c>
      <c r="O101" s="11">
        <v>0.41424899999999998</v>
      </c>
      <c r="P101" s="3">
        <v>0.325264</v>
      </c>
      <c r="Q101" s="3">
        <f t="shared" si="23"/>
        <v>-8.8984999999999981E-2</v>
      </c>
      <c r="R101" s="3">
        <v>5.0000000000000001E-3</v>
      </c>
      <c r="S101" s="3">
        <f t="shared" si="24"/>
        <v>-21.481041595755208</v>
      </c>
      <c r="T101" s="13">
        <f t="shared" si="25"/>
        <v>-1.4320694397170139</v>
      </c>
      <c r="U101" s="14" t="s">
        <v>176</v>
      </c>
      <c r="V101" s="15" t="s">
        <v>176</v>
      </c>
      <c r="W101" s="15" t="s">
        <v>176</v>
      </c>
      <c r="X101" s="15" t="s">
        <v>176</v>
      </c>
      <c r="Y101" s="15" t="s">
        <v>176</v>
      </c>
      <c r="Z101" s="15" t="s">
        <v>176</v>
      </c>
      <c r="AA101" s="15" t="s">
        <v>176</v>
      </c>
      <c r="AB101" s="15" t="s">
        <v>176</v>
      </c>
      <c r="AC101" s="15" t="s">
        <v>176</v>
      </c>
      <c r="AD101" s="15" t="s">
        <v>176</v>
      </c>
      <c r="AE101" s="20" t="s">
        <v>176</v>
      </c>
      <c r="AF101" s="11" t="s">
        <v>176</v>
      </c>
      <c r="AG101" s="3" t="s">
        <v>176</v>
      </c>
      <c r="AH101" s="3" t="s">
        <v>176</v>
      </c>
      <c r="AI101" s="3" t="s">
        <v>176</v>
      </c>
      <c r="AJ101" s="13" t="s">
        <v>176</v>
      </c>
      <c r="AK101" s="12"/>
      <c r="AL101" s="12"/>
    </row>
    <row r="102" spans="1:38" x14ac:dyDescent="0.25">
      <c r="A102" s="27" t="s">
        <v>236</v>
      </c>
      <c r="B102" s="15" t="s">
        <v>102</v>
      </c>
      <c r="C102">
        <v>84.184006999999994</v>
      </c>
      <c r="D102">
        <v>28.801976</v>
      </c>
      <c r="E102" s="15" t="s">
        <v>197</v>
      </c>
      <c r="F102" s="15">
        <v>5270</v>
      </c>
      <c r="G102" s="15">
        <v>5800</v>
      </c>
      <c r="H102" s="15">
        <v>5530</v>
      </c>
      <c r="I102" s="3">
        <v>22.367933557294776</v>
      </c>
      <c r="J102" s="3">
        <v>27.903494098101724</v>
      </c>
      <c r="K102" s="3">
        <v>19.067526363038564</v>
      </c>
      <c r="L102" s="3">
        <v>1.0384615384615401</v>
      </c>
      <c r="M102" s="15" t="s">
        <v>190</v>
      </c>
      <c r="N102" s="13">
        <v>0.5119236883942766</v>
      </c>
      <c r="O102" s="11">
        <v>0.56485600000000002</v>
      </c>
      <c r="P102" s="3">
        <v>0.436332</v>
      </c>
      <c r="Q102" s="3">
        <f t="shared" si="23"/>
        <v>-0.12852400000000003</v>
      </c>
      <c r="R102" s="3">
        <v>5.0000000000000001E-3</v>
      </c>
      <c r="S102" s="3">
        <f t="shared" si="24"/>
        <v>-22.753409718583146</v>
      </c>
      <c r="T102" s="13">
        <f t="shared" si="25"/>
        <v>-1.5168939812388764</v>
      </c>
      <c r="U102" s="14" t="s">
        <v>176</v>
      </c>
      <c r="V102" s="15" t="s">
        <v>176</v>
      </c>
      <c r="W102" s="15" t="s">
        <v>176</v>
      </c>
      <c r="X102" s="15" t="s">
        <v>176</v>
      </c>
      <c r="Y102" s="15" t="s">
        <v>176</v>
      </c>
      <c r="Z102" s="15" t="s">
        <v>176</v>
      </c>
      <c r="AA102" s="15" t="s">
        <v>176</v>
      </c>
      <c r="AB102" s="15" t="s">
        <v>176</v>
      </c>
      <c r="AC102" s="15" t="s">
        <v>176</v>
      </c>
      <c r="AD102" s="15" t="s">
        <v>176</v>
      </c>
      <c r="AE102" s="20" t="s">
        <v>176</v>
      </c>
      <c r="AF102" s="11" t="s">
        <v>176</v>
      </c>
      <c r="AG102" s="3" t="s">
        <v>176</v>
      </c>
      <c r="AH102" s="3" t="s">
        <v>176</v>
      </c>
      <c r="AI102" s="3" t="s">
        <v>176</v>
      </c>
      <c r="AJ102" s="13" t="s">
        <v>176</v>
      </c>
      <c r="AK102" s="12"/>
      <c r="AL102" s="12"/>
    </row>
    <row r="103" spans="1:38" x14ac:dyDescent="0.25">
      <c r="A103" s="27" t="s">
        <v>311</v>
      </c>
      <c r="B103" s="15" t="s">
        <v>103</v>
      </c>
      <c r="C103">
        <v>84.189132999999998</v>
      </c>
      <c r="D103">
        <v>28.817955000000001</v>
      </c>
      <c r="E103" s="15" t="s">
        <v>197</v>
      </c>
      <c r="F103" s="15">
        <v>5363</v>
      </c>
      <c r="G103" s="15">
        <v>6100</v>
      </c>
      <c r="H103" s="15">
        <v>5780</v>
      </c>
      <c r="I103" s="3">
        <v>20.866407418588722</v>
      </c>
      <c r="J103" s="3">
        <v>35.872215326507778</v>
      </c>
      <c r="K103" s="3">
        <v>17.746208158069329</v>
      </c>
      <c r="L103" s="3">
        <v>-1.29595015576324</v>
      </c>
      <c r="M103" s="15" t="s">
        <v>189</v>
      </c>
      <c r="N103" s="13">
        <v>0.41403734707018675</v>
      </c>
      <c r="O103" s="11">
        <v>1.3867700000000001</v>
      </c>
      <c r="P103" s="3">
        <v>1.1531499999999999</v>
      </c>
      <c r="Q103" s="3">
        <f t="shared" si="23"/>
        <v>-0.23362000000000016</v>
      </c>
      <c r="R103" s="3">
        <v>5.0000000000000001E-3</v>
      </c>
      <c r="S103" s="3">
        <f t="shared" si="24"/>
        <v>-16.846340777490148</v>
      </c>
      <c r="T103" s="13">
        <f t="shared" si="25"/>
        <v>-1.12308938516601</v>
      </c>
      <c r="U103" s="14" t="s">
        <v>176</v>
      </c>
      <c r="V103" s="15" t="s">
        <v>176</v>
      </c>
      <c r="W103" s="15" t="s">
        <v>176</v>
      </c>
      <c r="X103" s="15" t="s">
        <v>176</v>
      </c>
      <c r="Y103" s="15" t="s">
        <v>176</v>
      </c>
      <c r="Z103" s="15" t="s">
        <v>176</v>
      </c>
      <c r="AA103" s="15" t="s">
        <v>176</v>
      </c>
      <c r="AB103" s="15" t="s">
        <v>176</v>
      </c>
      <c r="AC103" s="15" t="s">
        <v>176</v>
      </c>
      <c r="AD103" s="15" t="s">
        <v>176</v>
      </c>
      <c r="AE103" s="20" t="s">
        <v>176</v>
      </c>
      <c r="AF103" s="11" t="s">
        <v>176</v>
      </c>
      <c r="AG103" s="3" t="s">
        <v>176</v>
      </c>
      <c r="AH103" s="3" t="s">
        <v>176</v>
      </c>
      <c r="AI103" s="3" t="s">
        <v>176</v>
      </c>
      <c r="AJ103" s="13" t="s">
        <v>176</v>
      </c>
      <c r="AK103" s="12"/>
      <c r="AL103" s="12"/>
    </row>
    <row r="104" spans="1:38" x14ac:dyDescent="0.25">
      <c r="A104" s="27" t="s">
        <v>294</v>
      </c>
      <c r="B104" s="15" t="s">
        <v>104</v>
      </c>
      <c r="C104">
        <v>84.206699999999998</v>
      </c>
      <c r="D104">
        <v>28.850180999999999</v>
      </c>
      <c r="E104" s="15" t="s">
        <v>197</v>
      </c>
      <c r="F104" s="15">
        <v>5540</v>
      </c>
      <c r="G104" s="15">
        <v>5930</v>
      </c>
      <c r="H104" s="15">
        <v>5695</v>
      </c>
      <c r="I104" s="3">
        <v>10.861098695846705</v>
      </c>
      <c r="J104" s="3">
        <v>11.839568421898299</v>
      </c>
      <c r="K104" s="3">
        <v>10.414980689942626</v>
      </c>
      <c r="L104" s="3">
        <v>1.5161290322580601</v>
      </c>
      <c r="M104" s="15" t="s">
        <v>193</v>
      </c>
      <c r="N104" s="13">
        <v>1.0632911392405062</v>
      </c>
      <c r="O104" s="11">
        <v>0.86397000000000002</v>
      </c>
      <c r="P104" s="3">
        <v>0.71668500000000002</v>
      </c>
      <c r="Q104" s="3">
        <f t="shared" si="23"/>
        <v>-0.147285</v>
      </c>
      <c r="R104" s="3">
        <v>5.0000000000000001E-3</v>
      </c>
      <c r="S104" s="3">
        <f t="shared" si="24"/>
        <v>-17.047466925934927</v>
      </c>
      <c r="T104" s="13">
        <f t="shared" si="25"/>
        <v>-1.1364977950623285</v>
      </c>
      <c r="U104" s="14" t="s">
        <v>181</v>
      </c>
      <c r="V104" s="8">
        <v>36578</v>
      </c>
      <c r="W104" s="15" t="s">
        <v>186</v>
      </c>
      <c r="X104" s="7">
        <v>41598</v>
      </c>
      <c r="Y104" s="15">
        <v>13</v>
      </c>
      <c r="Z104" s="15">
        <v>-5.0536009999999996</v>
      </c>
      <c r="AA104" s="3">
        <f>Z104/Y104</f>
        <v>-0.38873853846153844</v>
      </c>
      <c r="AB104" s="3">
        <v>0.10416647133546975</v>
      </c>
      <c r="AC104" s="3">
        <v>-4.3084863089267804</v>
      </c>
      <c r="AD104" s="3">
        <f>AC104/Y104</f>
        <v>-0.33142202376359847</v>
      </c>
      <c r="AE104" s="13">
        <f t="shared" ref="AE104:AE106" si="26">AB104*1.07</f>
        <v>0.11145812432895263</v>
      </c>
      <c r="AF104" s="11" t="s">
        <v>176</v>
      </c>
      <c r="AG104" s="3" t="s">
        <v>176</v>
      </c>
      <c r="AH104" s="3" t="s">
        <v>176</v>
      </c>
      <c r="AI104" s="3" t="s">
        <v>176</v>
      </c>
      <c r="AJ104" s="13" t="s">
        <v>176</v>
      </c>
      <c r="AK104" s="12"/>
      <c r="AL104" s="12"/>
    </row>
    <row r="105" spans="1:38" x14ac:dyDescent="0.25">
      <c r="A105" s="27" t="s">
        <v>239</v>
      </c>
      <c r="B105" s="15" t="s">
        <v>105</v>
      </c>
      <c r="C105">
        <v>84.215834999999998</v>
      </c>
      <c r="D105">
        <v>28.853234</v>
      </c>
      <c r="E105" s="15" t="s">
        <v>197</v>
      </c>
      <c r="F105" s="15">
        <v>5405</v>
      </c>
      <c r="G105" s="15">
        <v>5931</v>
      </c>
      <c r="H105" s="15">
        <v>5627</v>
      </c>
      <c r="I105" s="3">
        <v>10.814776369648502</v>
      </c>
      <c r="J105" s="3">
        <v>11.051457026665439</v>
      </c>
      <c r="K105" s="3">
        <v>10.76091374531469</v>
      </c>
      <c r="L105" s="3">
        <v>1.36936936936937</v>
      </c>
      <c r="M105" s="15" t="s">
        <v>192</v>
      </c>
      <c r="N105" s="13">
        <v>1.1759530791788857</v>
      </c>
      <c r="O105" s="11">
        <v>0.60573900000000003</v>
      </c>
      <c r="P105" s="3">
        <v>0.38938</v>
      </c>
      <c r="Q105" s="3">
        <f t="shared" si="23"/>
        <v>-0.21635900000000002</v>
      </c>
      <c r="R105" s="3">
        <v>5.0000000000000001E-3</v>
      </c>
      <c r="S105" s="3">
        <f t="shared" si="24"/>
        <v>-35.718188856916925</v>
      </c>
      <c r="T105" s="13">
        <f t="shared" si="25"/>
        <v>-2.3812125904611281</v>
      </c>
      <c r="U105" s="14" t="s">
        <v>181</v>
      </c>
      <c r="V105" s="8">
        <v>36578</v>
      </c>
      <c r="W105" s="15" t="s">
        <v>185</v>
      </c>
      <c r="X105" s="7">
        <v>42278</v>
      </c>
      <c r="Y105" s="15">
        <v>15</v>
      </c>
      <c r="Z105" s="15">
        <v>-10.202491999999999</v>
      </c>
      <c r="AA105" s="3">
        <f>Z105/Y105</f>
        <v>-0.68016613333333331</v>
      </c>
      <c r="AB105" s="3">
        <v>6.5308342182084353E-2</v>
      </c>
      <c r="AC105" s="3">
        <v>-8.6982128385155466</v>
      </c>
      <c r="AD105" s="3">
        <f>AC105/Y105</f>
        <v>-0.57988085590103644</v>
      </c>
      <c r="AE105" s="13">
        <f t="shared" si="26"/>
        <v>6.9879926134830267E-2</v>
      </c>
      <c r="AF105" s="11" t="s">
        <v>176</v>
      </c>
      <c r="AG105" s="3" t="s">
        <v>176</v>
      </c>
      <c r="AH105" s="3" t="s">
        <v>176</v>
      </c>
      <c r="AI105" s="3" t="s">
        <v>176</v>
      </c>
      <c r="AJ105" s="13" t="s">
        <v>176</v>
      </c>
      <c r="AK105" s="12"/>
      <c r="AL105" s="12"/>
    </row>
    <row r="106" spans="1:38" x14ac:dyDescent="0.25">
      <c r="A106" s="27" t="s">
        <v>325</v>
      </c>
      <c r="B106" s="15" t="s">
        <v>106</v>
      </c>
      <c r="C106">
        <v>84.218830999999994</v>
      </c>
      <c r="D106">
        <v>28.837425</v>
      </c>
      <c r="E106" s="15" t="s">
        <v>197</v>
      </c>
      <c r="F106" s="15">
        <v>5609</v>
      </c>
      <c r="G106" s="15">
        <v>5778</v>
      </c>
      <c r="H106" s="15">
        <v>5693</v>
      </c>
      <c r="I106" s="3">
        <v>18.903100022105761</v>
      </c>
      <c r="J106" s="3">
        <v>17.934249388529551</v>
      </c>
      <c r="K106" s="3">
        <v>19.963444278501246</v>
      </c>
      <c r="L106" s="3">
        <v>1.0119047619047601</v>
      </c>
      <c r="M106" s="15" t="s">
        <v>190</v>
      </c>
      <c r="N106" s="13">
        <v>0.74652777777777779</v>
      </c>
      <c r="O106" s="11">
        <v>0.25775599999999999</v>
      </c>
      <c r="P106" s="3">
        <v>0.13141600000000001</v>
      </c>
      <c r="Q106" s="3">
        <f t="shared" si="23"/>
        <v>-0.12633999999999998</v>
      </c>
      <c r="R106" s="3">
        <v>5.0000000000000001E-3</v>
      </c>
      <c r="S106" s="3">
        <f t="shared" si="24"/>
        <v>-49.015347848352704</v>
      </c>
      <c r="T106" s="13">
        <f t="shared" si="25"/>
        <v>-3.2676898565568471</v>
      </c>
      <c r="U106" s="14" t="s">
        <v>181</v>
      </c>
      <c r="V106" s="8">
        <v>36578</v>
      </c>
      <c r="W106" s="15" t="s">
        <v>186</v>
      </c>
      <c r="X106" s="7">
        <v>41598</v>
      </c>
      <c r="Y106" s="15">
        <v>13</v>
      </c>
      <c r="Z106" s="15">
        <v>-9.5518289999999997</v>
      </c>
      <c r="AA106" s="3">
        <f>Z106/Y106</f>
        <v>-0.73475607692307687</v>
      </c>
      <c r="AB106" s="3">
        <v>3.1075358340912958E-2</v>
      </c>
      <c r="AC106" s="3">
        <v>-8.1434851053159463</v>
      </c>
      <c r="AD106" s="3">
        <f>AC106/Y106</f>
        <v>-0.6264219311781497</v>
      </c>
      <c r="AE106" s="13">
        <f t="shared" si="26"/>
        <v>3.3250633424776868E-2</v>
      </c>
      <c r="AF106" s="11" t="s">
        <v>176</v>
      </c>
      <c r="AG106" s="3" t="s">
        <v>176</v>
      </c>
      <c r="AH106" s="3" t="s">
        <v>176</v>
      </c>
      <c r="AI106" s="3" t="s">
        <v>176</v>
      </c>
      <c r="AJ106" s="13" t="s">
        <v>176</v>
      </c>
      <c r="AK106" s="12"/>
      <c r="AL106" s="12"/>
    </row>
    <row r="107" spans="1:38" x14ac:dyDescent="0.25">
      <c r="A107" s="27" t="s">
        <v>267</v>
      </c>
      <c r="B107" s="15" t="s">
        <v>107</v>
      </c>
      <c r="C107">
        <v>84.229963999999995</v>
      </c>
      <c r="D107">
        <v>28.832594</v>
      </c>
      <c r="E107" s="15" t="s">
        <v>197</v>
      </c>
      <c r="F107" s="15">
        <v>5508</v>
      </c>
      <c r="G107" s="15">
        <v>5964</v>
      </c>
      <c r="H107" s="15">
        <v>5714</v>
      </c>
      <c r="I107" s="3">
        <v>27.638382831491977</v>
      </c>
      <c r="J107" s="3">
        <v>31.27480548231706</v>
      </c>
      <c r="K107" s="3">
        <v>24.022597827382494</v>
      </c>
      <c r="L107" s="3">
        <v>1.21359223300971</v>
      </c>
      <c r="M107" s="15" t="s">
        <v>192</v>
      </c>
      <c r="N107" s="13">
        <v>0.22839506172839505</v>
      </c>
      <c r="O107" s="11">
        <v>0.43875199999999998</v>
      </c>
      <c r="P107" s="3">
        <v>0.37784899999999999</v>
      </c>
      <c r="Q107" s="3">
        <f t="shared" si="23"/>
        <v>-6.0902999999999985E-2</v>
      </c>
      <c r="R107" s="3">
        <v>5.0000000000000001E-3</v>
      </c>
      <c r="S107" s="3">
        <f t="shared" si="24"/>
        <v>-13.880962365983516</v>
      </c>
      <c r="T107" s="13">
        <f t="shared" si="25"/>
        <v>-0.92539749106556768</v>
      </c>
      <c r="U107" s="11" t="s">
        <v>176</v>
      </c>
      <c r="V107" s="3" t="s">
        <v>176</v>
      </c>
      <c r="W107" s="3" t="s">
        <v>176</v>
      </c>
      <c r="X107" s="3" t="s">
        <v>176</v>
      </c>
      <c r="Y107" s="3" t="s">
        <v>176</v>
      </c>
      <c r="Z107" s="3" t="s">
        <v>176</v>
      </c>
      <c r="AA107" s="3" t="s">
        <v>176</v>
      </c>
      <c r="AB107" s="3" t="s">
        <v>176</v>
      </c>
      <c r="AC107" s="3" t="s">
        <v>176</v>
      </c>
      <c r="AD107" s="3" t="s">
        <v>176</v>
      </c>
      <c r="AE107" s="13" t="s">
        <v>176</v>
      </c>
      <c r="AF107" s="11" t="s">
        <v>176</v>
      </c>
      <c r="AG107" s="3" t="s">
        <v>176</v>
      </c>
      <c r="AH107" s="3" t="s">
        <v>176</v>
      </c>
      <c r="AI107" s="3" t="s">
        <v>176</v>
      </c>
      <c r="AJ107" s="13" t="s">
        <v>176</v>
      </c>
      <c r="AK107" s="12"/>
      <c r="AL107" s="12"/>
    </row>
    <row r="108" spans="1:38" x14ac:dyDescent="0.25">
      <c r="A108" s="27" t="s">
        <v>266</v>
      </c>
      <c r="B108" s="15" t="s">
        <v>108</v>
      </c>
      <c r="C108">
        <v>84.233728999999997</v>
      </c>
      <c r="D108">
        <v>28.822457</v>
      </c>
      <c r="E108" s="15" t="s">
        <v>197</v>
      </c>
      <c r="F108" s="15">
        <v>5222</v>
      </c>
      <c r="G108" s="15">
        <v>6347</v>
      </c>
      <c r="H108" s="15">
        <v>5804</v>
      </c>
      <c r="I108" s="3">
        <v>19.659848059031308</v>
      </c>
      <c r="J108" s="3">
        <v>25.191873936760331</v>
      </c>
      <c r="K108" s="3">
        <v>16.33786107223218</v>
      </c>
      <c r="L108" s="3">
        <v>-1.0756457564575601</v>
      </c>
      <c r="M108" s="15" t="s">
        <v>190</v>
      </c>
      <c r="N108" s="13">
        <v>0.23672055427251731</v>
      </c>
      <c r="O108" s="11">
        <v>1.5598700000000001</v>
      </c>
      <c r="P108" s="3">
        <v>1.38201</v>
      </c>
      <c r="Q108" s="3">
        <f t="shared" si="23"/>
        <v>-0.17786000000000013</v>
      </c>
      <c r="R108" s="3">
        <v>5.0000000000000001E-3</v>
      </c>
      <c r="S108" s="3">
        <f t="shared" si="24"/>
        <v>-11.402232237301833</v>
      </c>
      <c r="T108" s="13">
        <f t="shared" si="25"/>
        <v>-0.76014881582012217</v>
      </c>
      <c r="U108" s="14" t="s">
        <v>176</v>
      </c>
      <c r="V108" s="15" t="s">
        <v>176</v>
      </c>
      <c r="W108" s="15" t="s">
        <v>176</v>
      </c>
      <c r="X108" s="15" t="s">
        <v>176</v>
      </c>
      <c r="Y108" s="15" t="s">
        <v>176</v>
      </c>
      <c r="Z108" s="15" t="s">
        <v>176</v>
      </c>
      <c r="AA108" s="15" t="s">
        <v>176</v>
      </c>
      <c r="AB108" s="15" t="s">
        <v>176</v>
      </c>
      <c r="AC108" s="15" t="s">
        <v>176</v>
      </c>
      <c r="AD108" s="15" t="s">
        <v>176</v>
      </c>
      <c r="AE108" s="20" t="s">
        <v>176</v>
      </c>
      <c r="AF108" s="11" t="s">
        <v>176</v>
      </c>
      <c r="AG108" s="3" t="s">
        <v>176</v>
      </c>
      <c r="AH108" s="3" t="s">
        <v>176</v>
      </c>
      <c r="AI108" s="3" t="s">
        <v>176</v>
      </c>
      <c r="AJ108" s="13" t="s">
        <v>176</v>
      </c>
      <c r="AK108" s="12"/>
      <c r="AL108" s="12"/>
    </row>
    <row r="109" spans="1:38" x14ac:dyDescent="0.25">
      <c r="A109" s="27" t="s">
        <v>356</v>
      </c>
      <c r="B109" s="15" t="s">
        <v>109</v>
      </c>
      <c r="C109">
        <v>84.246449999999996</v>
      </c>
      <c r="D109">
        <v>28.823074999999999</v>
      </c>
      <c r="E109" s="15" t="s">
        <v>197</v>
      </c>
      <c r="F109" s="15">
        <v>5249</v>
      </c>
      <c r="G109" s="15">
        <v>6161</v>
      </c>
      <c r="H109" s="15">
        <v>5585</v>
      </c>
      <c r="I109" s="3">
        <v>15.476437359568894</v>
      </c>
      <c r="J109" s="3">
        <v>16.552398746425588</v>
      </c>
      <c r="K109" s="3">
        <v>14.902998064594383</v>
      </c>
      <c r="L109" s="3">
        <v>1.67930029154519</v>
      </c>
      <c r="M109" s="15" t="s">
        <v>193</v>
      </c>
      <c r="N109" s="13">
        <v>0.20704467353951891</v>
      </c>
      <c r="O109" s="11">
        <v>1.0384599999999999</v>
      </c>
      <c r="P109" s="3">
        <v>0.78832400000000002</v>
      </c>
      <c r="Q109" s="3">
        <f t="shared" si="23"/>
        <v>-0.25013599999999991</v>
      </c>
      <c r="R109" s="3">
        <v>5.0000000000000001E-3</v>
      </c>
      <c r="S109" s="3">
        <f t="shared" si="24"/>
        <v>-24.087206055120074</v>
      </c>
      <c r="T109" s="13">
        <f t="shared" si="25"/>
        <v>-1.605813737008005</v>
      </c>
      <c r="U109" s="14" t="s">
        <v>176</v>
      </c>
      <c r="V109" s="15" t="s">
        <v>176</v>
      </c>
      <c r="W109" s="15" t="s">
        <v>176</v>
      </c>
      <c r="X109" s="15" t="s">
        <v>176</v>
      </c>
      <c r="Y109" s="15" t="s">
        <v>176</v>
      </c>
      <c r="Z109" s="15" t="s">
        <v>176</v>
      </c>
      <c r="AA109" s="15" t="s">
        <v>176</v>
      </c>
      <c r="AB109" s="15" t="s">
        <v>176</v>
      </c>
      <c r="AC109" s="15" t="s">
        <v>176</v>
      </c>
      <c r="AD109" s="15" t="s">
        <v>176</v>
      </c>
      <c r="AE109" s="20" t="s">
        <v>176</v>
      </c>
      <c r="AF109" s="11" t="s">
        <v>176</v>
      </c>
      <c r="AG109" s="3" t="s">
        <v>176</v>
      </c>
      <c r="AH109" s="3" t="s">
        <v>176</v>
      </c>
      <c r="AI109" s="3" t="s">
        <v>176</v>
      </c>
      <c r="AJ109" s="13" t="s">
        <v>176</v>
      </c>
      <c r="AK109" s="12"/>
      <c r="AL109" s="12"/>
    </row>
    <row r="110" spans="1:38" x14ac:dyDescent="0.25">
      <c r="A110" s="27" t="s">
        <v>281</v>
      </c>
      <c r="B110" s="15" t="s">
        <v>110</v>
      </c>
      <c r="C110">
        <v>84.223370000000003</v>
      </c>
      <c r="D110">
        <v>28.819617999999998</v>
      </c>
      <c r="E110" s="15" t="s">
        <v>197</v>
      </c>
      <c r="F110" s="15">
        <v>5321</v>
      </c>
      <c r="G110" s="15">
        <v>6312</v>
      </c>
      <c r="H110" s="15">
        <v>5724</v>
      </c>
      <c r="I110" s="3">
        <v>23.159579094878584</v>
      </c>
      <c r="J110" s="3">
        <v>31.255853603524937</v>
      </c>
      <c r="K110" s="3">
        <v>16.615042080230598</v>
      </c>
      <c r="L110" s="3">
        <v>1.4590570719603</v>
      </c>
      <c r="M110" s="15" t="s">
        <v>192</v>
      </c>
      <c r="N110" s="13">
        <v>0.46366279069767441</v>
      </c>
      <c r="O110" s="11">
        <v>1.2240500000000001</v>
      </c>
      <c r="P110" s="37">
        <v>1.1607400000000001</v>
      </c>
      <c r="Q110" s="3">
        <f t="shared" si="23"/>
        <v>-6.3309999999999977E-2</v>
      </c>
      <c r="R110" s="3">
        <v>5.0000000000000001E-3</v>
      </c>
      <c r="S110" s="3">
        <f t="shared" si="24"/>
        <v>-5.172174339283524</v>
      </c>
      <c r="T110" s="13">
        <f t="shared" si="25"/>
        <v>-0.34481162261890158</v>
      </c>
      <c r="U110" s="14" t="s">
        <v>176</v>
      </c>
      <c r="V110" s="15" t="s">
        <v>176</v>
      </c>
      <c r="W110" s="15" t="s">
        <v>176</v>
      </c>
      <c r="X110" s="15" t="s">
        <v>176</v>
      </c>
      <c r="Y110" s="15" t="s">
        <v>176</v>
      </c>
      <c r="Z110" s="15" t="s">
        <v>176</v>
      </c>
      <c r="AA110" s="15" t="s">
        <v>176</v>
      </c>
      <c r="AB110" s="15" t="s">
        <v>176</v>
      </c>
      <c r="AC110" s="15" t="s">
        <v>176</v>
      </c>
      <c r="AD110" s="15" t="s">
        <v>176</v>
      </c>
      <c r="AE110" s="20" t="s">
        <v>176</v>
      </c>
      <c r="AF110" s="11" t="s">
        <v>176</v>
      </c>
      <c r="AG110" s="3" t="s">
        <v>176</v>
      </c>
      <c r="AH110" s="3" t="s">
        <v>176</v>
      </c>
      <c r="AI110" s="3" t="s">
        <v>176</v>
      </c>
      <c r="AJ110" s="13" t="s">
        <v>176</v>
      </c>
      <c r="AK110" s="12"/>
      <c r="AL110" s="12"/>
    </row>
    <row r="111" spans="1:38" x14ac:dyDescent="0.25">
      <c r="A111" s="27" t="s">
        <v>323</v>
      </c>
      <c r="B111" s="15" t="s">
        <v>111</v>
      </c>
      <c r="C111">
        <v>84.233789000000002</v>
      </c>
      <c r="D111">
        <v>28.804796</v>
      </c>
      <c r="E111" s="15" t="s">
        <v>197</v>
      </c>
      <c r="F111" s="15">
        <v>5482</v>
      </c>
      <c r="G111" s="15">
        <v>6332</v>
      </c>
      <c r="H111" s="15">
        <v>5624</v>
      </c>
      <c r="I111" s="3">
        <v>9.3780549178882282</v>
      </c>
      <c r="J111" s="3">
        <v>12.614396731402065</v>
      </c>
      <c r="K111" s="3">
        <v>7.823710731885269</v>
      </c>
      <c r="L111" s="3">
        <v>4.9859154929577496</v>
      </c>
      <c r="M111" s="15" t="s">
        <v>193</v>
      </c>
      <c r="N111" s="13">
        <v>0.33889219773674806</v>
      </c>
      <c r="O111" s="11">
        <v>1.5220400000000001</v>
      </c>
      <c r="P111" s="3">
        <v>1.0022</v>
      </c>
      <c r="Q111" s="3">
        <f t="shared" si="23"/>
        <v>-0.51984000000000008</v>
      </c>
      <c r="R111" s="3">
        <v>5.0000000000000001E-3</v>
      </c>
      <c r="S111" s="3">
        <f t="shared" si="24"/>
        <v>-34.15416152006518</v>
      </c>
      <c r="T111" s="13">
        <f t="shared" si="25"/>
        <v>-2.2769441013376785</v>
      </c>
      <c r="U111" s="14" t="s">
        <v>176</v>
      </c>
      <c r="V111" s="15" t="s">
        <v>176</v>
      </c>
      <c r="W111" s="15" t="s">
        <v>176</v>
      </c>
      <c r="X111" s="15" t="s">
        <v>176</v>
      </c>
      <c r="Y111" s="15" t="s">
        <v>176</v>
      </c>
      <c r="Z111" s="15" t="s">
        <v>176</v>
      </c>
      <c r="AA111" s="15" t="s">
        <v>176</v>
      </c>
      <c r="AB111" s="15" t="s">
        <v>176</v>
      </c>
      <c r="AC111" s="15" t="s">
        <v>176</v>
      </c>
      <c r="AD111" s="15" t="s">
        <v>176</v>
      </c>
      <c r="AE111" s="20" t="s">
        <v>176</v>
      </c>
      <c r="AF111" s="11" t="s">
        <v>176</v>
      </c>
      <c r="AG111" s="3" t="s">
        <v>176</v>
      </c>
      <c r="AH111" s="3" t="s">
        <v>176</v>
      </c>
      <c r="AI111" s="3" t="s">
        <v>176</v>
      </c>
      <c r="AJ111" s="13" t="s">
        <v>176</v>
      </c>
      <c r="AK111" s="12"/>
      <c r="AL111" s="12"/>
    </row>
    <row r="112" spans="1:38" x14ac:dyDescent="0.25">
      <c r="A112" s="27" t="s">
        <v>323</v>
      </c>
      <c r="B112" s="15" t="s">
        <v>112</v>
      </c>
      <c r="C112">
        <v>84.230794000000003</v>
      </c>
      <c r="D112">
        <v>28.810416</v>
      </c>
      <c r="E112" s="15" t="s">
        <v>197</v>
      </c>
      <c r="F112" s="15" t="s">
        <v>176</v>
      </c>
      <c r="G112" s="15" t="s">
        <v>176</v>
      </c>
      <c r="H112" s="15" t="s">
        <v>176</v>
      </c>
      <c r="I112" s="3"/>
      <c r="J112" s="3"/>
      <c r="K112" s="3"/>
      <c r="L112" s="3" t="s">
        <v>176</v>
      </c>
      <c r="M112" s="15" t="b">
        <v>0</v>
      </c>
      <c r="N112" s="13"/>
      <c r="O112" s="11" t="s">
        <v>176</v>
      </c>
      <c r="P112" s="3">
        <v>0.32797500000000002</v>
      </c>
      <c r="Q112" s="3" t="s">
        <v>176</v>
      </c>
      <c r="R112" s="3">
        <v>5.0000000000000001E-3</v>
      </c>
      <c r="S112" s="3" t="s">
        <v>176</v>
      </c>
      <c r="T112" s="13" t="s">
        <v>176</v>
      </c>
      <c r="U112" s="11" t="s">
        <v>176</v>
      </c>
      <c r="V112" s="3" t="s">
        <v>176</v>
      </c>
      <c r="W112" s="3" t="s">
        <v>176</v>
      </c>
      <c r="X112" s="3" t="s">
        <v>176</v>
      </c>
      <c r="Y112" s="3" t="s">
        <v>176</v>
      </c>
      <c r="Z112" s="3" t="s">
        <v>176</v>
      </c>
      <c r="AA112" s="3" t="s">
        <v>176</v>
      </c>
      <c r="AB112" s="3" t="s">
        <v>176</v>
      </c>
      <c r="AC112" s="3" t="s">
        <v>176</v>
      </c>
      <c r="AD112" s="3" t="s">
        <v>176</v>
      </c>
      <c r="AE112" s="13" t="s">
        <v>176</v>
      </c>
      <c r="AF112" s="11" t="s">
        <v>176</v>
      </c>
      <c r="AG112" s="3" t="s">
        <v>176</v>
      </c>
      <c r="AH112" s="3" t="s">
        <v>176</v>
      </c>
      <c r="AI112" s="3" t="s">
        <v>176</v>
      </c>
      <c r="AJ112" s="13" t="s">
        <v>176</v>
      </c>
      <c r="AK112" s="12"/>
      <c r="AL112" s="12"/>
    </row>
    <row r="113" spans="1:38" x14ac:dyDescent="0.25">
      <c r="A113" s="27" t="s">
        <v>376</v>
      </c>
      <c r="B113" s="15" t="s">
        <v>113</v>
      </c>
      <c r="C113">
        <v>84.214297999999999</v>
      </c>
      <c r="D113">
        <v>28.871722999999999</v>
      </c>
      <c r="E113" s="15" t="s">
        <v>197</v>
      </c>
      <c r="F113" s="15">
        <v>5037</v>
      </c>
      <c r="G113" s="15">
        <v>6444</v>
      </c>
      <c r="H113" s="15">
        <v>5724</v>
      </c>
      <c r="I113" s="3">
        <v>9.0107765623253506</v>
      </c>
      <c r="J113" s="3">
        <v>24.936226236552258</v>
      </c>
      <c r="K113" s="3">
        <v>5.7858865097870478</v>
      </c>
      <c r="L113" s="3">
        <v>1.0480349344978199</v>
      </c>
      <c r="M113" s="15" t="s">
        <v>190</v>
      </c>
      <c r="N113" s="13">
        <v>0.45251541707237908</v>
      </c>
      <c r="O113" s="11">
        <v>13.832000000000001</v>
      </c>
      <c r="P113" s="3">
        <v>12.8659</v>
      </c>
      <c r="Q113" s="3">
        <f>P113-O113</f>
        <v>-0.96610000000000085</v>
      </c>
      <c r="R113" s="3">
        <v>5.0000000000000001E-3</v>
      </c>
      <c r="S113" s="3">
        <f>Q113/O113*100</f>
        <v>-6.9845286292654771</v>
      </c>
      <c r="T113" s="13">
        <f>S113/15</f>
        <v>-0.46563524195103179</v>
      </c>
      <c r="U113" s="14" t="s">
        <v>176</v>
      </c>
      <c r="V113" s="15" t="s">
        <v>176</v>
      </c>
      <c r="W113" s="15" t="s">
        <v>176</v>
      </c>
      <c r="X113" s="15" t="s">
        <v>176</v>
      </c>
      <c r="Y113" s="15" t="s">
        <v>176</v>
      </c>
      <c r="Z113" s="15" t="s">
        <v>176</v>
      </c>
      <c r="AA113" s="15" t="s">
        <v>176</v>
      </c>
      <c r="AB113" s="15" t="s">
        <v>176</v>
      </c>
      <c r="AC113" s="15" t="s">
        <v>176</v>
      </c>
      <c r="AD113" s="15" t="s">
        <v>176</v>
      </c>
      <c r="AE113" s="20" t="s">
        <v>176</v>
      </c>
      <c r="AF113" s="11">
        <v>2.1401370000000002</v>
      </c>
      <c r="AG113" s="3">
        <v>15.47236119144014</v>
      </c>
      <c r="AH113" s="3">
        <v>2.2384200000000001</v>
      </c>
      <c r="AI113" s="3">
        <v>17.398083305481933</v>
      </c>
      <c r="AJ113" s="13">
        <f>AI113-AG113</f>
        <v>1.9257221140417933</v>
      </c>
      <c r="AK113" s="12"/>
      <c r="AL113" s="12"/>
    </row>
    <row r="114" spans="1:38" x14ac:dyDescent="0.25">
      <c r="A114" s="27" t="s">
        <v>352</v>
      </c>
      <c r="B114" s="15" t="s">
        <v>114</v>
      </c>
      <c r="C114">
        <v>84.266934000000006</v>
      </c>
      <c r="D114">
        <v>28.879221999999999</v>
      </c>
      <c r="E114" s="15" t="s">
        <v>197</v>
      </c>
      <c r="F114" s="15">
        <v>5297</v>
      </c>
      <c r="G114" s="15">
        <v>6877</v>
      </c>
      <c r="H114" s="15">
        <v>5602</v>
      </c>
      <c r="I114" s="3">
        <v>22.994291599738883</v>
      </c>
      <c r="J114" s="3">
        <v>39.996269647715685</v>
      </c>
      <c r="K114" s="3">
        <v>8.0232692235522887</v>
      </c>
      <c r="L114" s="3">
        <v>4.1465798045602602</v>
      </c>
      <c r="M114" s="15" t="s">
        <v>193</v>
      </c>
      <c r="N114" s="13">
        <v>1.0973393900064894</v>
      </c>
      <c r="O114" s="11">
        <v>2.7756099999999999</v>
      </c>
      <c r="P114" s="3">
        <v>2.3473799999999998</v>
      </c>
      <c r="Q114" s="3">
        <f>P114-O114</f>
        <v>-0.42823000000000011</v>
      </c>
      <c r="R114" s="3">
        <v>5.0000000000000001E-3</v>
      </c>
      <c r="S114" s="3">
        <f>Q114/O114*100</f>
        <v>-15.428320261131793</v>
      </c>
      <c r="T114" s="13">
        <f>S114/15</f>
        <v>-1.0285546840754529</v>
      </c>
      <c r="U114" s="11" t="s">
        <v>176</v>
      </c>
      <c r="V114" s="3" t="s">
        <v>176</v>
      </c>
      <c r="W114" s="3" t="s">
        <v>176</v>
      </c>
      <c r="X114" s="3" t="s">
        <v>176</v>
      </c>
      <c r="Y114" s="3" t="s">
        <v>176</v>
      </c>
      <c r="Z114" s="3" t="s">
        <v>176</v>
      </c>
      <c r="AA114" s="3" t="s">
        <v>176</v>
      </c>
      <c r="AB114" s="3" t="s">
        <v>176</v>
      </c>
      <c r="AC114" s="3" t="s">
        <v>176</v>
      </c>
      <c r="AD114" s="3" t="s">
        <v>176</v>
      </c>
      <c r="AE114" s="13" t="s">
        <v>176</v>
      </c>
      <c r="AF114" s="11">
        <v>1.218593</v>
      </c>
      <c r="AG114" s="3">
        <v>43.903610377538634</v>
      </c>
      <c r="AH114" s="3">
        <v>1.22793</v>
      </c>
      <c r="AI114" s="3">
        <v>52.310661247859315</v>
      </c>
      <c r="AJ114" s="13">
        <f>AI114-AG114</f>
        <v>8.4070508703206812</v>
      </c>
      <c r="AK114" s="12"/>
      <c r="AL114" s="12"/>
    </row>
    <row r="115" spans="1:38" x14ac:dyDescent="0.25">
      <c r="A115" s="27" t="s">
        <v>272</v>
      </c>
      <c r="B115" s="15" t="s">
        <v>115</v>
      </c>
      <c r="C115">
        <v>84.283590000000004</v>
      </c>
      <c r="D115">
        <v>28.880424000000001</v>
      </c>
      <c r="E115" s="15" t="s">
        <v>197</v>
      </c>
      <c r="F115" s="15">
        <v>5526</v>
      </c>
      <c r="G115" s="15">
        <v>6647</v>
      </c>
      <c r="H115" s="15">
        <v>6168</v>
      </c>
      <c r="I115" s="3">
        <v>47.68901946438902</v>
      </c>
      <c r="J115" s="3">
        <v>51.490771634475678</v>
      </c>
      <c r="K115" s="3">
        <v>45.047391039244751</v>
      </c>
      <c r="L115" s="3">
        <v>-1.33541666666667</v>
      </c>
      <c r="M115" s="15" t="s">
        <v>189</v>
      </c>
      <c r="N115" s="13">
        <v>0</v>
      </c>
      <c r="O115" s="11">
        <v>0.71055299999999999</v>
      </c>
      <c r="P115" s="3">
        <v>0.63785000000000003</v>
      </c>
      <c r="Q115" s="3">
        <f>P115-O115</f>
        <v>-7.2702999999999962E-2</v>
      </c>
      <c r="R115" s="3">
        <v>5.0000000000000001E-3</v>
      </c>
      <c r="S115" s="3">
        <f>Q115/O115*100</f>
        <v>-10.23188980976788</v>
      </c>
      <c r="T115" s="13">
        <f>S115/15</f>
        <v>-0.68212598731785867</v>
      </c>
      <c r="U115" s="14" t="s">
        <v>176</v>
      </c>
      <c r="V115" s="15" t="s">
        <v>176</v>
      </c>
      <c r="W115" s="15" t="s">
        <v>176</v>
      </c>
      <c r="X115" s="15" t="s">
        <v>176</v>
      </c>
      <c r="Y115" s="15" t="s">
        <v>176</v>
      </c>
      <c r="Z115" s="15" t="s">
        <v>176</v>
      </c>
      <c r="AA115" s="15" t="s">
        <v>176</v>
      </c>
      <c r="AB115" s="15" t="s">
        <v>176</v>
      </c>
      <c r="AC115" s="15" t="s">
        <v>176</v>
      </c>
      <c r="AD115" s="15" t="s">
        <v>176</v>
      </c>
      <c r="AE115" s="20" t="s">
        <v>176</v>
      </c>
      <c r="AF115" s="11" t="s">
        <v>176</v>
      </c>
      <c r="AG115" s="3" t="s">
        <v>176</v>
      </c>
      <c r="AH115" s="3" t="s">
        <v>176</v>
      </c>
      <c r="AI115" s="3" t="s">
        <v>176</v>
      </c>
      <c r="AJ115" s="13" t="s">
        <v>176</v>
      </c>
      <c r="AK115" s="12"/>
      <c r="AL115" s="12"/>
    </row>
    <row r="116" spans="1:38" x14ac:dyDescent="0.25">
      <c r="A116" s="27" t="s">
        <v>370</v>
      </c>
      <c r="B116" s="15" t="s">
        <v>116</v>
      </c>
      <c r="C116">
        <v>84.173156000000006</v>
      </c>
      <c r="D116">
        <v>28.857596000000001</v>
      </c>
      <c r="E116" s="15" t="s">
        <v>197</v>
      </c>
      <c r="F116" s="15">
        <v>5685</v>
      </c>
      <c r="G116" s="15">
        <v>6342</v>
      </c>
      <c r="H116" s="15">
        <v>5877</v>
      </c>
      <c r="I116" s="3">
        <v>11.159374567818729</v>
      </c>
      <c r="J116" s="3">
        <v>18.507751553134906</v>
      </c>
      <c r="K116" s="3">
        <v>9.4966670440218035</v>
      </c>
      <c r="L116" s="3">
        <v>2.40414507772021</v>
      </c>
      <c r="M116" s="15" t="s">
        <v>193</v>
      </c>
      <c r="N116" s="13">
        <v>1.3388822829964329</v>
      </c>
      <c r="O116" s="11">
        <v>0.77391299999999996</v>
      </c>
      <c r="P116" s="3">
        <v>0.29700700000000002</v>
      </c>
      <c r="Q116" s="3">
        <f>P116-O116</f>
        <v>-0.47690599999999994</v>
      </c>
      <c r="R116" s="3">
        <v>5.0000000000000001E-3</v>
      </c>
      <c r="S116" s="3">
        <f>Q116/O116*100</f>
        <v>-61.62268885520723</v>
      </c>
      <c r="T116" s="13">
        <f>S116/15</f>
        <v>-4.1081792570138154</v>
      </c>
      <c r="U116" s="14" t="s">
        <v>176</v>
      </c>
      <c r="V116" s="15" t="s">
        <v>176</v>
      </c>
      <c r="W116" s="15" t="s">
        <v>176</v>
      </c>
      <c r="X116" s="15" t="s">
        <v>176</v>
      </c>
      <c r="Y116" s="15" t="s">
        <v>176</v>
      </c>
      <c r="Z116" s="15" t="s">
        <v>176</v>
      </c>
      <c r="AA116" s="15" t="s">
        <v>176</v>
      </c>
      <c r="AB116" s="15" t="s">
        <v>176</v>
      </c>
      <c r="AC116" s="15" t="s">
        <v>176</v>
      </c>
      <c r="AD116" s="15" t="s">
        <v>176</v>
      </c>
      <c r="AE116" s="20" t="s">
        <v>176</v>
      </c>
      <c r="AF116" s="11" t="s">
        <v>176</v>
      </c>
      <c r="AG116" s="3" t="s">
        <v>176</v>
      </c>
      <c r="AH116" s="3" t="s">
        <v>176</v>
      </c>
      <c r="AI116" s="3" t="s">
        <v>176</v>
      </c>
      <c r="AJ116" s="13" t="s">
        <v>176</v>
      </c>
      <c r="AK116" s="12"/>
      <c r="AL116" s="12"/>
    </row>
    <row r="117" spans="1:38" x14ac:dyDescent="0.25">
      <c r="A117" s="27" t="s">
        <v>370</v>
      </c>
      <c r="B117" s="15" t="s">
        <v>117</v>
      </c>
      <c r="C117">
        <v>84.183565000000002</v>
      </c>
      <c r="D117">
        <v>28.854696000000001</v>
      </c>
      <c r="E117" s="15" t="s">
        <v>197</v>
      </c>
      <c r="F117" s="15" t="s">
        <v>176</v>
      </c>
      <c r="G117" s="15" t="s">
        <v>176</v>
      </c>
      <c r="H117" s="15" t="s">
        <v>176</v>
      </c>
      <c r="I117" s="15" t="s">
        <v>176</v>
      </c>
      <c r="J117" s="15" t="s">
        <v>176</v>
      </c>
      <c r="K117" s="15" t="s">
        <v>176</v>
      </c>
      <c r="L117" s="15" t="s">
        <v>176</v>
      </c>
      <c r="M117" s="15" t="s">
        <v>176</v>
      </c>
      <c r="N117" s="20" t="s">
        <v>176</v>
      </c>
      <c r="O117" s="11" t="s">
        <v>176</v>
      </c>
      <c r="P117" s="3">
        <v>0.201489</v>
      </c>
      <c r="Q117" s="3" t="s">
        <v>176</v>
      </c>
      <c r="R117" s="3">
        <v>5.0000000000000001E-3</v>
      </c>
      <c r="S117" s="3" t="s">
        <v>176</v>
      </c>
      <c r="T117" s="13" t="s">
        <v>176</v>
      </c>
      <c r="U117" s="11" t="s">
        <v>176</v>
      </c>
      <c r="V117" s="3" t="s">
        <v>176</v>
      </c>
      <c r="W117" s="3" t="s">
        <v>176</v>
      </c>
      <c r="X117" s="3" t="s">
        <v>176</v>
      </c>
      <c r="Y117" s="3" t="s">
        <v>176</v>
      </c>
      <c r="Z117" s="3" t="s">
        <v>176</v>
      </c>
      <c r="AA117" s="3" t="s">
        <v>176</v>
      </c>
      <c r="AB117" s="3" t="s">
        <v>176</v>
      </c>
      <c r="AC117" s="3" t="s">
        <v>176</v>
      </c>
      <c r="AD117" s="3" t="s">
        <v>176</v>
      </c>
      <c r="AE117" s="13" t="s">
        <v>176</v>
      </c>
      <c r="AF117" s="11" t="s">
        <v>176</v>
      </c>
      <c r="AG117" s="3" t="s">
        <v>176</v>
      </c>
      <c r="AH117" s="3" t="s">
        <v>176</v>
      </c>
      <c r="AI117" s="3" t="s">
        <v>176</v>
      </c>
      <c r="AJ117" s="13" t="s">
        <v>176</v>
      </c>
      <c r="AK117" s="12"/>
      <c r="AL117" s="12"/>
    </row>
    <row r="118" spans="1:38" x14ac:dyDescent="0.25">
      <c r="A118" s="27" t="s">
        <v>340</v>
      </c>
      <c r="B118" s="15" t="s">
        <v>118</v>
      </c>
      <c r="C118">
        <v>84.154351000000005</v>
      </c>
      <c r="D118">
        <v>28.711269999999999</v>
      </c>
      <c r="E118" s="15" t="s">
        <v>380</v>
      </c>
      <c r="F118" s="15">
        <v>5340</v>
      </c>
      <c r="G118" s="15">
        <v>5821</v>
      </c>
      <c r="H118" s="15">
        <v>5649</v>
      </c>
      <c r="I118" s="3">
        <v>28.773305946537246</v>
      </c>
      <c r="J118" s="3">
        <v>32.980997545455473</v>
      </c>
      <c r="K118" s="3">
        <v>27.358021713313853</v>
      </c>
      <c r="L118" s="3">
        <v>-1.7965116279069799</v>
      </c>
      <c r="M118" s="15" t="s">
        <v>191</v>
      </c>
      <c r="N118" s="13">
        <v>0.36021505376344087</v>
      </c>
      <c r="O118" s="11">
        <v>0.33745399999999998</v>
      </c>
      <c r="P118" s="3">
        <v>0.27437899999999998</v>
      </c>
      <c r="Q118" s="3">
        <f t="shared" ref="Q118:Q146" si="27">P118-O118</f>
        <v>-6.3074999999999992E-2</v>
      </c>
      <c r="R118" s="3">
        <v>5.0000000000000001E-3</v>
      </c>
      <c r="S118" s="3">
        <f t="shared" ref="S118:S146" si="28">Q118/O118*100</f>
        <v>-18.691436462451179</v>
      </c>
      <c r="T118" s="13">
        <f t="shared" ref="T118:T146" si="29">S118/15</f>
        <v>-1.2460957641634118</v>
      </c>
      <c r="U118" s="14" t="s">
        <v>181</v>
      </c>
      <c r="V118" s="8">
        <v>36578</v>
      </c>
      <c r="W118" s="15" t="s">
        <v>186</v>
      </c>
      <c r="X118" s="7">
        <v>41598</v>
      </c>
      <c r="Y118" s="15">
        <v>13</v>
      </c>
      <c r="Z118" s="15">
        <v>-6.8837289999999998</v>
      </c>
      <c r="AA118" s="3">
        <f>Z118/Y118</f>
        <v>-0.52951761538461539</v>
      </c>
      <c r="AB118" s="3">
        <v>4.0679010416905838E-2</v>
      </c>
      <c r="AC118" s="3">
        <v>-5.8687759779338018</v>
      </c>
      <c r="AD118" s="3">
        <f>AC118/Y118</f>
        <v>-0.45144430599490781</v>
      </c>
      <c r="AE118" s="13">
        <f>AB118*1.07</f>
        <v>4.3526541146089247E-2</v>
      </c>
      <c r="AF118" s="11" t="s">
        <v>176</v>
      </c>
      <c r="AG118" s="3" t="s">
        <v>176</v>
      </c>
      <c r="AH118" s="3" t="s">
        <v>176</v>
      </c>
      <c r="AI118" s="3" t="s">
        <v>176</v>
      </c>
      <c r="AJ118" s="13" t="s">
        <v>176</v>
      </c>
      <c r="AK118" s="12"/>
      <c r="AL118" s="12"/>
    </row>
    <row r="119" spans="1:38" x14ac:dyDescent="0.25">
      <c r="A119" s="27" t="s">
        <v>269</v>
      </c>
      <c r="B119" s="15" t="s">
        <v>119</v>
      </c>
      <c r="C119">
        <v>84.250861</v>
      </c>
      <c r="D119">
        <v>28.488530999999998</v>
      </c>
      <c r="E119" s="15" t="s">
        <v>195</v>
      </c>
      <c r="F119" s="15">
        <v>4922</v>
      </c>
      <c r="G119" s="15">
        <v>5690</v>
      </c>
      <c r="H119" s="15">
        <v>5281</v>
      </c>
      <c r="I119" s="3">
        <v>17.368124268519075</v>
      </c>
      <c r="J119" s="3">
        <v>19.484828253346468</v>
      </c>
      <c r="K119" s="3">
        <v>15.424899533724428</v>
      </c>
      <c r="L119" s="3">
        <v>1.1392757660167101</v>
      </c>
      <c r="M119" s="15" t="s">
        <v>190</v>
      </c>
      <c r="N119" s="13">
        <v>0.17531162042621631</v>
      </c>
      <c r="O119" s="11">
        <v>2.22159</v>
      </c>
      <c r="P119" s="3">
        <v>1.87314</v>
      </c>
      <c r="Q119" s="3">
        <f t="shared" si="27"/>
        <v>-0.34844999999999993</v>
      </c>
      <c r="R119" s="3">
        <v>5.0000000000000001E-3</v>
      </c>
      <c r="S119" s="3">
        <f t="shared" si="28"/>
        <v>-15.684712300649531</v>
      </c>
      <c r="T119" s="13">
        <f t="shared" si="29"/>
        <v>-1.0456474867099688</v>
      </c>
      <c r="U119" s="14" t="s">
        <v>176</v>
      </c>
      <c r="V119" s="15" t="s">
        <v>176</v>
      </c>
      <c r="W119" s="15" t="s">
        <v>176</v>
      </c>
      <c r="X119" s="15" t="s">
        <v>176</v>
      </c>
      <c r="Y119" s="15" t="s">
        <v>176</v>
      </c>
      <c r="Z119" s="15" t="s">
        <v>176</v>
      </c>
      <c r="AA119" s="15" t="s">
        <v>176</v>
      </c>
      <c r="AB119" s="15" t="s">
        <v>176</v>
      </c>
      <c r="AC119" s="15" t="s">
        <v>176</v>
      </c>
      <c r="AD119" s="15" t="s">
        <v>176</v>
      </c>
      <c r="AE119" s="20" t="s">
        <v>176</v>
      </c>
      <c r="AF119" s="11" t="s">
        <v>176</v>
      </c>
      <c r="AG119" s="3" t="s">
        <v>176</v>
      </c>
      <c r="AH119" s="3" t="s">
        <v>176</v>
      </c>
      <c r="AI119" s="3" t="s">
        <v>176</v>
      </c>
      <c r="AJ119" s="13" t="s">
        <v>176</v>
      </c>
      <c r="AK119" s="12"/>
      <c r="AL119" s="12"/>
    </row>
    <row r="120" spans="1:38" x14ac:dyDescent="0.25">
      <c r="A120" s="27" t="s">
        <v>274</v>
      </c>
      <c r="B120" s="15" t="s">
        <v>120</v>
      </c>
      <c r="C120">
        <v>84.234587000000005</v>
      </c>
      <c r="D120">
        <v>28.500019000000002</v>
      </c>
      <c r="E120" s="15" t="s">
        <v>195</v>
      </c>
      <c r="F120" s="15">
        <v>4610</v>
      </c>
      <c r="G120" s="15">
        <v>5649</v>
      </c>
      <c r="H120" s="15">
        <v>5133</v>
      </c>
      <c r="I120" s="3">
        <v>16.298131136518194</v>
      </c>
      <c r="J120" s="3">
        <v>15.595095915516902</v>
      </c>
      <c r="K120" s="3">
        <v>16.75176380581075</v>
      </c>
      <c r="L120" s="3">
        <v>-1.01356589147287</v>
      </c>
      <c r="M120" s="15" t="s">
        <v>190</v>
      </c>
      <c r="N120" s="13">
        <v>0.27528344671201815</v>
      </c>
      <c r="O120" s="11">
        <v>1.9846600000000001</v>
      </c>
      <c r="P120" s="3">
        <v>1.68882</v>
      </c>
      <c r="Q120" s="3">
        <f t="shared" si="27"/>
        <v>-0.2958400000000001</v>
      </c>
      <c r="R120" s="3">
        <v>5.0000000000000001E-3</v>
      </c>
      <c r="S120" s="3">
        <f t="shared" si="28"/>
        <v>-14.906331563088896</v>
      </c>
      <c r="T120" s="13">
        <f t="shared" si="29"/>
        <v>-0.99375543753925977</v>
      </c>
      <c r="U120" s="14" t="s">
        <v>176</v>
      </c>
      <c r="V120" s="15" t="s">
        <v>176</v>
      </c>
      <c r="W120" s="15" t="s">
        <v>176</v>
      </c>
      <c r="X120" s="15" t="s">
        <v>176</v>
      </c>
      <c r="Y120" s="15" t="s">
        <v>176</v>
      </c>
      <c r="Z120" s="15" t="s">
        <v>176</v>
      </c>
      <c r="AA120" s="15" t="s">
        <v>176</v>
      </c>
      <c r="AB120" s="15" t="s">
        <v>176</v>
      </c>
      <c r="AC120" s="15" t="s">
        <v>176</v>
      </c>
      <c r="AD120" s="15" t="s">
        <v>176</v>
      </c>
      <c r="AE120" s="20" t="s">
        <v>176</v>
      </c>
      <c r="AF120" s="11">
        <v>0.26373600000000003</v>
      </c>
      <c r="AG120" s="3">
        <v>13.288724517045742</v>
      </c>
      <c r="AH120" s="3">
        <v>0.28037800000000002</v>
      </c>
      <c r="AI120" s="3">
        <v>16.602006134460748</v>
      </c>
      <c r="AJ120" s="13">
        <f>AI120-AG120</f>
        <v>3.3132816174150062</v>
      </c>
      <c r="AK120" s="12"/>
      <c r="AL120" s="12"/>
    </row>
    <row r="121" spans="1:38" x14ac:dyDescent="0.25">
      <c r="A121" s="27" t="s">
        <v>358</v>
      </c>
      <c r="B121" s="15" t="s">
        <v>121</v>
      </c>
      <c r="C121">
        <v>83.887972000000005</v>
      </c>
      <c r="D121">
        <v>28.741747</v>
      </c>
      <c r="E121" s="15" t="s">
        <v>380</v>
      </c>
      <c r="F121" s="15">
        <v>5331</v>
      </c>
      <c r="G121" s="15">
        <v>6023</v>
      </c>
      <c r="H121" s="15">
        <v>5816</v>
      </c>
      <c r="I121" s="3">
        <v>24.481743839383189</v>
      </c>
      <c r="J121" s="3">
        <v>5.1602904135543612</v>
      </c>
      <c r="K121" s="3">
        <v>34.885533007195498</v>
      </c>
      <c r="L121" s="3">
        <v>-2.3269230769230802</v>
      </c>
      <c r="M121" s="15" t="s">
        <v>191</v>
      </c>
      <c r="N121" s="13">
        <v>0.23493044822256567</v>
      </c>
      <c r="O121" s="11">
        <v>0.58569899999999997</v>
      </c>
      <c r="P121" s="3">
        <v>0.49661499999999997</v>
      </c>
      <c r="Q121" s="3">
        <f t="shared" si="27"/>
        <v>-8.9083999999999997E-2</v>
      </c>
      <c r="R121" s="3">
        <v>5.0000000000000001E-3</v>
      </c>
      <c r="S121" s="3">
        <f t="shared" si="28"/>
        <v>-15.209860354892188</v>
      </c>
      <c r="T121" s="13">
        <f t="shared" si="29"/>
        <v>-1.0139906903261457</v>
      </c>
      <c r="U121" s="14" t="s">
        <v>176</v>
      </c>
      <c r="V121" s="15" t="s">
        <v>176</v>
      </c>
      <c r="W121" s="15" t="s">
        <v>176</v>
      </c>
      <c r="X121" s="15" t="s">
        <v>176</v>
      </c>
      <c r="Y121" s="15" t="s">
        <v>176</v>
      </c>
      <c r="Z121" s="15" t="s">
        <v>176</v>
      </c>
      <c r="AA121" s="15" t="s">
        <v>176</v>
      </c>
      <c r="AB121" s="15" t="s">
        <v>176</v>
      </c>
      <c r="AC121" s="15" t="s">
        <v>176</v>
      </c>
      <c r="AD121" s="15" t="s">
        <v>176</v>
      </c>
      <c r="AE121" s="20" t="s">
        <v>176</v>
      </c>
      <c r="AF121" s="11" t="s">
        <v>176</v>
      </c>
      <c r="AG121" s="3" t="s">
        <v>176</v>
      </c>
      <c r="AH121" s="3" t="s">
        <v>176</v>
      </c>
      <c r="AI121" s="3" t="s">
        <v>176</v>
      </c>
      <c r="AJ121" s="13" t="s">
        <v>176</v>
      </c>
      <c r="AK121" s="12"/>
      <c r="AL121" s="12"/>
    </row>
    <row r="122" spans="1:38" x14ac:dyDescent="0.25">
      <c r="A122" s="27" t="s">
        <v>342</v>
      </c>
      <c r="B122" s="15" t="s">
        <v>122</v>
      </c>
      <c r="C122">
        <v>83.972742999999994</v>
      </c>
      <c r="D122">
        <v>28.824798000000001</v>
      </c>
      <c r="E122" s="15" t="s">
        <v>380</v>
      </c>
      <c r="F122" s="15">
        <v>5539</v>
      </c>
      <c r="G122" s="15">
        <v>5859</v>
      </c>
      <c r="H122" s="15">
        <v>5725</v>
      </c>
      <c r="I122" s="3">
        <v>11.427101593945137</v>
      </c>
      <c r="J122" s="3">
        <v>9.7322014156414589</v>
      </c>
      <c r="K122" s="3">
        <v>12.616382389923009</v>
      </c>
      <c r="L122" s="3">
        <v>-1.4060150375939899</v>
      </c>
      <c r="M122" s="15" t="s">
        <v>189</v>
      </c>
      <c r="N122" s="13">
        <v>0.29178885630498536</v>
      </c>
      <c r="O122" s="11">
        <v>0.62246299999999999</v>
      </c>
      <c r="P122" s="3">
        <v>0.51639900000000005</v>
      </c>
      <c r="Q122" s="3">
        <f t="shared" si="27"/>
        <v>-0.10606399999999994</v>
      </c>
      <c r="R122" s="3">
        <v>5.0000000000000001E-3</v>
      </c>
      <c r="S122" s="3">
        <f t="shared" si="28"/>
        <v>-17.039406358289558</v>
      </c>
      <c r="T122" s="13">
        <f t="shared" si="29"/>
        <v>-1.1359604238859704</v>
      </c>
      <c r="U122" s="14" t="s">
        <v>181</v>
      </c>
      <c r="V122" s="8">
        <v>36578</v>
      </c>
      <c r="W122" s="15" t="s">
        <v>184</v>
      </c>
      <c r="X122" s="7">
        <v>42297</v>
      </c>
      <c r="Y122" s="15">
        <v>15</v>
      </c>
      <c r="Z122" s="15">
        <v>-5.7572530000000004</v>
      </c>
      <c r="AA122" s="3">
        <f>Z122/Y122</f>
        <v>-0.3838168666666667</v>
      </c>
      <c r="AB122" s="3">
        <v>6.710896263805223E-2</v>
      </c>
      <c r="AC122" s="3">
        <v>-4.9083902206619863</v>
      </c>
      <c r="AD122" s="3">
        <f>AC122/Y122</f>
        <v>-0.3272260147107991</v>
      </c>
      <c r="AE122" s="13">
        <f>AB122*1.07</f>
        <v>7.1806590022715888E-2</v>
      </c>
      <c r="AF122" s="11" t="s">
        <v>176</v>
      </c>
      <c r="AG122" s="3" t="s">
        <v>176</v>
      </c>
      <c r="AH122" s="3" t="s">
        <v>176</v>
      </c>
      <c r="AI122" s="3" t="s">
        <v>176</v>
      </c>
      <c r="AJ122" s="13" t="s">
        <v>176</v>
      </c>
      <c r="AK122" s="12"/>
      <c r="AL122" s="12"/>
    </row>
    <row r="123" spans="1:38" x14ac:dyDescent="0.25">
      <c r="A123" s="27" t="s">
        <v>324</v>
      </c>
      <c r="B123" s="15" t="s">
        <v>123</v>
      </c>
      <c r="C123">
        <v>84.048991999999998</v>
      </c>
      <c r="D123">
        <v>28.824126</v>
      </c>
      <c r="E123" s="15" t="s">
        <v>380</v>
      </c>
      <c r="F123" s="15">
        <v>5481</v>
      </c>
      <c r="G123" s="15">
        <v>5689</v>
      </c>
      <c r="H123" s="15">
        <v>5584</v>
      </c>
      <c r="I123" s="3">
        <v>16.61208033645962</v>
      </c>
      <c r="J123" s="3">
        <v>12.80426606528675</v>
      </c>
      <c r="K123" s="3">
        <v>22.217594269518312</v>
      </c>
      <c r="L123" s="3">
        <v>1.01941747572816</v>
      </c>
      <c r="M123" s="15" t="s">
        <v>190</v>
      </c>
      <c r="N123" s="13">
        <v>0.10544217687074831</v>
      </c>
      <c r="O123" s="11">
        <v>0.26385199999999998</v>
      </c>
      <c r="P123" s="3">
        <v>0.14268900000000001</v>
      </c>
      <c r="Q123" s="3">
        <f t="shared" si="27"/>
        <v>-0.12116299999999997</v>
      </c>
      <c r="R123" s="3">
        <v>5.0000000000000001E-3</v>
      </c>
      <c r="S123" s="3">
        <f t="shared" si="28"/>
        <v>-45.920819247153702</v>
      </c>
      <c r="T123" s="13">
        <f t="shared" si="29"/>
        <v>-3.0613879498102468</v>
      </c>
      <c r="U123" s="14" t="s">
        <v>181</v>
      </c>
      <c r="V123" s="8">
        <v>36578</v>
      </c>
      <c r="W123" s="15" t="s">
        <v>182</v>
      </c>
      <c r="X123" s="7">
        <v>41658</v>
      </c>
      <c r="Y123" s="15">
        <v>13</v>
      </c>
      <c r="Z123" s="15">
        <v>-6.6276200000000003</v>
      </c>
      <c r="AA123" s="3">
        <f>Z123/Y123</f>
        <v>-0.50981692307692306</v>
      </c>
      <c r="AB123" s="3">
        <v>3.0619062778377455E-2</v>
      </c>
      <c r="AC123" s="3">
        <v>-5.6504282848545637</v>
      </c>
      <c r="AD123" s="3">
        <f>AC123/Y123</f>
        <v>-0.43464832960419719</v>
      </c>
      <c r="AE123" s="13">
        <f>AB123*1.07</f>
        <v>3.2762397172863882E-2</v>
      </c>
      <c r="AF123" s="11" t="s">
        <v>176</v>
      </c>
      <c r="AG123" s="3" t="s">
        <v>176</v>
      </c>
      <c r="AH123" s="3" t="s">
        <v>176</v>
      </c>
      <c r="AI123" s="3" t="s">
        <v>176</v>
      </c>
      <c r="AJ123" s="13" t="s">
        <v>176</v>
      </c>
      <c r="AK123" s="12"/>
      <c r="AL123" s="12"/>
    </row>
    <row r="124" spans="1:38" x14ac:dyDescent="0.25">
      <c r="A124" s="27" t="s">
        <v>315</v>
      </c>
      <c r="B124" s="15" t="s">
        <v>124</v>
      </c>
      <c r="C124">
        <v>84.240915999999999</v>
      </c>
      <c r="D124">
        <v>28.793071999999999</v>
      </c>
      <c r="E124" s="15" t="s">
        <v>197</v>
      </c>
      <c r="F124" s="15">
        <v>5339</v>
      </c>
      <c r="G124" s="15">
        <v>5832</v>
      </c>
      <c r="H124" s="15">
        <v>5623</v>
      </c>
      <c r="I124" s="3">
        <v>19.84985260819942</v>
      </c>
      <c r="J124" s="3">
        <v>21.244964329247896</v>
      </c>
      <c r="K124" s="3">
        <v>18.960583429379625</v>
      </c>
      <c r="L124" s="3">
        <v>-1.3476190476190499</v>
      </c>
      <c r="M124" s="15" t="s">
        <v>189</v>
      </c>
      <c r="N124" s="13">
        <v>0.47115384615384615</v>
      </c>
      <c r="O124" s="11">
        <v>0.28820499999999999</v>
      </c>
      <c r="P124" s="3">
        <v>0.25101800000000002</v>
      </c>
      <c r="Q124" s="3">
        <f t="shared" si="27"/>
        <v>-3.718699999999997E-2</v>
      </c>
      <c r="R124" s="3">
        <v>5.0000000000000001E-3</v>
      </c>
      <c r="S124" s="3">
        <f t="shared" si="28"/>
        <v>-12.90296837320656</v>
      </c>
      <c r="T124" s="13">
        <f t="shared" si="29"/>
        <v>-0.86019789154710402</v>
      </c>
      <c r="U124" s="14" t="s">
        <v>176</v>
      </c>
      <c r="V124" s="15" t="s">
        <v>176</v>
      </c>
      <c r="W124" s="15" t="s">
        <v>176</v>
      </c>
      <c r="X124" s="15" t="s">
        <v>176</v>
      </c>
      <c r="Y124" s="15" t="s">
        <v>176</v>
      </c>
      <c r="Z124" s="15" t="s">
        <v>176</v>
      </c>
      <c r="AA124" s="15" t="s">
        <v>176</v>
      </c>
      <c r="AB124" s="15" t="s">
        <v>176</v>
      </c>
      <c r="AC124" s="15" t="s">
        <v>176</v>
      </c>
      <c r="AD124" s="15" t="s">
        <v>176</v>
      </c>
      <c r="AE124" s="20" t="s">
        <v>176</v>
      </c>
      <c r="AF124" s="11" t="s">
        <v>176</v>
      </c>
      <c r="AG124" s="3" t="s">
        <v>176</v>
      </c>
      <c r="AH124" s="3" t="s">
        <v>176</v>
      </c>
      <c r="AI124" s="3" t="s">
        <v>176</v>
      </c>
      <c r="AJ124" s="13" t="s">
        <v>176</v>
      </c>
      <c r="AK124" s="12"/>
      <c r="AL124" s="12"/>
    </row>
    <row r="125" spans="1:38" x14ac:dyDescent="0.25">
      <c r="A125" s="27" t="s">
        <v>258</v>
      </c>
      <c r="B125" s="15" t="s">
        <v>125</v>
      </c>
      <c r="C125">
        <v>84.244448000000006</v>
      </c>
      <c r="D125">
        <v>28.789611000000001</v>
      </c>
      <c r="E125" s="15" t="s">
        <v>197</v>
      </c>
      <c r="F125" s="15">
        <v>5423</v>
      </c>
      <c r="G125" s="15">
        <v>5837</v>
      </c>
      <c r="H125" s="15">
        <v>5686</v>
      </c>
      <c r="I125" s="3">
        <v>27.154429311045032</v>
      </c>
      <c r="J125" s="3">
        <v>19.290046219188735</v>
      </c>
      <c r="K125" s="3">
        <v>33.151146046258596</v>
      </c>
      <c r="L125" s="3">
        <v>-1.74172185430464</v>
      </c>
      <c r="M125" s="15" t="s">
        <v>191</v>
      </c>
      <c r="N125" s="13">
        <v>0.30927835051546393</v>
      </c>
      <c r="O125" s="11">
        <v>0.174707</v>
      </c>
      <c r="P125" s="3">
        <v>8.3418999999999993E-2</v>
      </c>
      <c r="Q125" s="3">
        <f t="shared" si="27"/>
        <v>-9.1288000000000008E-2</v>
      </c>
      <c r="R125" s="3">
        <v>5.0000000000000001E-3</v>
      </c>
      <c r="S125" s="3">
        <f t="shared" si="28"/>
        <v>-52.252056299976537</v>
      </c>
      <c r="T125" s="13">
        <f t="shared" si="29"/>
        <v>-3.4834704199984357</v>
      </c>
      <c r="U125" s="14" t="s">
        <v>176</v>
      </c>
      <c r="V125" s="15" t="s">
        <v>176</v>
      </c>
      <c r="W125" s="15" t="s">
        <v>176</v>
      </c>
      <c r="X125" s="15" t="s">
        <v>176</v>
      </c>
      <c r="Y125" s="15" t="s">
        <v>176</v>
      </c>
      <c r="Z125" s="15" t="s">
        <v>176</v>
      </c>
      <c r="AA125" s="15" t="s">
        <v>176</v>
      </c>
      <c r="AB125" s="15" t="s">
        <v>176</v>
      </c>
      <c r="AC125" s="15" t="s">
        <v>176</v>
      </c>
      <c r="AD125" s="15" t="s">
        <v>176</v>
      </c>
      <c r="AE125" s="20" t="s">
        <v>176</v>
      </c>
      <c r="AF125" s="11" t="s">
        <v>176</v>
      </c>
      <c r="AG125" s="3" t="s">
        <v>176</v>
      </c>
      <c r="AH125" s="3" t="s">
        <v>176</v>
      </c>
      <c r="AI125" s="3" t="s">
        <v>176</v>
      </c>
      <c r="AJ125" s="13" t="s">
        <v>176</v>
      </c>
      <c r="AK125" s="12"/>
      <c r="AL125" s="12"/>
    </row>
    <row r="126" spans="1:38" x14ac:dyDescent="0.25">
      <c r="A126" s="27" t="s">
        <v>226</v>
      </c>
      <c r="B126" s="15" t="s">
        <v>126</v>
      </c>
      <c r="C126">
        <v>84.177306999999999</v>
      </c>
      <c r="D126">
        <v>28.820160000000001</v>
      </c>
      <c r="E126" s="15" t="s">
        <v>197</v>
      </c>
      <c r="F126" s="15">
        <v>5330</v>
      </c>
      <c r="G126" s="15">
        <v>5940</v>
      </c>
      <c r="H126" s="15">
        <v>5626</v>
      </c>
      <c r="I126" s="3">
        <v>25.770672943071311</v>
      </c>
      <c r="J126" s="3">
        <v>30.020402729356412</v>
      </c>
      <c r="K126" s="3">
        <v>22.86206941556712</v>
      </c>
      <c r="L126" s="3">
        <v>1.0608108108108101</v>
      </c>
      <c r="M126" s="15" t="s">
        <v>190</v>
      </c>
      <c r="N126" s="13">
        <v>0.47247706422018348</v>
      </c>
      <c r="O126" s="11">
        <v>0.389928</v>
      </c>
      <c r="P126" s="3">
        <v>0.29693799999999998</v>
      </c>
      <c r="Q126" s="3">
        <f t="shared" si="27"/>
        <v>-9.2990000000000017E-2</v>
      </c>
      <c r="R126" s="3">
        <v>5.0000000000000001E-3</v>
      </c>
      <c r="S126" s="3">
        <f t="shared" si="28"/>
        <v>-23.847992449888189</v>
      </c>
      <c r="T126" s="13">
        <f t="shared" si="29"/>
        <v>-1.5898661633258793</v>
      </c>
      <c r="U126" s="14" t="s">
        <v>176</v>
      </c>
      <c r="V126" s="15" t="s">
        <v>176</v>
      </c>
      <c r="W126" s="15" t="s">
        <v>176</v>
      </c>
      <c r="X126" s="15" t="s">
        <v>176</v>
      </c>
      <c r="Y126" s="15" t="s">
        <v>176</v>
      </c>
      <c r="Z126" s="15" t="s">
        <v>176</v>
      </c>
      <c r="AA126" s="15" t="s">
        <v>176</v>
      </c>
      <c r="AB126" s="15" t="s">
        <v>176</v>
      </c>
      <c r="AC126" s="15" t="s">
        <v>176</v>
      </c>
      <c r="AD126" s="15" t="s">
        <v>176</v>
      </c>
      <c r="AE126" s="20" t="s">
        <v>176</v>
      </c>
      <c r="AF126" s="11" t="s">
        <v>176</v>
      </c>
      <c r="AG126" s="3" t="s">
        <v>176</v>
      </c>
      <c r="AH126" s="3" t="s">
        <v>176</v>
      </c>
      <c r="AI126" s="3" t="s">
        <v>176</v>
      </c>
      <c r="AJ126" s="13" t="s">
        <v>176</v>
      </c>
      <c r="AK126" s="12"/>
      <c r="AL126" s="12"/>
    </row>
    <row r="127" spans="1:38" x14ac:dyDescent="0.25">
      <c r="A127" s="27" t="s">
        <v>363</v>
      </c>
      <c r="B127" s="15" t="s">
        <v>127</v>
      </c>
      <c r="C127">
        <v>84.186966999999996</v>
      </c>
      <c r="D127">
        <v>28.808596000000001</v>
      </c>
      <c r="E127" s="15" t="s">
        <v>197</v>
      </c>
      <c r="F127" s="15">
        <v>5405</v>
      </c>
      <c r="G127" s="15">
        <v>5732</v>
      </c>
      <c r="H127" s="15">
        <v>5569</v>
      </c>
      <c r="I127" s="3">
        <v>14.474474595444487</v>
      </c>
      <c r="J127" s="3">
        <v>11.356027218309778</v>
      </c>
      <c r="K127" s="3">
        <v>15.714262230638308</v>
      </c>
      <c r="L127" s="3">
        <v>-1.00613496932515</v>
      </c>
      <c r="M127" s="15" t="s">
        <v>190</v>
      </c>
      <c r="N127" s="13">
        <v>0.92428198433420361</v>
      </c>
      <c r="O127" s="11">
        <v>0.34599299999999999</v>
      </c>
      <c r="P127" s="3">
        <v>0.21962300000000001</v>
      </c>
      <c r="Q127" s="3">
        <f t="shared" si="27"/>
        <v>-0.12636999999999998</v>
      </c>
      <c r="R127" s="3">
        <v>5.0000000000000001E-3</v>
      </c>
      <c r="S127" s="3">
        <f t="shared" si="28"/>
        <v>-36.52386030931261</v>
      </c>
      <c r="T127" s="13">
        <f t="shared" si="29"/>
        <v>-2.4349240206208407</v>
      </c>
      <c r="U127" s="14" t="s">
        <v>176</v>
      </c>
      <c r="V127" s="15" t="s">
        <v>176</v>
      </c>
      <c r="W127" s="15" t="s">
        <v>176</v>
      </c>
      <c r="X127" s="15" t="s">
        <v>176</v>
      </c>
      <c r="Y127" s="15" t="s">
        <v>176</v>
      </c>
      <c r="Z127" s="15" t="s">
        <v>176</v>
      </c>
      <c r="AA127" s="15" t="s">
        <v>176</v>
      </c>
      <c r="AB127" s="15" t="s">
        <v>176</v>
      </c>
      <c r="AC127" s="15" t="s">
        <v>176</v>
      </c>
      <c r="AD127" s="15" t="s">
        <v>176</v>
      </c>
      <c r="AE127" s="20" t="s">
        <v>176</v>
      </c>
      <c r="AF127" s="11" t="s">
        <v>176</v>
      </c>
      <c r="AG127" s="3" t="s">
        <v>176</v>
      </c>
      <c r="AH127" s="3" t="s">
        <v>176</v>
      </c>
      <c r="AI127" s="3" t="s">
        <v>176</v>
      </c>
      <c r="AJ127" s="13" t="s">
        <v>176</v>
      </c>
      <c r="AK127" s="12"/>
      <c r="AL127" s="12"/>
    </row>
    <row r="128" spans="1:38" x14ac:dyDescent="0.25">
      <c r="A128" s="27" t="s">
        <v>330</v>
      </c>
      <c r="B128" s="15" t="s">
        <v>128</v>
      </c>
      <c r="C128">
        <v>84.134423999999996</v>
      </c>
      <c r="D128">
        <v>28.835364999999999</v>
      </c>
      <c r="E128" s="15" t="s">
        <v>197</v>
      </c>
      <c r="F128" s="15">
        <v>5394</v>
      </c>
      <c r="G128" s="15">
        <v>6042</v>
      </c>
      <c r="H128" s="15">
        <v>5691</v>
      </c>
      <c r="I128" s="3">
        <v>19.656274795017172</v>
      </c>
      <c r="J128" s="3">
        <v>19.733401478430672</v>
      </c>
      <c r="K128" s="3">
        <v>19.469577434322979</v>
      </c>
      <c r="L128" s="3">
        <v>1.1744966442953</v>
      </c>
      <c r="M128" s="15" t="s">
        <v>190</v>
      </c>
      <c r="N128" s="13">
        <v>0.20316243411595591</v>
      </c>
      <c r="O128" s="11">
        <v>1.8708800000000001</v>
      </c>
      <c r="P128" s="3">
        <v>1.2462</v>
      </c>
      <c r="Q128" s="3">
        <f t="shared" si="27"/>
        <v>-0.62468000000000012</v>
      </c>
      <c r="R128" s="3">
        <v>5.0000000000000001E-3</v>
      </c>
      <c r="S128" s="3">
        <f t="shared" si="28"/>
        <v>-33.389634824253832</v>
      </c>
      <c r="T128" s="13">
        <f t="shared" si="29"/>
        <v>-2.2259756549502554</v>
      </c>
      <c r="U128" s="14" t="s">
        <v>181</v>
      </c>
      <c r="V128" s="8">
        <v>36578</v>
      </c>
      <c r="W128" s="15" t="s">
        <v>186</v>
      </c>
      <c r="X128" s="7">
        <v>41598</v>
      </c>
      <c r="Y128" s="15">
        <v>13</v>
      </c>
      <c r="Z128" s="15">
        <v>-3.789364</v>
      </c>
      <c r="AA128" s="3">
        <f t="shared" ref="AA128:AA134" si="30">Z128/Y128</f>
        <v>-0.29148953846153847</v>
      </c>
      <c r="AB128" s="3">
        <v>0.22558930991994247</v>
      </c>
      <c r="AC128" s="3">
        <v>-3.2306513540621866</v>
      </c>
      <c r="AD128" s="3">
        <f>AC128/Y128</f>
        <v>-0.2485116426201682</v>
      </c>
      <c r="AE128" s="13">
        <f t="shared" ref="AE128:AE134" si="31">AB128*1.07</f>
        <v>0.24138056161433846</v>
      </c>
      <c r="AF128" s="11" t="s">
        <v>176</v>
      </c>
      <c r="AG128" s="3" t="s">
        <v>176</v>
      </c>
      <c r="AH128" s="3" t="s">
        <v>176</v>
      </c>
      <c r="AI128" s="3" t="s">
        <v>176</v>
      </c>
      <c r="AJ128" s="13" t="s">
        <v>176</v>
      </c>
      <c r="AK128" s="12"/>
      <c r="AL128" s="12"/>
    </row>
    <row r="129" spans="1:38" x14ac:dyDescent="0.25">
      <c r="A129" s="27" t="s">
        <v>327</v>
      </c>
      <c r="B129" s="15" t="s">
        <v>129</v>
      </c>
      <c r="C129">
        <v>83.874198000000007</v>
      </c>
      <c r="D129">
        <v>28.66619</v>
      </c>
      <c r="E129" s="15" t="s">
        <v>195</v>
      </c>
      <c r="F129" s="15">
        <v>4670</v>
      </c>
      <c r="G129" s="15">
        <v>5636</v>
      </c>
      <c r="H129" s="15">
        <v>5088</v>
      </c>
      <c r="I129" s="3">
        <v>16.541562977175737</v>
      </c>
      <c r="J129" s="3">
        <v>21.532101107656338</v>
      </c>
      <c r="K129" s="3">
        <v>14.652661627204285</v>
      </c>
      <c r="L129" s="3">
        <v>1.2955082742316799</v>
      </c>
      <c r="M129" s="15" t="s">
        <v>192</v>
      </c>
      <c r="N129" s="13">
        <v>1.3548279318409622</v>
      </c>
      <c r="O129" s="11">
        <v>2.7143999999999999</v>
      </c>
      <c r="P129" s="3">
        <v>2.4974099999999999</v>
      </c>
      <c r="Q129" s="3">
        <f t="shared" si="27"/>
        <v>-0.21699000000000002</v>
      </c>
      <c r="R129" s="3">
        <v>5.0000000000000001E-3</v>
      </c>
      <c r="S129" s="3">
        <f t="shared" si="28"/>
        <v>-7.9940318302387281</v>
      </c>
      <c r="T129" s="13">
        <f t="shared" si="29"/>
        <v>-0.53293545534924858</v>
      </c>
      <c r="U129" s="14" t="s">
        <v>181</v>
      </c>
      <c r="V129" s="8">
        <v>36578</v>
      </c>
      <c r="W129" s="15" t="s">
        <v>183</v>
      </c>
      <c r="X129" s="8">
        <v>42425</v>
      </c>
      <c r="Y129" s="15">
        <v>15</v>
      </c>
      <c r="Z129" s="15">
        <v>-6.2994539999999999</v>
      </c>
      <c r="AA129" s="3">
        <f t="shared" si="30"/>
        <v>-0.41996359999999999</v>
      </c>
      <c r="AB129" s="3">
        <v>0.27172543053313714</v>
      </c>
      <c r="AC129" s="3">
        <v>-5.370647843530592</v>
      </c>
      <c r="AD129" s="3">
        <f>AC129/Y129</f>
        <v>-0.35804318956870612</v>
      </c>
      <c r="AE129" s="13">
        <f t="shared" si="31"/>
        <v>0.29074621067045675</v>
      </c>
      <c r="AF129" s="11">
        <v>0.53703500000000004</v>
      </c>
      <c r="AG129" s="3">
        <v>19.7846669613911</v>
      </c>
      <c r="AH129" s="3">
        <v>1.26159</v>
      </c>
      <c r="AI129" s="3">
        <v>50.515934508150451</v>
      </c>
      <c r="AJ129" s="13">
        <f>AI129-AG129</f>
        <v>30.731267546759351</v>
      </c>
      <c r="AK129" s="12"/>
      <c r="AL129" s="12"/>
    </row>
    <row r="130" spans="1:38" x14ac:dyDescent="0.25">
      <c r="A130" s="27" t="s">
        <v>346</v>
      </c>
      <c r="B130" s="15" t="s">
        <v>130</v>
      </c>
      <c r="C130">
        <v>83.844483999999994</v>
      </c>
      <c r="D130">
        <v>28.685783000000001</v>
      </c>
      <c r="E130" s="15" t="s">
        <v>195</v>
      </c>
      <c r="F130" s="15">
        <v>4919</v>
      </c>
      <c r="G130" s="15">
        <v>6030</v>
      </c>
      <c r="H130" s="15">
        <v>5031</v>
      </c>
      <c r="I130" s="3">
        <v>14.14009885120598</v>
      </c>
      <c r="J130" s="3">
        <v>16.504361381755018</v>
      </c>
      <c r="K130" s="3">
        <v>8.7261357762987224</v>
      </c>
      <c r="L130" s="3">
        <v>8.9196428571428594</v>
      </c>
      <c r="M130" s="15" t="s">
        <v>193</v>
      </c>
      <c r="N130" s="13">
        <v>1.2871709746265116</v>
      </c>
      <c r="O130" s="11">
        <v>3.79331</v>
      </c>
      <c r="P130" s="3">
        <v>3.65726</v>
      </c>
      <c r="Q130" s="3">
        <f t="shared" si="27"/>
        <v>-0.13605</v>
      </c>
      <c r="R130" s="3">
        <v>5.0000000000000001E-3</v>
      </c>
      <c r="S130" s="3">
        <f t="shared" si="28"/>
        <v>-3.5865774218294844</v>
      </c>
      <c r="T130" s="13">
        <f t="shared" si="29"/>
        <v>-0.23910516145529895</v>
      </c>
      <c r="U130" s="14" t="s">
        <v>181</v>
      </c>
      <c r="V130" s="8">
        <v>36578</v>
      </c>
      <c r="W130" s="15" t="s">
        <v>183</v>
      </c>
      <c r="X130" s="8">
        <v>42425</v>
      </c>
      <c r="Y130" s="15">
        <v>15</v>
      </c>
      <c r="Z130" s="15">
        <v>-4.9639009999999999</v>
      </c>
      <c r="AA130" s="3">
        <f t="shared" si="30"/>
        <v>-0.33092673333333333</v>
      </c>
      <c r="AB130" s="3">
        <v>0.379857424570271</v>
      </c>
      <c r="AC130" s="3">
        <v>-4.2320118856569708</v>
      </c>
      <c r="AD130" s="3">
        <f>AC130/Y130</f>
        <v>-0.2821341257104647</v>
      </c>
      <c r="AE130" s="13">
        <f t="shared" si="31"/>
        <v>0.40644744429018997</v>
      </c>
      <c r="AF130" s="11">
        <v>1.8863190000000001</v>
      </c>
      <c r="AG130" s="3">
        <v>49.727520292304085</v>
      </c>
      <c r="AH130" s="3">
        <v>2.3770500000000001</v>
      </c>
      <c r="AI130" s="3">
        <v>64.995379054264674</v>
      </c>
      <c r="AJ130" s="13">
        <f>AI130-AG130</f>
        <v>15.267858761960589</v>
      </c>
      <c r="AK130" s="12"/>
      <c r="AL130" s="12"/>
    </row>
    <row r="131" spans="1:38" x14ac:dyDescent="0.25">
      <c r="A131" s="27" t="s">
        <v>285</v>
      </c>
      <c r="B131" s="15" t="s">
        <v>131</v>
      </c>
      <c r="C131">
        <v>83.835341</v>
      </c>
      <c r="D131">
        <v>28.699147</v>
      </c>
      <c r="E131" s="15" t="s">
        <v>195</v>
      </c>
      <c r="F131" s="15">
        <v>4922</v>
      </c>
      <c r="G131" s="15">
        <v>6379</v>
      </c>
      <c r="H131" s="15">
        <v>5114</v>
      </c>
      <c r="I131" s="3">
        <v>19.244236258413466</v>
      </c>
      <c r="J131" s="3">
        <v>34.071420078102811</v>
      </c>
      <c r="K131" s="3">
        <v>7.0326587627584374</v>
      </c>
      <c r="L131" s="3">
        <v>6.5</v>
      </c>
      <c r="M131" s="15" t="s">
        <v>193</v>
      </c>
      <c r="N131" s="13">
        <v>0.75074183976261133</v>
      </c>
      <c r="O131" s="11">
        <v>2.7292399999999999</v>
      </c>
      <c r="P131" s="3">
        <v>2.59022</v>
      </c>
      <c r="Q131" s="3">
        <f t="shared" si="27"/>
        <v>-0.13901999999999992</v>
      </c>
      <c r="R131" s="3">
        <v>5.0000000000000001E-3</v>
      </c>
      <c r="S131" s="3">
        <f t="shared" si="28"/>
        <v>-5.0937257258430897</v>
      </c>
      <c r="T131" s="13">
        <f t="shared" si="29"/>
        <v>-0.33958171505620599</v>
      </c>
      <c r="U131" s="14" t="s">
        <v>181</v>
      </c>
      <c r="V131" s="8">
        <v>36578</v>
      </c>
      <c r="W131" s="15" t="s">
        <v>183</v>
      </c>
      <c r="X131" s="8">
        <v>42425</v>
      </c>
      <c r="Y131" s="15">
        <v>15</v>
      </c>
      <c r="Z131" s="15">
        <v>-2.6925870000000001</v>
      </c>
      <c r="AA131" s="3">
        <f t="shared" si="30"/>
        <v>-0.17950579999999999</v>
      </c>
      <c r="AB131" s="3">
        <v>0.27468938115057906</v>
      </c>
      <c r="AC131" s="3">
        <v>-2.2955857071213641</v>
      </c>
      <c r="AD131" s="3">
        <f>AC131/Y131</f>
        <v>-0.15303904714142427</v>
      </c>
      <c r="AE131" s="13">
        <f t="shared" si="31"/>
        <v>0.29391763783111963</v>
      </c>
      <c r="AF131" s="11">
        <v>1.563536</v>
      </c>
      <c r="AG131" s="3">
        <v>57.288329351760936</v>
      </c>
      <c r="AH131" s="3">
        <v>1.6809400000000001</v>
      </c>
      <c r="AI131" s="3">
        <v>64.895645929689366</v>
      </c>
      <c r="AJ131" s="13">
        <f>AI131-AG131</f>
        <v>7.6073165779284295</v>
      </c>
      <c r="AK131" s="12"/>
      <c r="AL131" s="12"/>
    </row>
    <row r="132" spans="1:38" x14ac:dyDescent="0.25">
      <c r="A132" s="27" t="s">
        <v>282</v>
      </c>
      <c r="B132" s="15" t="s">
        <v>132</v>
      </c>
      <c r="C132">
        <v>83.935764000000006</v>
      </c>
      <c r="D132">
        <v>28.784023000000001</v>
      </c>
      <c r="E132" s="15" t="s">
        <v>380</v>
      </c>
      <c r="F132" s="15">
        <v>5524</v>
      </c>
      <c r="G132" s="15">
        <v>5999</v>
      </c>
      <c r="H132" s="15">
        <v>5775</v>
      </c>
      <c r="I132" s="3">
        <v>31.113775350109023</v>
      </c>
      <c r="J132" s="3">
        <v>29.90512389207472</v>
      </c>
      <c r="K132" s="3">
        <v>32.17986032949171</v>
      </c>
      <c r="L132" s="3">
        <v>-1.12053571428571</v>
      </c>
      <c r="M132" s="15" t="s">
        <v>190</v>
      </c>
      <c r="N132" s="13">
        <v>0.28082191780821919</v>
      </c>
      <c r="O132" s="11">
        <v>0.261598</v>
      </c>
      <c r="P132" s="3">
        <v>0.17841199999999999</v>
      </c>
      <c r="Q132" s="3">
        <f t="shared" si="27"/>
        <v>-8.318600000000001E-2</v>
      </c>
      <c r="R132" s="3">
        <v>5.0000000000000001E-3</v>
      </c>
      <c r="S132" s="3">
        <f t="shared" si="28"/>
        <v>-31.799172776550282</v>
      </c>
      <c r="T132" s="13">
        <f t="shared" si="29"/>
        <v>-2.1199448517700188</v>
      </c>
      <c r="U132" s="14" t="s">
        <v>181</v>
      </c>
      <c r="V132" s="8">
        <v>36578</v>
      </c>
      <c r="W132" s="15" t="s">
        <v>184</v>
      </c>
      <c r="X132" s="7">
        <v>42297</v>
      </c>
      <c r="Y132" s="15">
        <v>15</v>
      </c>
      <c r="Z132" s="15">
        <v>2.323223</v>
      </c>
      <c r="AA132" s="3">
        <f t="shared" si="30"/>
        <v>0.15488153333333335</v>
      </c>
      <c r="AB132" s="3">
        <v>2.8206732498359106E-2</v>
      </c>
      <c r="AC132" s="3">
        <v>1.9806815947843528</v>
      </c>
      <c r="AD132" s="3">
        <f>AC132/Y132</f>
        <v>0.13204543965229018</v>
      </c>
      <c r="AE132" s="13">
        <f t="shared" si="31"/>
        <v>3.0181203773244243E-2</v>
      </c>
      <c r="AF132" s="11" t="s">
        <v>176</v>
      </c>
      <c r="AG132" s="3" t="s">
        <v>176</v>
      </c>
      <c r="AH132" s="3" t="s">
        <v>176</v>
      </c>
      <c r="AI132" s="3" t="s">
        <v>176</v>
      </c>
      <c r="AJ132" s="13" t="s">
        <v>176</v>
      </c>
      <c r="AK132" s="12"/>
      <c r="AL132" s="12"/>
    </row>
    <row r="133" spans="1:38" x14ac:dyDescent="0.25">
      <c r="A133" s="27"/>
      <c r="B133" s="15" t="s">
        <v>133</v>
      </c>
      <c r="C133">
        <v>84.099174000000005</v>
      </c>
      <c r="D133">
        <v>28.720873999999998</v>
      </c>
      <c r="E133" s="15" t="s">
        <v>380</v>
      </c>
      <c r="F133" s="15">
        <v>5185</v>
      </c>
      <c r="G133" s="15">
        <v>5798</v>
      </c>
      <c r="H133" s="15">
        <v>5603</v>
      </c>
      <c r="I133" s="3">
        <v>26.043517523482087</v>
      </c>
      <c r="J133" s="3">
        <v>24.374768949528633</v>
      </c>
      <c r="K133" s="3">
        <v>26.936725172020918</v>
      </c>
      <c r="L133" s="3">
        <v>-2.2227979274611398</v>
      </c>
      <c r="M133" s="15" t="s">
        <v>191</v>
      </c>
      <c r="N133" s="13">
        <v>0.25688073394495414</v>
      </c>
      <c r="O133" s="11">
        <v>0.49886599999999998</v>
      </c>
      <c r="P133" s="3">
        <v>0.382604</v>
      </c>
      <c r="Q133" s="3">
        <f t="shared" si="27"/>
        <v>-0.11626199999999998</v>
      </c>
      <c r="R133" s="3">
        <v>5.0000000000000001E-3</v>
      </c>
      <c r="S133" s="3">
        <f t="shared" si="28"/>
        <v>-23.305256321336788</v>
      </c>
      <c r="T133" s="13">
        <f t="shared" si="29"/>
        <v>-1.5536837547557858</v>
      </c>
      <c r="U133" s="14" t="s">
        <v>181</v>
      </c>
      <c r="V133" s="8">
        <v>36578</v>
      </c>
      <c r="W133" s="15" t="s">
        <v>182</v>
      </c>
      <c r="X133" s="7">
        <v>41658</v>
      </c>
      <c r="Y133" s="15">
        <v>13</v>
      </c>
      <c r="Z133" s="15">
        <v>-2.193838</v>
      </c>
      <c r="AA133" s="3">
        <f t="shared" si="30"/>
        <v>-0.16875676923076924</v>
      </c>
      <c r="AB133" s="3">
        <v>5.7905536930234959E-2</v>
      </c>
      <c r="AC133" s="3">
        <v>-1.8703734202607822</v>
      </c>
      <c r="AD133" s="3">
        <f>AC133/Y133</f>
        <v>-0.14387487848159863</v>
      </c>
      <c r="AE133" s="13">
        <f t="shared" si="31"/>
        <v>6.1958924515351413E-2</v>
      </c>
      <c r="AF133" s="11" t="s">
        <v>176</v>
      </c>
      <c r="AG133" s="3" t="s">
        <v>176</v>
      </c>
      <c r="AH133" s="3" t="s">
        <v>176</v>
      </c>
      <c r="AI133" s="3" t="s">
        <v>176</v>
      </c>
      <c r="AJ133" s="13" t="s">
        <v>176</v>
      </c>
      <c r="AK133" s="12"/>
      <c r="AL133" s="12"/>
    </row>
    <row r="134" spans="1:38" x14ac:dyDescent="0.25">
      <c r="A134" s="27" t="s">
        <v>292</v>
      </c>
      <c r="B134" s="15" t="s">
        <v>134</v>
      </c>
      <c r="C134">
        <v>84.127720999999994</v>
      </c>
      <c r="D134">
        <v>28.706568000000001</v>
      </c>
      <c r="E134" s="15" t="s">
        <v>380</v>
      </c>
      <c r="F134" s="15">
        <v>5247</v>
      </c>
      <c r="G134" s="15">
        <v>5692</v>
      </c>
      <c r="H134" s="15">
        <v>5453</v>
      </c>
      <c r="I134" s="3">
        <v>13.134022306396323</v>
      </c>
      <c r="J134" s="3">
        <v>16.699244233993621</v>
      </c>
      <c r="K134" s="3">
        <v>10.819398401978766</v>
      </c>
      <c r="L134" s="3">
        <v>1.1601941747572799</v>
      </c>
      <c r="M134" s="15" t="s">
        <v>190</v>
      </c>
      <c r="N134" s="13">
        <v>0.21047794117647059</v>
      </c>
      <c r="O134" s="11">
        <v>0.98293299999999995</v>
      </c>
      <c r="P134" s="3">
        <v>0.81204900000000002</v>
      </c>
      <c r="Q134" s="3">
        <f t="shared" si="27"/>
        <v>-0.17088399999999992</v>
      </c>
      <c r="R134" s="3">
        <v>5.0000000000000001E-3</v>
      </c>
      <c r="S134" s="3">
        <f t="shared" si="28"/>
        <v>-17.385111701407922</v>
      </c>
      <c r="T134" s="13">
        <f t="shared" si="29"/>
        <v>-1.1590074467605282</v>
      </c>
      <c r="U134" s="14" t="s">
        <v>181</v>
      </c>
      <c r="V134" s="8">
        <v>36578</v>
      </c>
      <c r="W134" s="15" t="s">
        <v>186</v>
      </c>
      <c r="X134" s="7">
        <v>41598</v>
      </c>
      <c r="Y134" s="15">
        <v>13</v>
      </c>
      <c r="Z134" s="15">
        <v>-9.5771850000000001</v>
      </c>
      <c r="AA134" s="3">
        <f t="shared" si="30"/>
        <v>-0.73670653846153844</v>
      </c>
      <c r="AB134" s="3">
        <v>0.11844781412048339</v>
      </c>
      <c r="AC134" s="3">
        <v>-8.1651025576730198</v>
      </c>
      <c r="AD134" s="3">
        <f>AC134/Y134</f>
        <v>-0.62808481212869383</v>
      </c>
      <c r="AE134" s="13">
        <f t="shared" si="31"/>
        <v>0.12673916110891723</v>
      </c>
      <c r="AF134" s="11" t="s">
        <v>176</v>
      </c>
      <c r="AG134" s="3" t="s">
        <v>176</v>
      </c>
      <c r="AH134" s="3" t="s">
        <v>176</v>
      </c>
      <c r="AI134" s="3" t="s">
        <v>176</v>
      </c>
      <c r="AJ134" s="13" t="s">
        <v>176</v>
      </c>
      <c r="AK134" s="12"/>
      <c r="AL134" s="12"/>
    </row>
    <row r="135" spans="1:38" x14ac:dyDescent="0.25">
      <c r="A135" s="27" t="s">
        <v>278</v>
      </c>
      <c r="B135" s="15" t="s">
        <v>135</v>
      </c>
      <c r="C135">
        <v>84.039731000000003</v>
      </c>
      <c r="D135">
        <v>28.721495000000001</v>
      </c>
      <c r="E135" s="15" t="s">
        <v>380</v>
      </c>
      <c r="F135" s="15">
        <v>5496</v>
      </c>
      <c r="G135" s="15">
        <v>6369</v>
      </c>
      <c r="H135" s="15">
        <v>5927</v>
      </c>
      <c r="I135" s="3">
        <v>26.67742324091591</v>
      </c>
      <c r="J135" s="3">
        <v>28.464470189712195</v>
      </c>
      <c r="K135" s="3">
        <v>25.02419602451894</v>
      </c>
      <c r="L135" s="3">
        <v>-1.00702576112412</v>
      </c>
      <c r="M135" s="15" t="s">
        <v>190</v>
      </c>
      <c r="N135" s="13">
        <v>0.37864077669902912</v>
      </c>
      <c r="O135" s="11">
        <v>1.2115499999999999</v>
      </c>
      <c r="P135" s="3">
        <v>1.1668799999999999</v>
      </c>
      <c r="Q135" s="3">
        <f t="shared" si="27"/>
        <v>-4.4669999999999987E-2</v>
      </c>
      <c r="R135" s="3">
        <v>5.0000000000000001E-3</v>
      </c>
      <c r="S135" s="3">
        <f t="shared" si="28"/>
        <v>-3.6870125046428122</v>
      </c>
      <c r="T135" s="13">
        <f t="shared" si="29"/>
        <v>-0.24580083364285416</v>
      </c>
      <c r="U135" s="14" t="s">
        <v>176</v>
      </c>
      <c r="V135" s="15" t="s">
        <v>176</v>
      </c>
      <c r="W135" s="15" t="s">
        <v>176</v>
      </c>
      <c r="X135" s="15" t="s">
        <v>176</v>
      </c>
      <c r="Y135" s="15" t="s">
        <v>176</v>
      </c>
      <c r="Z135" s="15" t="s">
        <v>176</v>
      </c>
      <c r="AA135" s="15" t="s">
        <v>176</v>
      </c>
      <c r="AB135" s="15" t="s">
        <v>176</v>
      </c>
      <c r="AC135" s="15" t="s">
        <v>176</v>
      </c>
      <c r="AD135" s="15" t="s">
        <v>176</v>
      </c>
      <c r="AE135" s="20" t="s">
        <v>176</v>
      </c>
      <c r="AF135" s="11" t="s">
        <v>176</v>
      </c>
      <c r="AG135" s="3" t="s">
        <v>176</v>
      </c>
      <c r="AH135" s="3" t="s">
        <v>176</v>
      </c>
      <c r="AI135" s="3" t="s">
        <v>176</v>
      </c>
      <c r="AJ135" s="13" t="s">
        <v>176</v>
      </c>
      <c r="AK135" s="12"/>
      <c r="AL135" s="12"/>
    </row>
    <row r="136" spans="1:38" x14ac:dyDescent="0.25">
      <c r="A136" s="27" t="s">
        <v>360</v>
      </c>
      <c r="B136" s="15" t="s">
        <v>136</v>
      </c>
      <c r="C136">
        <v>84.013469999999998</v>
      </c>
      <c r="D136">
        <v>28.765025000000001</v>
      </c>
      <c r="E136" s="15" t="s">
        <v>380</v>
      </c>
      <c r="F136" s="15">
        <v>4961</v>
      </c>
      <c r="G136" s="15">
        <v>6244</v>
      </c>
      <c r="H136" s="15">
        <v>5673</v>
      </c>
      <c r="I136" s="3">
        <v>16.398450876646116</v>
      </c>
      <c r="J136" s="3">
        <v>12.440398111823272</v>
      </c>
      <c r="K136" s="3">
        <v>18.10192977488791</v>
      </c>
      <c r="L136" s="3">
        <v>-1.25087719298246</v>
      </c>
      <c r="M136" s="15" t="s">
        <v>189</v>
      </c>
      <c r="N136" s="13">
        <v>2.7334043308484202E-2</v>
      </c>
      <c r="O136" s="11">
        <v>2.5259100000000001</v>
      </c>
      <c r="P136" s="3">
        <v>2.2515700000000001</v>
      </c>
      <c r="Q136" s="3">
        <f t="shared" si="27"/>
        <v>-0.27434000000000003</v>
      </c>
      <c r="R136" s="3">
        <v>5.0000000000000001E-3</v>
      </c>
      <c r="S136" s="3">
        <f t="shared" si="28"/>
        <v>-10.861036220609604</v>
      </c>
      <c r="T136" s="13">
        <f t="shared" si="29"/>
        <v>-0.72406908137397363</v>
      </c>
      <c r="U136" s="14" t="s">
        <v>181</v>
      </c>
      <c r="V136" s="8">
        <v>36578</v>
      </c>
      <c r="W136" s="15" t="s">
        <v>182</v>
      </c>
      <c r="X136" s="7">
        <v>41658</v>
      </c>
      <c r="Y136" s="15">
        <v>13</v>
      </c>
      <c r="Z136" s="15">
        <v>-0.96319500000000002</v>
      </c>
      <c r="AA136" s="3">
        <f>Z136/Y136</f>
        <v>-7.4091923076923083E-2</v>
      </c>
      <c r="AB136" s="3">
        <v>0.29345949328589982</v>
      </c>
      <c r="AC136" s="3">
        <v>-0.82117928786359073</v>
      </c>
      <c r="AD136" s="3">
        <f>AC136/Y136</f>
        <v>-6.3167637527968515E-2</v>
      </c>
      <c r="AE136" s="13">
        <f>AB136*1.07</f>
        <v>0.31400165781591283</v>
      </c>
      <c r="AF136" s="11" t="s">
        <v>176</v>
      </c>
      <c r="AG136" s="3" t="s">
        <v>176</v>
      </c>
      <c r="AH136" s="3" t="s">
        <v>176</v>
      </c>
      <c r="AI136" s="3" t="s">
        <v>176</v>
      </c>
      <c r="AJ136" s="13" t="s">
        <v>176</v>
      </c>
      <c r="AK136" s="12"/>
      <c r="AL136" s="12"/>
    </row>
    <row r="137" spans="1:38" x14ac:dyDescent="0.25">
      <c r="A137" s="27" t="s">
        <v>261</v>
      </c>
      <c r="B137" s="15" t="s">
        <v>137</v>
      </c>
      <c r="C137">
        <v>83.982236</v>
      </c>
      <c r="D137">
        <v>28.810198</v>
      </c>
      <c r="E137" s="15" t="s">
        <v>380</v>
      </c>
      <c r="F137" s="15">
        <v>5431</v>
      </c>
      <c r="G137" s="15">
        <v>5680</v>
      </c>
      <c r="H137" s="15">
        <v>5572</v>
      </c>
      <c r="I137" s="3">
        <v>15.571544071671886</v>
      </c>
      <c r="J137" s="3">
        <v>15.476437359568894</v>
      </c>
      <c r="K137" s="3">
        <v>15.612548536388733</v>
      </c>
      <c r="L137" s="3">
        <v>-1.2935779816513799</v>
      </c>
      <c r="M137" s="15" t="s">
        <v>189</v>
      </c>
      <c r="N137" s="13">
        <v>1.228</v>
      </c>
      <c r="O137" s="11">
        <v>0.22481999999999999</v>
      </c>
      <c r="P137" s="3">
        <v>9.2548000000000005E-2</v>
      </c>
      <c r="Q137" s="3">
        <f t="shared" si="27"/>
        <v>-0.132272</v>
      </c>
      <c r="R137" s="3">
        <v>5.0000000000000001E-3</v>
      </c>
      <c r="S137" s="3">
        <f t="shared" si="28"/>
        <v>-58.834623254158878</v>
      </c>
      <c r="T137" s="13">
        <f t="shared" si="29"/>
        <v>-3.9223082169439252</v>
      </c>
      <c r="U137" s="14" t="s">
        <v>181</v>
      </c>
      <c r="V137" s="8">
        <v>36578</v>
      </c>
      <c r="W137" s="15" t="s">
        <v>182</v>
      </c>
      <c r="X137" s="7">
        <v>41658</v>
      </c>
      <c r="Y137" s="15">
        <v>13</v>
      </c>
      <c r="Z137" s="15">
        <v>-3.5391789999999999</v>
      </c>
      <c r="AA137" s="3">
        <f>Z137/Y137</f>
        <v>-0.27224453846153845</v>
      </c>
      <c r="AB137" s="3">
        <v>2.6088710294019227E-2</v>
      </c>
      <c r="AC137" s="3">
        <v>-3.0173542126379131</v>
      </c>
      <c r="AD137" s="3">
        <f>AC137/Y137</f>
        <v>-0.2321041702029164</v>
      </c>
      <c r="AE137" s="13">
        <f>AB137*1.07</f>
        <v>2.7914920014600574E-2</v>
      </c>
      <c r="AF137" s="11" t="s">
        <v>176</v>
      </c>
      <c r="AG137" s="3" t="s">
        <v>176</v>
      </c>
      <c r="AH137" s="3" t="s">
        <v>176</v>
      </c>
      <c r="AI137" s="3" t="s">
        <v>176</v>
      </c>
      <c r="AJ137" s="13" t="s">
        <v>176</v>
      </c>
      <c r="AK137" s="12"/>
      <c r="AL137" s="12"/>
    </row>
    <row r="138" spans="1:38" x14ac:dyDescent="0.25">
      <c r="A138" s="27" t="s">
        <v>243</v>
      </c>
      <c r="B138" s="15" t="s">
        <v>138</v>
      </c>
      <c r="C138">
        <v>84.199134000000001</v>
      </c>
      <c r="D138">
        <v>28.805474</v>
      </c>
      <c r="E138" s="15" t="s">
        <v>197</v>
      </c>
      <c r="F138" s="15">
        <v>5438</v>
      </c>
      <c r="G138" s="15">
        <v>5595</v>
      </c>
      <c r="H138" s="15">
        <v>5500</v>
      </c>
      <c r="I138" s="3">
        <v>18.716844602515444</v>
      </c>
      <c r="J138" s="3">
        <v>19.542920195567937</v>
      </c>
      <c r="K138" s="3">
        <v>17.744671625056935</v>
      </c>
      <c r="L138" s="3">
        <v>1.5322580645161299</v>
      </c>
      <c r="M138" s="15" t="s">
        <v>193</v>
      </c>
      <c r="N138" s="13">
        <v>0.32558139534883723</v>
      </c>
      <c r="O138" s="11">
        <v>0.114324</v>
      </c>
      <c r="P138" s="3">
        <v>4.6122999999999997E-2</v>
      </c>
      <c r="Q138" s="3">
        <f t="shared" si="27"/>
        <v>-6.8200999999999998E-2</v>
      </c>
      <c r="R138" s="3">
        <v>5.0000000000000001E-3</v>
      </c>
      <c r="S138" s="3">
        <f t="shared" si="28"/>
        <v>-59.655890276757283</v>
      </c>
      <c r="T138" s="13">
        <f t="shared" si="29"/>
        <v>-3.9770593517838191</v>
      </c>
      <c r="U138" s="14" t="s">
        <v>176</v>
      </c>
      <c r="V138" s="15" t="s">
        <v>176</v>
      </c>
      <c r="W138" s="15" t="s">
        <v>176</v>
      </c>
      <c r="X138" s="15" t="s">
        <v>176</v>
      </c>
      <c r="Y138" s="15" t="s">
        <v>176</v>
      </c>
      <c r="Z138" s="15" t="s">
        <v>176</v>
      </c>
      <c r="AA138" s="15" t="s">
        <v>176</v>
      </c>
      <c r="AB138" s="15" t="s">
        <v>176</v>
      </c>
      <c r="AC138" s="15" t="s">
        <v>176</v>
      </c>
      <c r="AD138" s="15" t="s">
        <v>176</v>
      </c>
      <c r="AE138" s="20" t="s">
        <v>176</v>
      </c>
      <c r="AF138" s="11" t="s">
        <v>176</v>
      </c>
      <c r="AG138" s="3" t="s">
        <v>176</v>
      </c>
      <c r="AH138" s="3" t="s">
        <v>176</v>
      </c>
      <c r="AI138" s="3" t="s">
        <v>176</v>
      </c>
      <c r="AJ138" s="13" t="s">
        <v>176</v>
      </c>
      <c r="AK138" s="12"/>
      <c r="AL138" s="12"/>
    </row>
    <row r="139" spans="1:38" x14ac:dyDescent="0.25">
      <c r="A139" s="27" t="s">
        <v>336</v>
      </c>
      <c r="B139" s="15" t="s">
        <v>139</v>
      </c>
      <c r="C139">
        <v>84.201108000000005</v>
      </c>
      <c r="D139">
        <v>28.797519000000001</v>
      </c>
      <c r="E139" s="15" t="s">
        <v>197</v>
      </c>
      <c r="F139" s="15">
        <v>5388</v>
      </c>
      <c r="G139" s="15">
        <v>5679</v>
      </c>
      <c r="H139" s="15">
        <v>5534</v>
      </c>
      <c r="I139" s="3">
        <v>23.593887915127382</v>
      </c>
      <c r="J139" s="3">
        <v>22.898353369096775</v>
      </c>
      <c r="K139" s="3">
        <v>24.129971045093487</v>
      </c>
      <c r="L139" s="3">
        <v>-1.0068965517241399</v>
      </c>
      <c r="M139" s="15" t="s">
        <v>190</v>
      </c>
      <c r="N139" s="13">
        <v>0.71848739495798319</v>
      </c>
      <c r="O139" s="11">
        <v>0.2142</v>
      </c>
      <c r="P139" s="3">
        <v>0.14166699999999999</v>
      </c>
      <c r="Q139" s="3">
        <f t="shared" si="27"/>
        <v>-7.2533000000000014E-2</v>
      </c>
      <c r="R139" s="3">
        <v>5.0000000000000001E-3</v>
      </c>
      <c r="S139" s="3">
        <f t="shared" si="28"/>
        <v>-33.862278244631192</v>
      </c>
      <c r="T139" s="13">
        <f t="shared" si="29"/>
        <v>-2.257485216308746</v>
      </c>
      <c r="U139" s="14" t="s">
        <v>176</v>
      </c>
      <c r="V139" s="15" t="s">
        <v>176</v>
      </c>
      <c r="W139" s="15" t="s">
        <v>176</v>
      </c>
      <c r="X139" s="15" t="s">
        <v>176</v>
      </c>
      <c r="Y139" s="15" t="s">
        <v>176</v>
      </c>
      <c r="Z139" s="15" t="s">
        <v>176</v>
      </c>
      <c r="AA139" s="15" t="s">
        <v>176</v>
      </c>
      <c r="AB139" s="15" t="s">
        <v>176</v>
      </c>
      <c r="AC139" s="15" t="s">
        <v>176</v>
      </c>
      <c r="AD139" s="15" t="s">
        <v>176</v>
      </c>
      <c r="AE139" s="20" t="s">
        <v>176</v>
      </c>
      <c r="AF139" s="11" t="s">
        <v>176</v>
      </c>
      <c r="AG139" s="3" t="s">
        <v>176</v>
      </c>
      <c r="AH139" s="3" t="s">
        <v>176</v>
      </c>
      <c r="AI139" s="3" t="s">
        <v>176</v>
      </c>
      <c r="AJ139" s="13" t="s">
        <v>176</v>
      </c>
      <c r="AK139" s="12"/>
      <c r="AL139" s="12"/>
    </row>
    <row r="140" spans="1:38" x14ac:dyDescent="0.25">
      <c r="A140" s="27" t="s">
        <v>348</v>
      </c>
      <c r="B140" s="15" t="s">
        <v>140</v>
      </c>
      <c r="C140">
        <v>84.095337999999998</v>
      </c>
      <c r="D140">
        <v>28.878864</v>
      </c>
      <c r="E140" s="15" t="s">
        <v>197</v>
      </c>
      <c r="F140" s="15">
        <v>5669</v>
      </c>
      <c r="G140" s="15">
        <v>6200</v>
      </c>
      <c r="H140" s="15">
        <v>5943</v>
      </c>
      <c r="I140" s="3">
        <v>22.940793470372888</v>
      </c>
      <c r="J140" s="3">
        <v>23.787380169192112</v>
      </c>
      <c r="K140" s="3">
        <v>22.310267865006352</v>
      </c>
      <c r="L140" s="3">
        <v>-1.1093117408906901</v>
      </c>
      <c r="M140" s="15" t="s">
        <v>190</v>
      </c>
      <c r="N140" s="13">
        <v>0.3617929562433298</v>
      </c>
      <c r="O140" s="11">
        <v>0.84497599999999995</v>
      </c>
      <c r="P140" s="3">
        <v>0.67793000000000003</v>
      </c>
      <c r="Q140" s="3">
        <f t="shared" si="27"/>
        <v>-0.16704599999999992</v>
      </c>
      <c r="R140" s="3">
        <v>5.0000000000000001E-3</v>
      </c>
      <c r="S140" s="3">
        <f t="shared" si="28"/>
        <v>-19.769318891897512</v>
      </c>
      <c r="T140" s="13">
        <f t="shared" si="29"/>
        <v>-1.3179545927931675</v>
      </c>
      <c r="U140" s="14" t="s">
        <v>181</v>
      </c>
      <c r="V140" s="8">
        <v>36578</v>
      </c>
      <c r="W140" s="15" t="s">
        <v>182</v>
      </c>
      <c r="X140" s="7">
        <v>41658</v>
      </c>
      <c r="Y140" s="15">
        <v>13</v>
      </c>
      <c r="Z140" s="15">
        <v>-0.86326700000000001</v>
      </c>
      <c r="AA140" s="3">
        <f>Z140/Y140</f>
        <v>-6.640515384615385E-2</v>
      </c>
      <c r="AB140" s="3">
        <v>9.8451315924667659E-2</v>
      </c>
      <c r="AC140" s="3">
        <v>-0.73598490471414246</v>
      </c>
      <c r="AD140" s="3">
        <f>AC140/Y140</f>
        <v>-5.6614223439549423E-2</v>
      </c>
      <c r="AE140" s="13">
        <f>AB140*1.07</f>
        <v>0.1053429080393944</v>
      </c>
      <c r="AF140" s="11" t="s">
        <v>176</v>
      </c>
      <c r="AG140" s="3" t="s">
        <v>176</v>
      </c>
      <c r="AH140" s="3" t="s">
        <v>176</v>
      </c>
      <c r="AI140" s="3" t="s">
        <v>176</v>
      </c>
      <c r="AJ140" s="13" t="s">
        <v>176</v>
      </c>
      <c r="AK140" s="12"/>
      <c r="AL140" s="12"/>
    </row>
    <row r="141" spans="1:38" x14ac:dyDescent="0.25">
      <c r="A141" s="27" t="s">
        <v>316</v>
      </c>
      <c r="B141" s="15" t="s">
        <v>141</v>
      </c>
      <c r="C141">
        <v>84.116375000000005</v>
      </c>
      <c r="D141">
        <v>28.880034999999999</v>
      </c>
      <c r="E141" s="15" t="s">
        <v>197</v>
      </c>
      <c r="F141" s="15">
        <v>5827</v>
      </c>
      <c r="G141" s="15">
        <v>6223</v>
      </c>
      <c r="H141" s="15">
        <v>6108</v>
      </c>
      <c r="I141" s="3">
        <v>35.225654847907784</v>
      </c>
      <c r="J141" s="3">
        <v>33.772626228947431</v>
      </c>
      <c r="K141" s="3">
        <v>35.795581714835826</v>
      </c>
      <c r="L141" s="3">
        <v>-2.5044247787610598</v>
      </c>
      <c r="M141" s="15" t="s">
        <v>191</v>
      </c>
      <c r="N141" s="13">
        <v>0.44594594594594594</v>
      </c>
      <c r="O141" s="11">
        <v>0.137794</v>
      </c>
      <c r="P141" s="3">
        <v>6.9349999999999995E-2</v>
      </c>
      <c r="Q141" s="3">
        <f t="shared" si="27"/>
        <v>-6.8444000000000005E-2</v>
      </c>
      <c r="R141" s="3">
        <v>5.0000000000000001E-3</v>
      </c>
      <c r="S141" s="3">
        <f t="shared" si="28"/>
        <v>-49.671248385270772</v>
      </c>
      <c r="T141" s="13">
        <f t="shared" si="29"/>
        <v>-3.3114165590180513</v>
      </c>
      <c r="U141" s="14" t="s">
        <v>176</v>
      </c>
      <c r="V141" s="15" t="s">
        <v>176</v>
      </c>
      <c r="W141" s="15" t="s">
        <v>176</v>
      </c>
      <c r="X141" s="15" t="s">
        <v>176</v>
      </c>
      <c r="Y141" s="15" t="s">
        <v>176</v>
      </c>
      <c r="Z141" s="15" t="s">
        <v>176</v>
      </c>
      <c r="AA141" s="15" t="s">
        <v>176</v>
      </c>
      <c r="AB141" s="15" t="s">
        <v>176</v>
      </c>
      <c r="AC141" s="15" t="s">
        <v>176</v>
      </c>
      <c r="AD141" s="15" t="s">
        <v>176</v>
      </c>
      <c r="AE141" s="20" t="s">
        <v>176</v>
      </c>
      <c r="AF141" s="11" t="s">
        <v>176</v>
      </c>
      <c r="AG141" s="3" t="s">
        <v>176</v>
      </c>
      <c r="AH141" s="3" t="s">
        <v>176</v>
      </c>
      <c r="AI141" s="3" t="s">
        <v>176</v>
      </c>
      <c r="AJ141" s="13" t="s">
        <v>176</v>
      </c>
      <c r="AK141" s="12"/>
      <c r="AL141" s="12"/>
    </row>
    <row r="142" spans="1:38" x14ac:dyDescent="0.25">
      <c r="A142" s="27" t="s">
        <v>351</v>
      </c>
      <c r="B142" s="15" t="s">
        <v>142</v>
      </c>
      <c r="C142">
        <v>84.226044999999999</v>
      </c>
      <c r="D142">
        <v>28.890781</v>
      </c>
      <c r="E142" s="15" t="s">
        <v>197</v>
      </c>
      <c r="F142" s="15">
        <v>5468</v>
      </c>
      <c r="G142" s="15">
        <v>6337</v>
      </c>
      <c r="H142" s="15">
        <v>6133</v>
      </c>
      <c r="I142" s="3">
        <v>35.215478732787282</v>
      </c>
      <c r="J142" s="3">
        <v>21.650432814670221</v>
      </c>
      <c r="K142" s="3">
        <v>38.894269819992871</v>
      </c>
      <c r="L142" s="3">
        <v>-3.23300970873786</v>
      </c>
      <c r="M142" s="15" t="s">
        <v>191</v>
      </c>
      <c r="N142" s="13">
        <v>0.26566833056017747</v>
      </c>
      <c r="O142" s="11">
        <v>1.62453</v>
      </c>
      <c r="P142" s="3">
        <v>1.31643</v>
      </c>
      <c r="Q142" s="3">
        <f t="shared" si="27"/>
        <v>-0.30810000000000004</v>
      </c>
      <c r="R142" s="3">
        <v>5.0000000000000001E-3</v>
      </c>
      <c r="S142" s="3">
        <f t="shared" si="28"/>
        <v>-18.965485401931637</v>
      </c>
      <c r="T142" s="13">
        <f t="shared" si="29"/>
        <v>-1.2643656934621093</v>
      </c>
      <c r="U142" s="14" t="s">
        <v>176</v>
      </c>
      <c r="V142" s="15" t="s">
        <v>176</v>
      </c>
      <c r="W142" s="15" t="s">
        <v>176</v>
      </c>
      <c r="X142" s="15" t="s">
        <v>176</v>
      </c>
      <c r="Y142" s="15" t="s">
        <v>176</v>
      </c>
      <c r="Z142" s="15" t="s">
        <v>176</v>
      </c>
      <c r="AA142" s="15" t="s">
        <v>176</v>
      </c>
      <c r="AB142" s="15" t="s">
        <v>176</v>
      </c>
      <c r="AC142" s="15" t="s">
        <v>176</v>
      </c>
      <c r="AD142" s="15" t="s">
        <v>176</v>
      </c>
      <c r="AE142" s="20" t="s">
        <v>176</v>
      </c>
      <c r="AF142" s="11" t="s">
        <v>176</v>
      </c>
      <c r="AG142" s="3" t="s">
        <v>176</v>
      </c>
      <c r="AH142" s="3" t="s">
        <v>176</v>
      </c>
      <c r="AI142" s="3" t="s">
        <v>176</v>
      </c>
      <c r="AJ142" s="13" t="s">
        <v>176</v>
      </c>
      <c r="AK142" s="12"/>
      <c r="AL142" s="12"/>
    </row>
    <row r="143" spans="1:38" x14ac:dyDescent="0.25">
      <c r="A143" s="27" t="s">
        <v>293</v>
      </c>
      <c r="B143" s="15" t="s">
        <v>143</v>
      </c>
      <c r="C143">
        <v>84.162879000000004</v>
      </c>
      <c r="D143">
        <v>28.708931</v>
      </c>
      <c r="E143" s="15" t="s">
        <v>380</v>
      </c>
      <c r="F143" s="15">
        <v>5203</v>
      </c>
      <c r="G143" s="15">
        <v>5748</v>
      </c>
      <c r="H143" s="15">
        <v>5445</v>
      </c>
      <c r="I143" s="3">
        <v>24.570908245581109</v>
      </c>
      <c r="J143" s="3">
        <v>39.805571092265197</v>
      </c>
      <c r="K143" s="3">
        <v>16.788064236022969</v>
      </c>
      <c r="L143" s="3">
        <v>1.30932203389831</v>
      </c>
      <c r="M143" s="15" t="s">
        <v>192</v>
      </c>
      <c r="N143" s="13">
        <v>0.42895805142083898</v>
      </c>
      <c r="O143" s="11">
        <v>0.66920400000000002</v>
      </c>
      <c r="P143" s="3">
        <v>0.50868000000000002</v>
      </c>
      <c r="Q143" s="3">
        <f t="shared" si="27"/>
        <v>-0.160524</v>
      </c>
      <c r="R143" s="3">
        <v>5.0000000000000001E-3</v>
      </c>
      <c r="S143" s="3">
        <f t="shared" si="28"/>
        <v>-23.987304319758994</v>
      </c>
      <c r="T143" s="13">
        <f t="shared" si="29"/>
        <v>-1.5991536213172663</v>
      </c>
      <c r="U143" s="14" t="s">
        <v>176</v>
      </c>
      <c r="V143" s="15" t="s">
        <v>176</v>
      </c>
      <c r="W143" s="15" t="s">
        <v>176</v>
      </c>
      <c r="X143" s="15" t="s">
        <v>176</v>
      </c>
      <c r="Y143" s="15" t="s">
        <v>176</v>
      </c>
      <c r="Z143" s="15" t="s">
        <v>176</v>
      </c>
      <c r="AA143" s="15" t="s">
        <v>176</v>
      </c>
      <c r="AB143" s="15" t="s">
        <v>176</v>
      </c>
      <c r="AC143" s="15" t="s">
        <v>176</v>
      </c>
      <c r="AD143" s="15" t="s">
        <v>176</v>
      </c>
      <c r="AE143" s="20" t="s">
        <v>176</v>
      </c>
      <c r="AF143" s="11" t="s">
        <v>176</v>
      </c>
      <c r="AG143" s="3" t="s">
        <v>176</v>
      </c>
      <c r="AH143" s="3" t="s">
        <v>176</v>
      </c>
      <c r="AI143" s="3" t="s">
        <v>176</v>
      </c>
      <c r="AJ143" s="13" t="s">
        <v>176</v>
      </c>
      <c r="AK143" s="12"/>
      <c r="AL143" s="12"/>
    </row>
    <row r="144" spans="1:38" x14ac:dyDescent="0.25">
      <c r="A144" s="27" t="s">
        <v>322</v>
      </c>
      <c r="B144" s="15" t="s">
        <v>144</v>
      </c>
      <c r="C144">
        <v>84.144039000000006</v>
      </c>
      <c r="D144">
        <v>28.710629000000001</v>
      </c>
      <c r="E144" s="15" t="s">
        <v>380</v>
      </c>
      <c r="F144" s="15">
        <v>5288</v>
      </c>
      <c r="G144" s="15">
        <v>5799</v>
      </c>
      <c r="H144" s="15">
        <v>5502</v>
      </c>
      <c r="I144" s="3">
        <v>21.623996275649738</v>
      </c>
      <c r="J144" s="3">
        <v>24.619733830063872</v>
      </c>
      <c r="K144" s="3">
        <v>18.949054681919719</v>
      </c>
      <c r="L144" s="3">
        <v>1.39906103286385</v>
      </c>
      <c r="M144" s="15" t="s">
        <v>192</v>
      </c>
      <c r="N144" s="13">
        <v>0.41945773524720892</v>
      </c>
      <c r="O144" s="11">
        <v>0.56923000000000001</v>
      </c>
      <c r="P144" s="3">
        <v>0.412852</v>
      </c>
      <c r="Q144" s="3">
        <f t="shared" si="27"/>
        <v>-0.15637800000000002</v>
      </c>
      <c r="R144" s="3">
        <v>5.0000000000000001E-3</v>
      </c>
      <c r="S144" s="3">
        <f t="shared" si="28"/>
        <v>-27.471847934929645</v>
      </c>
      <c r="T144" s="13">
        <f t="shared" si="29"/>
        <v>-1.8314565289953098</v>
      </c>
      <c r="U144" s="14" t="s">
        <v>181</v>
      </c>
      <c r="V144" s="8">
        <v>36578</v>
      </c>
      <c r="W144" s="15" t="s">
        <v>186</v>
      </c>
      <c r="X144" s="7">
        <v>41598</v>
      </c>
      <c r="Y144" s="15">
        <v>13</v>
      </c>
      <c r="Z144" s="15">
        <v>-6.0467709999999997</v>
      </c>
      <c r="AA144" s="3">
        <f>Z144/Y144</f>
        <v>-0.46513623076923072</v>
      </c>
      <c r="AB144" s="3">
        <v>6.8603137762394267E-2</v>
      </c>
      <c r="AC144" s="3">
        <v>-5.1552210130391165</v>
      </c>
      <c r="AD144" s="3">
        <f>AC144/Y144</f>
        <v>-0.3965554625414705</v>
      </c>
      <c r="AE144" s="13">
        <f>AB144*1.07</f>
        <v>7.3405357405761873E-2</v>
      </c>
      <c r="AF144" s="11" t="s">
        <v>176</v>
      </c>
      <c r="AG144" s="3" t="s">
        <v>176</v>
      </c>
      <c r="AH144" s="3" t="s">
        <v>176</v>
      </c>
      <c r="AI144" s="3" t="s">
        <v>176</v>
      </c>
      <c r="AJ144" s="13" t="s">
        <v>176</v>
      </c>
      <c r="AK144" s="12"/>
      <c r="AL144" s="12"/>
    </row>
    <row r="145" spans="1:38" x14ac:dyDescent="0.25">
      <c r="A145" s="27" t="s">
        <v>295</v>
      </c>
      <c r="B145" s="15" t="s">
        <v>145</v>
      </c>
      <c r="C145">
        <v>84.149991999999997</v>
      </c>
      <c r="D145">
        <v>28.718433000000001</v>
      </c>
      <c r="E145" s="15" t="s">
        <v>380</v>
      </c>
      <c r="F145" s="15">
        <v>5169</v>
      </c>
      <c r="G145" s="15">
        <v>5812</v>
      </c>
      <c r="H145" s="15">
        <v>5549</v>
      </c>
      <c r="I145" s="3">
        <v>27.325734122909676</v>
      </c>
      <c r="J145" s="3">
        <v>36.116403357582143</v>
      </c>
      <c r="K145" s="3">
        <v>23.448720567777293</v>
      </c>
      <c r="L145" s="3">
        <v>-1.4448669201520901</v>
      </c>
      <c r="M145" s="15" t="s">
        <v>189</v>
      </c>
      <c r="N145" s="13">
        <v>0.44832826747720367</v>
      </c>
      <c r="O145" s="11">
        <v>0.59264499999999998</v>
      </c>
      <c r="P145" s="3">
        <v>0.52257399999999998</v>
      </c>
      <c r="Q145" s="3">
        <f t="shared" si="27"/>
        <v>-7.0070999999999994E-2</v>
      </c>
      <c r="R145" s="3">
        <v>5.0000000000000001E-3</v>
      </c>
      <c r="S145" s="3">
        <f t="shared" si="28"/>
        <v>-11.823435614912805</v>
      </c>
      <c r="T145" s="13">
        <f t="shared" si="29"/>
        <v>-0.788229040994187</v>
      </c>
      <c r="U145" s="14" t="s">
        <v>176</v>
      </c>
      <c r="V145" s="15" t="s">
        <v>176</v>
      </c>
      <c r="W145" s="15" t="s">
        <v>176</v>
      </c>
      <c r="X145" s="15" t="s">
        <v>176</v>
      </c>
      <c r="Y145" s="15" t="s">
        <v>176</v>
      </c>
      <c r="Z145" s="15" t="s">
        <v>176</v>
      </c>
      <c r="AA145" s="15" t="s">
        <v>176</v>
      </c>
      <c r="AB145" s="15" t="s">
        <v>176</v>
      </c>
      <c r="AC145" s="15" t="s">
        <v>176</v>
      </c>
      <c r="AD145" s="15" t="s">
        <v>176</v>
      </c>
      <c r="AE145" s="20" t="s">
        <v>176</v>
      </c>
      <c r="AF145" s="11" t="s">
        <v>176</v>
      </c>
      <c r="AG145" s="3" t="s">
        <v>176</v>
      </c>
      <c r="AH145" s="3" t="s">
        <v>176</v>
      </c>
      <c r="AI145" s="3" t="s">
        <v>176</v>
      </c>
      <c r="AJ145" s="13" t="s">
        <v>176</v>
      </c>
      <c r="AK145" s="12"/>
      <c r="AL145" s="12"/>
    </row>
    <row r="146" spans="1:38" x14ac:dyDescent="0.25">
      <c r="A146" s="27" t="s">
        <v>283</v>
      </c>
      <c r="B146" s="15" t="s">
        <v>146</v>
      </c>
      <c r="C146">
        <v>83.956629000000007</v>
      </c>
      <c r="D146">
        <v>28.830949</v>
      </c>
      <c r="E146" s="15" t="s">
        <v>380</v>
      </c>
      <c r="F146" s="15">
        <v>5779</v>
      </c>
      <c r="G146" s="15">
        <v>6001</v>
      </c>
      <c r="H146" s="15">
        <v>5856</v>
      </c>
      <c r="I146" s="3">
        <v>12.77546698275953</v>
      </c>
      <c r="J146" s="3">
        <v>11.309932474020215</v>
      </c>
      <c r="K146" s="3">
        <v>13.066004469295756</v>
      </c>
      <c r="L146" s="3">
        <v>1.8831168831168801</v>
      </c>
      <c r="M146" s="15" t="s">
        <v>193</v>
      </c>
      <c r="N146" s="13">
        <v>0.59183673469387754</v>
      </c>
      <c r="O146" s="11">
        <v>0.133857</v>
      </c>
      <c r="P146" s="3">
        <v>3.6874999999999998E-2</v>
      </c>
      <c r="Q146" s="3">
        <f t="shared" si="27"/>
        <v>-9.6982000000000013E-2</v>
      </c>
      <c r="R146" s="3">
        <v>5.0000000000000001E-3</v>
      </c>
      <c r="S146" s="3">
        <f t="shared" si="28"/>
        <v>-72.451944986067232</v>
      </c>
      <c r="T146" s="13">
        <f t="shared" si="29"/>
        <v>-4.8301296657378154</v>
      </c>
      <c r="U146" s="14" t="s">
        <v>181</v>
      </c>
      <c r="V146" s="8">
        <v>36578</v>
      </c>
      <c r="W146" s="15" t="s">
        <v>184</v>
      </c>
      <c r="X146" s="7">
        <v>42297</v>
      </c>
      <c r="Y146" s="15">
        <v>15</v>
      </c>
      <c r="Z146" s="15">
        <v>-16.796534999999999</v>
      </c>
      <c r="AA146" s="3">
        <f>Z146/Y146</f>
        <v>-1.119769</v>
      </c>
      <c r="AB146" s="3">
        <v>1.4439336408511055E-2</v>
      </c>
      <c r="AC146" s="3">
        <v>-14.32001479438315</v>
      </c>
      <c r="AD146" s="3">
        <f>AC146/Y146</f>
        <v>-0.95466765295887668</v>
      </c>
      <c r="AE146" s="13">
        <f>AB146*1.07</f>
        <v>1.545008995710683E-2</v>
      </c>
      <c r="AF146" s="11" t="s">
        <v>176</v>
      </c>
      <c r="AG146" s="3" t="s">
        <v>176</v>
      </c>
      <c r="AH146" s="3" t="s">
        <v>176</v>
      </c>
      <c r="AI146" s="3" t="s">
        <v>176</v>
      </c>
      <c r="AJ146" s="13" t="s">
        <v>176</v>
      </c>
      <c r="AK146" s="12"/>
      <c r="AL146" s="12"/>
    </row>
    <row r="147" spans="1:38" x14ac:dyDescent="0.25">
      <c r="A147" s="27" t="s">
        <v>283</v>
      </c>
      <c r="B147" s="15" t="s">
        <v>147</v>
      </c>
      <c r="C147">
        <v>83.960235999999995</v>
      </c>
      <c r="D147">
        <v>28.832820999999999</v>
      </c>
      <c r="E147" s="15" t="s">
        <v>380</v>
      </c>
      <c r="F147" s="15" t="s">
        <v>176</v>
      </c>
      <c r="G147" s="15" t="s">
        <v>176</v>
      </c>
      <c r="H147" s="15" t="s">
        <v>176</v>
      </c>
      <c r="I147" s="15" t="s">
        <v>176</v>
      </c>
      <c r="J147" s="15" t="s">
        <v>176</v>
      </c>
      <c r="K147" s="15" t="s">
        <v>176</v>
      </c>
      <c r="L147" s="15" t="s">
        <v>176</v>
      </c>
      <c r="M147" s="15" t="s">
        <v>176</v>
      </c>
      <c r="N147" s="20" t="s">
        <v>176</v>
      </c>
      <c r="O147" s="11" t="s">
        <v>176</v>
      </c>
      <c r="P147" s="3">
        <v>3.9669999999999997E-2</v>
      </c>
      <c r="Q147" s="3" t="s">
        <v>176</v>
      </c>
      <c r="R147" s="3">
        <v>5.0000000000000001E-3</v>
      </c>
      <c r="S147" s="3" t="s">
        <v>176</v>
      </c>
      <c r="T147" s="13" t="s">
        <v>176</v>
      </c>
      <c r="U147" s="11" t="s">
        <v>176</v>
      </c>
      <c r="V147" s="3" t="s">
        <v>176</v>
      </c>
      <c r="W147" s="3" t="s">
        <v>176</v>
      </c>
      <c r="X147" s="3" t="s">
        <v>176</v>
      </c>
      <c r="Y147" s="3" t="s">
        <v>176</v>
      </c>
      <c r="Z147" s="3" t="s">
        <v>176</v>
      </c>
      <c r="AA147" s="3" t="s">
        <v>176</v>
      </c>
      <c r="AB147" s="3" t="s">
        <v>176</v>
      </c>
      <c r="AC147" s="3" t="s">
        <v>176</v>
      </c>
      <c r="AD147" s="3" t="s">
        <v>176</v>
      </c>
      <c r="AE147" s="13" t="s">
        <v>176</v>
      </c>
      <c r="AF147" s="11" t="s">
        <v>176</v>
      </c>
      <c r="AG147" s="3" t="s">
        <v>176</v>
      </c>
      <c r="AH147" s="3" t="s">
        <v>176</v>
      </c>
      <c r="AI147" s="3" t="s">
        <v>176</v>
      </c>
      <c r="AJ147" s="13" t="s">
        <v>176</v>
      </c>
      <c r="AK147" s="12"/>
      <c r="AL147" s="12"/>
    </row>
    <row r="148" spans="1:38" x14ac:dyDescent="0.25">
      <c r="A148" s="27" t="s">
        <v>328</v>
      </c>
      <c r="B148" s="15" t="s">
        <v>148</v>
      </c>
      <c r="C148">
        <v>83.903518000000005</v>
      </c>
      <c r="D148">
        <v>28.735738999999999</v>
      </c>
      <c r="E148" s="15" t="s">
        <v>380</v>
      </c>
      <c r="F148" s="15">
        <v>5245</v>
      </c>
      <c r="G148" s="15">
        <v>5795</v>
      </c>
      <c r="H148" s="15">
        <v>5519</v>
      </c>
      <c r="I148" s="3">
        <v>22.50352849976742</v>
      </c>
      <c r="J148" s="3">
        <v>31.301282992915539</v>
      </c>
      <c r="K148" s="3">
        <v>20.047874100380447</v>
      </c>
      <c r="L148" s="3">
        <v>-1.0072992700729899</v>
      </c>
      <c r="M148" s="15" t="s">
        <v>190</v>
      </c>
      <c r="N148" s="13">
        <v>0.20171673819742489</v>
      </c>
      <c r="O148" s="11">
        <v>0.83909800000000001</v>
      </c>
      <c r="P148" s="3">
        <v>0.50012299999999998</v>
      </c>
      <c r="Q148" s="3">
        <f t="shared" ref="Q148:Q174" si="32">P148-O148</f>
        <v>-0.33897500000000003</v>
      </c>
      <c r="R148" s="3">
        <v>5.0000000000000001E-3</v>
      </c>
      <c r="S148" s="3">
        <f t="shared" ref="S148:S174" si="33">Q148/O148*100</f>
        <v>-40.397545936231523</v>
      </c>
      <c r="T148" s="13">
        <f t="shared" ref="T148:T174" si="34">S148/15</f>
        <v>-2.6931697290821015</v>
      </c>
      <c r="U148" s="14" t="s">
        <v>181</v>
      </c>
      <c r="V148" s="8">
        <v>36578</v>
      </c>
      <c r="W148" s="15" t="s">
        <v>183</v>
      </c>
      <c r="X148" s="8">
        <v>42425</v>
      </c>
      <c r="Y148" s="15">
        <v>15</v>
      </c>
      <c r="Z148" s="15">
        <v>-5.4199460000000004</v>
      </c>
      <c r="AA148" s="3">
        <f>Z148/Y148</f>
        <v>-0.36132973333333335</v>
      </c>
      <c r="AB148" s="3">
        <v>8.4226309401119803E-2</v>
      </c>
      <c r="AC148" s="3">
        <v>-4.6208165496489473</v>
      </c>
      <c r="AD148" s="3">
        <f>AC148/Y148</f>
        <v>-0.30805443664326315</v>
      </c>
      <c r="AE148" s="13">
        <f>AB148*1.07</f>
        <v>9.0122151059198199E-2</v>
      </c>
      <c r="AF148" s="11" t="s">
        <v>176</v>
      </c>
      <c r="AG148" s="3" t="s">
        <v>176</v>
      </c>
      <c r="AH148" s="3" t="s">
        <v>176</v>
      </c>
      <c r="AI148" s="3" t="s">
        <v>176</v>
      </c>
      <c r="AJ148" s="13" t="s">
        <v>176</v>
      </c>
      <c r="AK148" s="12"/>
      <c r="AL148" s="12"/>
    </row>
    <row r="149" spans="1:38" x14ac:dyDescent="0.25">
      <c r="A149" s="27" t="s">
        <v>361</v>
      </c>
      <c r="B149" s="15" t="s">
        <v>149</v>
      </c>
      <c r="C149">
        <v>83.961117000000002</v>
      </c>
      <c r="D149">
        <v>28.826044</v>
      </c>
      <c r="E149" s="15" t="s">
        <v>380</v>
      </c>
      <c r="F149" s="15">
        <v>5729</v>
      </c>
      <c r="G149" s="15">
        <v>5851</v>
      </c>
      <c r="H149" s="15">
        <v>5791</v>
      </c>
      <c r="I149" s="3">
        <v>14.14760538700169</v>
      </c>
      <c r="J149" s="3">
        <v>12.264773727892401</v>
      </c>
      <c r="K149" s="3">
        <v>16.174446911780738</v>
      </c>
      <c r="L149" s="3">
        <v>-1.0163934426229499</v>
      </c>
      <c r="M149" s="15" t="s">
        <v>190</v>
      </c>
      <c r="N149" s="13">
        <v>0.17857142857142858</v>
      </c>
      <c r="O149" s="11">
        <v>0.105403</v>
      </c>
      <c r="P149" s="3">
        <v>9.2845999999999998E-2</v>
      </c>
      <c r="Q149" s="3">
        <f t="shared" si="32"/>
        <v>-1.2556999999999999E-2</v>
      </c>
      <c r="R149" s="3">
        <v>5.0000000000000001E-3</v>
      </c>
      <c r="S149" s="3">
        <f t="shared" si="33"/>
        <v>-11.913323150194966</v>
      </c>
      <c r="T149" s="13">
        <f t="shared" si="34"/>
        <v>-0.7942215433463311</v>
      </c>
      <c r="U149" s="14" t="s">
        <v>181</v>
      </c>
      <c r="V149" s="8">
        <v>36578</v>
      </c>
      <c r="W149" s="15" t="s">
        <v>184</v>
      </c>
      <c r="X149" s="7">
        <v>42297</v>
      </c>
      <c r="Y149" s="15">
        <v>15</v>
      </c>
      <c r="Z149" s="15">
        <v>-11.663487999999999</v>
      </c>
      <c r="AA149" s="3">
        <f>Z149/Y149</f>
        <v>-0.77756586666666661</v>
      </c>
      <c r="AB149" s="3">
        <v>1.1365498687021035E-2</v>
      </c>
      <c r="AC149" s="3">
        <v>-9.9437961885656971</v>
      </c>
      <c r="AD149" s="3">
        <f>AC149/Y149</f>
        <v>-0.66291974590437985</v>
      </c>
      <c r="AE149" s="13">
        <f>AB149*1.07</f>
        <v>1.2161083595112509E-2</v>
      </c>
      <c r="AF149" s="11" t="s">
        <v>176</v>
      </c>
      <c r="AG149" s="3" t="s">
        <v>176</v>
      </c>
      <c r="AH149" s="3" t="s">
        <v>176</v>
      </c>
      <c r="AI149" s="3" t="s">
        <v>176</v>
      </c>
      <c r="AJ149" s="13" t="s">
        <v>176</v>
      </c>
      <c r="AK149" s="12"/>
      <c r="AL149" s="12"/>
    </row>
    <row r="150" spans="1:38" x14ac:dyDescent="0.25">
      <c r="A150" s="14" t="s">
        <v>300</v>
      </c>
      <c r="B150" s="15" t="s">
        <v>150</v>
      </c>
      <c r="C150">
        <v>83.853119000000007</v>
      </c>
      <c r="D150">
        <v>28.525196999999999</v>
      </c>
      <c r="E150" s="15" t="s">
        <v>195</v>
      </c>
      <c r="F150" s="15">
        <v>4237</v>
      </c>
      <c r="G150" s="15">
        <v>7110</v>
      </c>
      <c r="H150" s="15">
        <v>5439</v>
      </c>
      <c r="I150" s="3">
        <v>29.37628510580452</v>
      </c>
      <c r="J150" s="3">
        <v>36.220991800270021</v>
      </c>
      <c r="K150" s="3">
        <v>23.255429094476984</v>
      </c>
      <c r="L150" s="3">
        <v>1.39018302828619</v>
      </c>
      <c r="M150" s="15" t="s">
        <v>192</v>
      </c>
      <c r="N150" s="13">
        <v>0.61043338683788118</v>
      </c>
      <c r="O150" s="11">
        <v>5.5916199999999998</v>
      </c>
      <c r="P150" s="37">
        <v>4.4869000000000003</v>
      </c>
      <c r="Q150" s="3">
        <f t="shared" si="32"/>
        <v>-1.1047199999999995</v>
      </c>
      <c r="R150" s="3">
        <v>5.0000000000000001E-3</v>
      </c>
      <c r="S150" s="3">
        <f t="shared" si="33"/>
        <v>-19.756707358511477</v>
      </c>
      <c r="T150" s="13">
        <f t="shared" si="34"/>
        <v>-1.3171138239007651</v>
      </c>
      <c r="U150" s="14" t="s">
        <v>176</v>
      </c>
      <c r="V150" s="15" t="s">
        <v>176</v>
      </c>
      <c r="W150" s="15" t="s">
        <v>176</v>
      </c>
      <c r="X150" s="15" t="s">
        <v>176</v>
      </c>
      <c r="Y150" s="15" t="s">
        <v>176</v>
      </c>
      <c r="Z150" s="15" t="s">
        <v>176</v>
      </c>
      <c r="AA150" s="15" t="s">
        <v>176</v>
      </c>
      <c r="AB150" s="15" t="s">
        <v>176</v>
      </c>
      <c r="AC150" s="15" t="s">
        <v>176</v>
      </c>
      <c r="AD150" s="15" t="s">
        <v>176</v>
      </c>
      <c r="AE150" s="20" t="s">
        <v>176</v>
      </c>
      <c r="AF150" s="11" t="s">
        <v>176</v>
      </c>
      <c r="AG150" s="3" t="s">
        <v>176</v>
      </c>
      <c r="AH150" s="3" t="s">
        <v>176</v>
      </c>
      <c r="AI150" s="3" t="s">
        <v>176</v>
      </c>
      <c r="AJ150" s="13" t="s">
        <v>176</v>
      </c>
      <c r="AK150" s="12"/>
      <c r="AL150" s="12"/>
    </row>
    <row r="151" spans="1:38" s="12" customFormat="1" x14ac:dyDescent="0.25">
      <c r="A151" s="27" t="s">
        <v>238</v>
      </c>
      <c r="B151" s="15" t="s">
        <v>151</v>
      </c>
      <c r="C151">
        <v>83.844713999999996</v>
      </c>
      <c r="D151">
        <v>28.53678</v>
      </c>
      <c r="E151" s="15" t="s">
        <v>195</v>
      </c>
      <c r="F151" s="15">
        <v>4902</v>
      </c>
      <c r="G151" s="15">
        <v>5611</v>
      </c>
      <c r="H151" s="15">
        <v>5279</v>
      </c>
      <c r="I151" s="3">
        <v>25.61782019710806</v>
      </c>
      <c r="J151" s="3">
        <v>25.764030552333001</v>
      </c>
      <c r="K151" s="3">
        <v>25.501326043186609</v>
      </c>
      <c r="L151" s="3">
        <v>-1.1355421686747</v>
      </c>
      <c r="M151" s="15" t="s">
        <v>190</v>
      </c>
      <c r="N151" s="13">
        <v>1.358252427184466</v>
      </c>
      <c r="O151" s="11">
        <v>0.92737199999999997</v>
      </c>
      <c r="P151" s="3">
        <v>0.82565299999999997</v>
      </c>
      <c r="Q151" s="3">
        <f t="shared" si="32"/>
        <v>-0.101719</v>
      </c>
      <c r="R151" s="3">
        <v>5.0000000000000001E-3</v>
      </c>
      <c r="S151" s="3">
        <f t="shared" si="33"/>
        <v>-10.968521801391459</v>
      </c>
      <c r="T151" s="13">
        <f t="shared" si="34"/>
        <v>-0.73123478675943054</v>
      </c>
      <c r="U151" s="14" t="s">
        <v>176</v>
      </c>
      <c r="V151" s="15" t="s">
        <v>176</v>
      </c>
      <c r="W151" s="15" t="s">
        <v>176</v>
      </c>
      <c r="X151" s="15" t="s">
        <v>176</v>
      </c>
      <c r="Y151" s="15" t="s">
        <v>176</v>
      </c>
      <c r="Z151" s="15" t="s">
        <v>176</v>
      </c>
      <c r="AA151" s="15" t="s">
        <v>176</v>
      </c>
      <c r="AB151" s="15" t="s">
        <v>176</v>
      </c>
      <c r="AC151" s="15" t="s">
        <v>176</v>
      </c>
      <c r="AD151" s="15" t="s">
        <v>176</v>
      </c>
      <c r="AE151" s="20" t="s">
        <v>176</v>
      </c>
      <c r="AF151" s="11" t="s">
        <v>176</v>
      </c>
      <c r="AG151" s="3" t="s">
        <v>176</v>
      </c>
      <c r="AH151" s="3" t="s">
        <v>176</v>
      </c>
      <c r="AI151" s="3" t="s">
        <v>176</v>
      </c>
      <c r="AJ151" s="13" t="s">
        <v>176</v>
      </c>
    </row>
    <row r="152" spans="1:38" x14ac:dyDescent="0.25">
      <c r="A152" s="27" t="s">
        <v>254</v>
      </c>
      <c r="B152" s="15" t="s">
        <v>152</v>
      </c>
      <c r="C152">
        <v>83.882886999999997</v>
      </c>
      <c r="D152">
        <v>28.565856</v>
      </c>
      <c r="E152" s="15" t="s">
        <v>195</v>
      </c>
      <c r="F152" s="15">
        <v>4888</v>
      </c>
      <c r="G152" s="15">
        <v>5584</v>
      </c>
      <c r="H152" s="15">
        <v>5320</v>
      </c>
      <c r="I152" s="3">
        <v>23.584256493231706</v>
      </c>
      <c r="J152" s="3">
        <v>23.675602633506372</v>
      </c>
      <c r="K152" s="3">
        <v>23.533990838460557</v>
      </c>
      <c r="L152" s="3">
        <v>-1.63636363636364</v>
      </c>
      <c r="M152" s="15" t="s">
        <v>191</v>
      </c>
      <c r="N152" s="13">
        <v>0.21158854166666666</v>
      </c>
      <c r="O152" s="11">
        <v>1.3864300000000001</v>
      </c>
      <c r="P152" s="3">
        <v>1.1020099999999999</v>
      </c>
      <c r="Q152" s="3">
        <f t="shared" si="32"/>
        <v>-0.28442000000000012</v>
      </c>
      <c r="R152" s="3">
        <v>5.0000000000000001E-3</v>
      </c>
      <c r="S152" s="3">
        <f t="shared" si="33"/>
        <v>-20.514558975209717</v>
      </c>
      <c r="T152" s="13">
        <f t="shared" si="34"/>
        <v>-1.3676372650139812</v>
      </c>
      <c r="U152" s="14" t="s">
        <v>176</v>
      </c>
      <c r="V152" s="15" t="s">
        <v>176</v>
      </c>
      <c r="W152" s="15" t="s">
        <v>176</v>
      </c>
      <c r="X152" s="15" t="s">
        <v>176</v>
      </c>
      <c r="Y152" s="15" t="s">
        <v>176</v>
      </c>
      <c r="Z152" s="15" t="s">
        <v>176</v>
      </c>
      <c r="AA152" s="15" t="s">
        <v>176</v>
      </c>
      <c r="AB152" s="15" t="s">
        <v>176</v>
      </c>
      <c r="AC152" s="15" t="s">
        <v>176</v>
      </c>
      <c r="AD152" s="15" t="s">
        <v>176</v>
      </c>
      <c r="AE152" s="20" t="s">
        <v>176</v>
      </c>
      <c r="AF152" s="11" t="s">
        <v>176</v>
      </c>
      <c r="AG152" s="3" t="s">
        <v>176</v>
      </c>
      <c r="AH152" s="3" t="s">
        <v>176</v>
      </c>
      <c r="AI152" s="3" t="s">
        <v>176</v>
      </c>
      <c r="AJ152" s="13" t="s">
        <v>176</v>
      </c>
      <c r="AK152" s="12"/>
      <c r="AL152" s="12"/>
    </row>
    <row r="153" spans="1:38" x14ac:dyDescent="0.25">
      <c r="A153" s="27" t="s">
        <v>297</v>
      </c>
      <c r="B153" s="15" t="s">
        <v>153</v>
      </c>
      <c r="C153">
        <v>83.892196999999996</v>
      </c>
      <c r="D153">
        <v>28.576183</v>
      </c>
      <c r="E153" s="15" t="s">
        <v>195</v>
      </c>
      <c r="F153" s="15">
        <v>5168</v>
      </c>
      <c r="G153" s="15">
        <v>6466</v>
      </c>
      <c r="H153" s="15">
        <v>5531</v>
      </c>
      <c r="I153" s="3">
        <v>21.688260723023632</v>
      </c>
      <c r="J153" s="3">
        <v>27.851268809188092</v>
      </c>
      <c r="K153" s="3">
        <v>16.507664969811042</v>
      </c>
      <c r="L153" s="3">
        <v>2.5659340659340701</v>
      </c>
      <c r="M153" s="15" t="s">
        <v>193</v>
      </c>
      <c r="N153" s="13">
        <v>0.40576681989134977</v>
      </c>
      <c r="O153" s="11">
        <v>2.1487699999999998</v>
      </c>
      <c r="P153" s="3">
        <v>1.5596699999999999</v>
      </c>
      <c r="Q153" s="3">
        <f t="shared" si="32"/>
        <v>-0.58909999999999996</v>
      </c>
      <c r="R153" s="3">
        <v>5.0000000000000001E-3</v>
      </c>
      <c r="S153" s="3">
        <f t="shared" si="33"/>
        <v>-27.415684321728246</v>
      </c>
      <c r="T153" s="13">
        <f t="shared" si="34"/>
        <v>-1.8277122881152164</v>
      </c>
      <c r="U153" s="14" t="s">
        <v>176</v>
      </c>
      <c r="V153" s="15" t="s">
        <v>176</v>
      </c>
      <c r="W153" s="15" t="s">
        <v>176</v>
      </c>
      <c r="X153" s="15" t="s">
        <v>176</v>
      </c>
      <c r="Y153" s="15" t="s">
        <v>176</v>
      </c>
      <c r="Z153" s="15" t="s">
        <v>176</v>
      </c>
      <c r="AA153" s="15" t="s">
        <v>176</v>
      </c>
      <c r="AB153" s="15" t="s">
        <v>176</v>
      </c>
      <c r="AC153" s="15" t="s">
        <v>176</v>
      </c>
      <c r="AD153" s="15" t="s">
        <v>176</v>
      </c>
      <c r="AE153" s="20" t="s">
        <v>176</v>
      </c>
      <c r="AF153" s="11" t="s">
        <v>176</v>
      </c>
      <c r="AG153" s="3" t="s">
        <v>176</v>
      </c>
      <c r="AH153" s="3" t="s">
        <v>176</v>
      </c>
      <c r="AI153" s="3" t="s">
        <v>176</v>
      </c>
      <c r="AJ153" s="13" t="s">
        <v>176</v>
      </c>
      <c r="AK153" s="12"/>
      <c r="AL153" s="12"/>
    </row>
    <row r="154" spans="1:38" x14ac:dyDescent="0.25">
      <c r="A154" s="27" t="s">
        <v>344</v>
      </c>
      <c r="B154" s="15" t="s">
        <v>154</v>
      </c>
      <c r="C154">
        <v>83.912368999999998</v>
      </c>
      <c r="D154">
        <v>28.569977000000002</v>
      </c>
      <c r="E154" s="15" t="s">
        <v>195</v>
      </c>
      <c r="F154" s="15">
        <v>4348</v>
      </c>
      <c r="G154" s="15">
        <v>7157</v>
      </c>
      <c r="H154" s="15">
        <v>5803</v>
      </c>
      <c r="I154" s="3">
        <v>24.234030920262708</v>
      </c>
      <c r="J154" s="3">
        <v>34.924417439218416</v>
      </c>
      <c r="K154" s="3">
        <v>19.422493738214683</v>
      </c>
      <c r="L154" s="3">
        <v>-1.07090103397341</v>
      </c>
      <c r="M154" s="15" t="s">
        <v>190</v>
      </c>
      <c r="N154" s="13">
        <v>0.52893053696266545</v>
      </c>
      <c r="O154" s="11">
        <v>12.1212</v>
      </c>
      <c r="P154" s="3">
        <v>11.3126</v>
      </c>
      <c r="Q154" s="3">
        <f t="shared" si="32"/>
        <v>-0.80860000000000021</v>
      </c>
      <c r="R154" s="3">
        <v>5.0000000000000001E-3</v>
      </c>
      <c r="S154" s="3">
        <f t="shared" si="33"/>
        <v>-6.6709566709566719</v>
      </c>
      <c r="T154" s="13">
        <f t="shared" si="34"/>
        <v>-0.44473044473044482</v>
      </c>
      <c r="U154" s="14" t="s">
        <v>176</v>
      </c>
      <c r="V154" s="15" t="s">
        <v>176</v>
      </c>
      <c r="W154" s="15" t="s">
        <v>176</v>
      </c>
      <c r="X154" s="15" t="s">
        <v>176</v>
      </c>
      <c r="Y154" s="15" t="s">
        <v>176</v>
      </c>
      <c r="Z154" s="15" t="s">
        <v>176</v>
      </c>
      <c r="AA154" s="15" t="s">
        <v>176</v>
      </c>
      <c r="AB154" s="15" t="s">
        <v>176</v>
      </c>
      <c r="AC154" s="15" t="s">
        <v>176</v>
      </c>
      <c r="AD154" s="15" t="s">
        <v>176</v>
      </c>
      <c r="AE154" s="20" t="s">
        <v>176</v>
      </c>
      <c r="AF154" s="11">
        <v>1.111963</v>
      </c>
      <c r="AG154" s="3">
        <v>9.1737039237039237</v>
      </c>
      <c r="AH154" s="3">
        <v>1.1454500000000001</v>
      </c>
      <c r="AI154" s="3">
        <v>10.125435355267578</v>
      </c>
      <c r="AJ154" s="13">
        <f>AI154-AG154</f>
        <v>0.9517314315636547</v>
      </c>
      <c r="AK154" s="12"/>
      <c r="AL154" s="12"/>
    </row>
    <row r="155" spans="1:38" x14ac:dyDescent="0.25">
      <c r="A155" s="27" t="s">
        <v>234</v>
      </c>
      <c r="B155" s="15" t="s">
        <v>155</v>
      </c>
      <c r="C155">
        <v>83.936914999999999</v>
      </c>
      <c r="D155">
        <v>28.573684</v>
      </c>
      <c r="E155" s="15" t="s">
        <v>195</v>
      </c>
      <c r="F155" s="15">
        <v>4575</v>
      </c>
      <c r="G155" s="15">
        <v>7120</v>
      </c>
      <c r="H155" s="15">
        <v>5514</v>
      </c>
      <c r="I155" s="3">
        <v>31.929336033463489</v>
      </c>
      <c r="J155" s="3">
        <v>40.125588453054739</v>
      </c>
      <c r="K155" s="3">
        <v>23.379130297216175</v>
      </c>
      <c r="L155" s="3">
        <v>1.70744680851064</v>
      </c>
      <c r="M155" s="15" t="s">
        <v>193</v>
      </c>
      <c r="N155" s="13">
        <v>0.58245533669262484</v>
      </c>
      <c r="O155" s="11">
        <v>3.9539200000000001</v>
      </c>
      <c r="P155" s="3">
        <v>3.2111900000000002</v>
      </c>
      <c r="Q155" s="3">
        <f t="shared" si="32"/>
        <v>-0.74272999999999989</v>
      </c>
      <c r="R155" s="3">
        <v>5.0000000000000001E-3</v>
      </c>
      <c r="S155" s="3">
        <f t="shared" si="33"/>
        <v>-18.784649158303655</v>
      </c>
      <c r="T155" s="13">
        <f t="shared" si="34"/>
        <v>-1.2523099438869103</v>
      </c>
      <c r="U155" s="14" t="s">
        <v>176</v>
      </c>
      <c r="V155" s="15" t="s">
        <v>176</v>
      </c>
      <c r="W155" s="15" t="s">
        <v>176</v>
      </c>
      <c r="X155" s="15" t="s">
        <v>176</v>
      </c>
      <c r="Y155" s="15" t="s">
        <v>176</v>
      </c>
      <c r="Z155" s="15" t="s">
        <v>176</v>
      </c>
      <c r="AA155" s="15" t="s">
        <v>176</v>
      </c>
      <c r="AB155" s="15" t="s">
        <v>176</v>
      </c>
      <c r="AC155" s="15" t="s">
        <v>176</v>
      </c>
      <c r="AD155" s="15" t="s">
        <v>176</v>
      </c>
      <c r="AE155" s="20" t="s">
        <v>176</v>
      </c>
      <c r="AF155" s="11">
        <v>0.75016899999999997</v>
      </c>
      <c r="AG155" s="3">
        <v>18.972791558756878</v>
      </c>
      <c r="AH155" s="3">
        <v>0.63232500000000003</v>
      </c>
      <c r="AI155" s="3">
        <v>19.691298241461887</v>
      </c>
      <c r="AJ155" s="13">
        <f>AI155-AG155</f>
        <v>0.71850668270500861</v>
      </c>
      <c r="AK155" s="12"/>
      <c r="AL155" s="12"/>
    </row>
    <row r="156" spans="1:38" x14ac:dyDescent="0.25">
      <c r="A156" s="27" t="s">
        <v>345</v>
      </c>
      <c r="B156" s="15" t="s">
        <v>156</v>
      </c>
      <c r="C156">
        <v>83.959434999999999</v>
      </c>
      <c r="D156">
        <v>28.547699999999999</v>
      </c>
      <c r="E156" s="15" t="s">
        <v>195</v>
      </c>
      <c r="F156" s="15">
        <v>4824</v>
      </c>
      <c r="G156" s="15">
        <v>6155</v>
      </c>
      <c r="H156" s="15">
        <v>5490</v>
      </c>
      <c r="I156" s="3">
        <v>31.195097587875658</v>
      </c>
      <c r="J156" s="3">
        <v>47.045408488887233</v>
      </c>
      <c r="K156" s="3">
        <v>24.285825155651288</v>
      </c>
      <c r="L156" s="3">
        <v>-1.0015037593984999</v>
      </c>
      <c r="M156" s="15" t="s">
        <v>190</v>
      </c>
      <c r="N156" s="13">
        <v>0.51914311759343668</v>
      </c>
      <c r="O156" s="11">
        <v>1.97479</v>
      </c>
      <c r="P156" s="37">
        <v>1.8588100000000001</v>
      </c>
      <c r="Q156" s="3">
        <f t="shared" si="32"/>
        <v>-0.11597999999999997</v>
      </c>
      <c r="R156" s="3">
        <v>5.0000000000000001E-3</v>
      </c>
      <c r="S156" s="3">
        <f t="shared" si="33"/>
        <v>-5.8730295373178905</v>
      </c>
      <c r="T156" s="13">
        <f t="shared" si="34"/>
        <v>-0.39153530248785934</v>
      </c>
      <c r="U156" s="14" t="s">
        <v>176</v>
      </c>
      <c r="V156" s="15" t="s">
        <v>176</v>
      </c>
      <c r="W156" s="15" t="s">
        <v>176</v>
      </c>
      <c r="X156" s="15" t="s">
        <v>176</v>
      </c>
      <c r="Y156" s="15" t="s">
        <v>176</v>
      </c>
      <c r="Z156" s="15" t="s">
        <v>176</v>
      </c>
      <c r="AA156" s="15" t="s">
        <v>176</v>
      </c>
      <c r="AB156" s="15" t="s">
        <v>176</v>
      </c>
      <c r="AC156" s="15" t="s">
        <v>176</v>
      </c>
      <c r="AD156" s="15" t="s">
        <v>176</v>
      </c>
      <c r="AE156" s="20" t="s">
        <v>176</v>
      </c>
      <c r="AF156" s="11" t="s">
        <v>176</v>
      </c>
      <c r="AG156" s="3" t="s">
        <v>176</v>
      </c>
      <c r="AH156" s="3" t="s">
        <v>176</v>
      </c>
      <c r="AI156" s="3" t="s">
        <v>176</v>
      </c>
      <c r="AJ156" s="13" t="s">
        <v>176</v>
      </c>
      <c r="AK156" s="12"/>
      <c r="AL156" s="12"/>
    </row>
    <row r="157" spans="1:38" x14ac:dyDescent="0.25">
      <c r="A157" s="27" t="s">
        <v>264</v>
      </c>
      <c r="B157" s="15" t="s">
        <v>157</v>
      </c>
      <c r="C157">
        <v>83.949864000000005</v>
      </c>
      <c r="D157">
        <v>28.515585999999999</v>
      </c>
      <c r="E157" s="15" t="s">
        <v>195</v>
      </c>
      <c r="F157" s="15">
        <v>4820</v>
      </c>
      <c r="G157" s="15">
        <v>6269</v>
      </c>
      <c r="H157" s="15">
        <v>5393</v>
      </c>
      <c r="I157" s="3">
        <v>46.093695660423727</v>
      </c>
      <c r="J157" s="3">
        <v>51.237310110703241</v>
      </c>
      <c r="K157" s="3">
        <v>37.94089766229969</v>
      </c>
      <c r="L157" s="3">
        <v>1.52879581151832</v>
      </c>
      <c r="M157" s="15" t="s">
        <v>193</v>
      </c>
      <c r="N157" s="13">
        <v>0.55980707395498397</v>
      </c>
      <c r="O157" s="11">
        <v>2.79426</v>
      </c>
      <c r="P157" s="3">
        <v>2.6973699999999998</v>
      </c>
      <c r="Q157" s="3">
        <f t="shared" si="32"/>
        <v>-9.6890000000000143E-2</v>
      </c>
      <c r="R157" s="3">
        <v>5.0000000000000001E-3</v>
      </c>
      <c r="S157" s="3">
        <f t="shared" si="33"/>
        <v>-3.467465447023546</v>
      </c>
      <c r="T157" s="13">
        <f t="shared" si="34"/>
        <v>-0.23116436313490307</v>
      </c>
      <c r="U157" s="14" t="s">
        <v>176</v>
      </c>
      <c r="V157" s="15" t="s">
        <v>176</v>
      </c>
      <c r="W157" s="15" t="s">
        <v>176</v>
      </c>
      <c r="X157" s="15" t="s">
        <v>176</v>
      </c>
      <c r="Y157" s="15" t="s">
        <v>176</v>
      </c>
      <c r="Z157" s="15" t="s">
        <v>176</v>
      </c>
      <c r="AA157" s="15" t="s">
        <v>176</v>
      </c>
      <c r="AB157" s="15" t="s">
        <v>176</v>
      </c>
      <c r="AC157" s="15" t="s">
        <v>176</v>
      </c>
      <c r="AD157" s="15" t="s">
        <v>176</v>
      </c>
      <c r="AE157" s="20" t="s">
        <v>176</v>
      </c>
      <c r="AF157" s="11" t="s">
        <v>176</v>
      </c>
      <c r="AG157" s="3" t="s">
        <v>176</v>
      </c>
      <c r="AH157" s="3" t="s">
        <v>176</v>
      </c>
      <c r="AI157" s="3" t="s">
        <v>176</v>
      </c>
      <c r="AJ157" s="13" t="s">
        <v>176</v>
      </c>
      <c r="AK157" s="12"/>
      <c r="AL157" s="12"/>
    </row>
    <row r="158" spans="1:38" x14ac:dyDescent="0.25">
      <c r="A158" s="27" t="s">
        <v>252</v>
      </c>
      <c r="B158" s="15" t="s">
        <v>158</v>
      </c>
      <c r="C158">
        <v>83.969025999999999</v>
      </c>
      <c r="D158">
        <v>28.533867999999998</v>
      </c>
      <c r="E158" s="15" t="s">
        <v>195</v>
      </c>
      <c r="F158" s="15">
        <v>4901</v>
      </c>
      <c r="G158" s="15">
        <v>5565</v>
      </c>
      <c r="H158" s="15">
        <v>5211</v>
      </c>
      <c r="I158" s="3">
        <v>39.248597909634015</v>
      </c>
      <c r="J158" s="3">
        <v>41.428613019819217</v>
      </c>
      <c r="K158" s="3">
        <v>36.917863963238545</v>
      </c>
      <c r="L158" s="3">
        <v>1.1419354838709701</v>
      </c>
      <c r="M158" s="15" t="s">
        <v>190</v>
      </c>
      <c r="N158" s="13">
        <v>5.0301507537688446</v>
      </c>
      <c r="O158" s="11">
        <v>0.1795117</v>
      </c>
      <c r="P158" s="3">
        <v>0.1789956</v>
      </c>
      <c r="Q158" s="3">
        <f t="shared" si="32"/>
        <v>-5.1609999999999157E-4</v>
      </c>
      <c r="R158" s="3">
        <v>5.0000000000000001E-3</v>
      </c>
      <c r="S158" s="3">
        <f t="shared" si="33"/>
        <v>-0.28750215167033216</v>
      </c>
      <c r="T158" s="13">
        <f t="shared" si="34"/>
        <v>-1.9166810111355476E-2</v>
      </c>
      <c r="U158" s="14" t="s">
        <v>176</v>
      </c>
      <c r="V158" s="15" t="s">
        <v>176</v>
      </c>
      <c r="W158" s="15" t="s">
        <v>176</v>
      </c>
      <c r="X158" s="15" t="s">
        <v>176</v>
      </c>
      <c r="Y158" s="15" t="s">
        <v>176</v>
      </c>
      <c r="Z158" s="15" t="s">
        <v>176</v>
      </c>
      <c r="AA158" s="15" t="s">
        <v>176</v>
      </c>
      <c r="AB158" s="15" t="s">
        <v>176</v>
      </c>
      <c r="AC158" s="15" t="s">
        <v>176</v>
      </c>
      <c r="AD158" s="15" t="s">
        <v>176</v>
      </c>
      <c r="AE158" s="20" t="s">
        <v>176</v>
      </c>
      <c r="AF158" s="11" t="s">
        <v>176</v>
      </c>
      <c r="AG158" s="3" t="s">
        <v>176</v>
      </c>
      <c r="AH158" s="3" t="s">
        <v>176</v>
      </c>
      <c r="AI158" s="3" t="s">
        <v>176</v>
      </c>
      <c r="AJ158" s="13" t="s">
        <v>176</v>
      </c>
      <c r="AK158" s="12"/>
      <c r="AL158" s="12"/>
    </row>
    <row r="159" spans="1:38" x14ac:dyDescent="0.25">
      <c r="A159" s="27" t="s">
        <v>375</v>
      </c>
      <c r="B159" s="15" t="s">
        <v>159</v>
      </c>
      <c r="C159">
        <v>84.042361</v>
      </c>
      <c r="D159">
        <v>28.539391999999999</v>
      </c>
      <c r="E159" s="15" t="s">
        <v>195</v>
      </c>
      <c r="F159" s="15">
        <v>3924</v>
      </c>
      <c r="G159" s="15">
        <v>7488</v>
      </c>
      <c r="H159" s="15">
        <v>4860</v>
      </c>
      <c r="I159" s="3">
        <v>27.16518645732144</v>
      </c>
      <c r="J159" s="3">
        <v>41.632030480817434</v>
      </c>
      <c r="K159" s="3">
        <v>14.845452082083824</v>
      </c>
      <c r="L159" s="3">
        <v>2.7777777777777799</v>
      </c>
      <c r="M159" s="15" t="s">
        <v>193</v>
      </c>
      <c r="N159" s="13">
        <v>0.72150753119141509</v>
      </c>
      <c r="O159" s="11">
        <v>13.970599999999999</v>
      </c>
      <c r="P159" s="3">
        <v>13.9537</v>
      </c>
      <c r="Q159" s="3">
        <f t="shared" si="32"/>
        <v>-1.6899999999999693E-2</v>
      </c>
      <c r="R159" s="3">
        <v>5.0000000000000001E-3</v>
      </c>
      <c r="S159" s="3">
        <f t="shared" si="33"/>
        <v>-0.12096831918457113</v>
      </c>
      <c r="T159" s="13">
        <f t="shared" si="34"/>
        <v>-8.0645546123047415E-3</v>
      </c>
      <c r="U159" s="14" t="s">
        <v>176</v>
      </c>
      <c r="V159" s="15" t="s">
        <v>176</v>
      </c>
      <c r="W159" s="15" t="s">
        <v>176</v>
      </c>
      <c r="X159" s="15" t="s">
        <v>176</v>
      </c>
      <c r="Y159" s="15" t="s">
        <v>176</v>
      </c>
      <c r="Z159" s="15" t="s">
        <v>176</v>
      </c>
      <c r="AA159" s="15" t="s">
        <v>176</v>
      </c>
      <c r="AB159" s="15" t="s">
        <v>176</v>
      </c>
      <c r="AC159" s="15" t="s">
        <v>176</v>
      </c>
      <c r="AD159" s="15" t="s">
        <v>176</v>
      </c>
      <c r="AE159" s="20" t="s">
        <v>176</v>
      </c>
      <c r="AF159" s="11">
        <v>7.3353539999999997</v>
      </c>
      <c r="AG159" s="3">
        <v>52.505647574191514</v>
      </c>
      <c r="AH159" s="3">
        <v>7.6223599999999996</v>
      </c>
      <c r="AI159" s="3">
        <v>54.626084837713293</v>
      </c>
      <c r="AJ159" s="13">
        <f>AI159-AG159</f>
        <v>2.1204372635217794</v>
      </c>
      <c r="AK159" s="12"/>
      <c r="AL159" s="12"/>
    </row>
    <row r="160" spans="1:38" x14ac:dyDescent="0.25">
      <c r="A160" s="27" t="s">
        <v>343</v>
      </c>
      <c r="B160" s="15" t="s">
        <v>160</v>
      </c>
      <c r="C160">
        <v>84.063085000000001</v>
      </c>
      <c r="D160">
        <v>28.511634999999998</v>
      </c>
      <c r="E160" s="15" t="s">
        <v>195</v>
      </c>
      <c r="F160" s="15">
        <v>5153</v>
      </c>
      <c r="G160" s="15">
        <v>5594</v>
      </c>
      <c r="H160" s="15">
        <v>5329</v>
      </c>
      <c r="I160" s="3">
        <v>23.885077236970048</v>
      </c>
      <c r="J160" s="3">
        <v>23.762599657211204</v>
      </c>
      <c r="K160" s="3">
        <v>24.075498255078834</v>
      </c>
      <c r="L160" s="3">
        <v>1.5056818181818199</v>
      </c>
      <c r="M160" s="15" t="s">
        <v>193</v>
      </c>
      <c r="N160" s="13">
        <v>2.5335195530726256</v>
      </c>
      <c r="O160" s="11">
        <v>0.31980900000000001</v>
      </c>
      <c r="P160" s="3">
        <v>0.32214199999999998</v>
      </c>
      <c r="Q160" s="3">
        <f t="shared" si="32"/>
        <v>2.332999999999974E-3</v>
      </c>
      <c r="R160" s="3">
        <v>5.0000000000000001E-3</v>
      </c>
      <c r="S160" s="3">
        <f t="shared" si="33"/>
        <v>0.72949791907043704</v>
      </c>
      <c r="T160" s="13">
        <f t="shared" si="34"/>
        <v>4.8633194604695805E-2</v>
      </c>
      <c r="U160" s="14" t="s">
        <v>176</v>
      </c>
      <c r="V160" s="15" t="s">
        <v>176</v>
      </c>
      <c r="W160" s="15" t="s">
        <v>176</v>
      </c>
      <c r="X160" s="15" t="s">
        <v>176</v>
      </c>
      <c r="Y160" s="15" t="s">
        <v>176</v>
      </c>
      <c r="Z160" s="15" t="s">
        <v>176</v>
      </c>
      <c r="AA160" s="15" t="s">
        <v>176</v>
      </c>
      <c r="AB160" s="15" t="s">
        <v>176</v>
      </c>
      <c r="AC160" s="15" t="s">
        <v>176</v>
      </c>
      <c r="AD160" s="15" t="s">
        <v>176</v>
      </c>
      <c r="AE160" s="20" t="s">
        <v>176</v>
      </c>
      <c r="AF160" s="11" t="s">
        <v>176</v>
      </c>
      <c r="AG160" s="3" t="s">
        <v>176</v>
      </c>
      <c r="AH160" s="3" t="s">
        <v>176</v>
      </c>
      <c r="AI160" s="3" t="s">
        <v>176</v>
      </c>
      <c r="AJ160" s="13" t="s">
        <v>176</v>
      </c>
      <c r="AK160" s="12"/>
      <c r="AL160" s="12"/>
    </row>
    <row r="161" spans="1:38" x14ac:dyDescent="0.25">
      <c r="A161" s="27" t="s">
        <v>259</v>
      </c>
      <c r="B161" s="15" t="s">
        <v>161</v>
      </c>
      <c r="C161">
        <v>84.069593999999995</v>
      </c>
      <c r="D161">
        <v>28.502230000000001</v>
      </c>
      <c r="E161" s="15" t="s">
        <v>195</v>
      </c>
      <c r="F161" s="15">
        <v>4918</v>
      </c>
      <c r="G161" s="15">
        <v>6105</v>
      </c>
      <c r="H161" s="15">
        <v>5306</v>
      </c>
      <c r="I161" s="3">
        <v>22.572542407066116</v>
      </c>
      <c r="J161" s="3">
        <v>26.821458568158672</v>
      </c>
      <c r="K161" s="3">
        <v>16.507001132018669</v>
      </c>
      <c r="L161" s="3">
        <v>2.0592783505154602</v>
      </c>
      <c r="M161" s="15" t="s">
        <v>193</v>
      </c>
      <c r="N161" s="13">
        <v>1.258076776890916</v>
      </c>
      <c r="O161" s="11">
        <v>2.3720599999999998</v>
      </c>
      <c r="P161" s="37">
        <v>1.9921</v>
      </c>
      <c r="Q161" s="3">
        <f t="shared" si="32"/>
        <v>-0.37995999999999985</v>
      </c>
      <c r="R161" s="3">
        <v>5.0000000000000001E-3</v>
      </c>
      <c r="S161" s="3">
        <f t="shared" si="33"/>
        <v>-16.018144566326313</v>
      </c>
      <c r="T161" s="13">
        <f t="shared" si="34"/>
        <v>-1.0678763044217543</v>
      </c>
      <c r="U161" s="14" t="s">
        <v>176</v>
      </c>
      <c r="V161" s="15" t="s">
        <v>176</v>
      </c>
      <c r="W161" s="15" t="s">
        <v>176</v>
      </c>
      <c r="X161" s="15" t="s">
        <v>176</v>
      </c>
      <c r="Y161" s="15" t="s">
        <v>176</v>
      </c>
      <c r="Z161" s="15" t="s">
        <v>176</v>
      </c>
      <c r="AA161" s="15" t="s">
        <v>176</v>
      </c>
      <c r="AB161" s="15" t="s">
        <v>176</v>
      </c>
      <c r="AC161" s="15" t="s">
        <v>176</v>
      </c>
      <c r="AD161" s="15" t="s">
        <v>176</v>
      </c>
      <c r="AE161" s="20" t="s">
        <v>176</v>
      </c>
      <c r="AF161" s="11" t="s">
        <v>176</v>
      </c>
      <c r="AG161" s="3" t="s">
        <v>176</v>
      </c>
      <c r="AH161" s="3" t="s">
        <v>176</v>
      </c>
      <c r="AI161" s="3" t="s">
        <v>176</v>
      </c>
      <c r="AJ161" s="13" t="s">
        <v>176</v>
      </c>
      <c r="AK161" s="12"/>
      <c r="AL161" s="12"/>
    </row>
    <row r="162" spans="1:38" x14ac:dyDescent="0.25">
      <c r="A162" s="27" t="s">
        <v>256</v>
      </c>
      <c r="B162" s="15" t="s">
        <v>162</v>
      </c>
      <c r="C162">
        <v>84.106962999999993</v>
      </c>
      <c r="D162">
        <v>28.510787000000001</v>
      </c>
      <c r="E162" s="15" t="s">
        <v>195</v>
      </c>
      <c r="F162" s="15">
        <v>4620</v>
      </c>
      <c r="G162" s="15">
        <v>7740</v>
      </c>
      <c r="H162" s="15">
        <v>6356</v>
      </c>
      <c r="I162" s="3">
        <v>25.101753773040031</v>
      </c>
      <c r="J162" s="3">
        <v>23.88989588112004</v>
      </c>
      <c r="K162" s="3">
        <v>25.944859878978601</v>
      </c>
      <c r="L162" s="3">
        <v>-1.25596529284165</v>
      </c>
      <c r="M162" s="15" t="s">
        <v>189</v>
      </c>
      <c r="N162" s="13">
        <v>0.20870485956308515</v>
      </c>
      <c r="O162" s="11">
        <v>48.455399999999997</v>
      </c>
      <c r="P162" s="3">
        <v>47.660400000000003</v>
      </c>
      <c r="Q162" s="3">
        <f t="shared" si="32"/>
        <v>-0.7949999999999946</v>
      </c>
      <c r="R162" s="3">
        <v>5.0000000000000001E-3</v>
      </c>
      <c r="S162" s="3">
        <f t="shared" si="33"/>
        <v>-1.6406840104508367</v>
      </c>
      <c r="T162" s="13">
        <f t="shared" si="34"/>
        <v>-0.10937893403005577</v>
      </c>
      <c r="U162" s="14" t="s">
        <v>176</v>
      </c>
      <c r="V162" s="15" t="s">
        <v>176</v>
      </c>
      <c r="W162" s="15" t="s">
        <v>176</v>
      </c>
      <c r="X162" s="15" t="s">
        <v>176</v>
      </c>
      <c r="Y162" s="15" t="s">
        <v>176</v>
      </c>
      <c r="Z162" s="15" t="s">
        <v>176</v>
      </c>
      <c r="AA162" s="15" t="s">
        <v>176</v>
      </c>
      <c r="AB162" s="15" t="s">
        <v>176</v>
      </c>
      <c r="AC162" s="15" t="s">
        <v>176</v>
      </c>
      <c r="AD162" s="15" t="s">
        <v>176</v>
      </c>
      <c r="AE162" s="20" t="s">
        <v>176</v>
      </c>
      <c r="AF162" s="11">
        <v>0.109362</v>
      </c>
      <c r="AG162" s="3">
        <v>0.22569620723386866</v>
      </c>
      <c r="AH162" s="3">
        <v>6.3510999999999998E-2</v>
      </c>
      <c r="AI162" s="3">
        <v>0.13325737929182296</v>
      </c>
      <c r="AJ162" s="13">
        <f>AI162-AG162</f>
        <v>-9.2438827942045693E-2</v>
      </c>
      <c r="AK162" s="12"/>
      <c r="AL162" s="12"/>
    </row>
    <row r="163" spans="1:38" x14ac:dyDescent="0.25">
      <c r="A163" s="27" t="s">
        <v>256</v>
      </c>
      <c r="B163" s="15" t="s">
        <v>163</v>
      </c>
      <c r="C163">
        <v>84.102772999999999</v>
      </c>
      <c r="D163">
        <v>28.480301000000001</v>
      </c>
      <c r="E163" s="15" t="s">
        <v>195</v>
      </c>
      <c r="F163" s="15">
        <v>3621</v>
      </c>
      <c r="G163" s="15">
        <v>4653</v>
      </c>
      <c r="H163" s="15">
        <v>4194</v>
      </c>
      <c r="I163" s="3">
        <v>20.747237567451599</v>
      </c>
      <c r="J163" s="3">
        <v>16.625180444438225</v>
      </c>
      <c r="K163" s="3">
        <v>25.352317626939044</v>
      </c>
      <c r="L163" s="3">
        <v>-1.2483660130719001</v>
      </c>
      <c r="M163" s="15" t="s">
        <v>189</v>
      </c>
      <c r="N163" s="13">
        <v>0</v>
      </c>
      <c r="O163" s="11">
        <v>1.1147100000000001</v>
      </c>
      <c r="P163" s="3">
        <v>1.0047699999999999</v>
      </c>
      <c r="Q163" s="3">
        <f t="shared" si="32"/>
        <v>-0.10994000000000015</v>
      </c>
      <c r="R163" s="3">
        <v>5.0000000000000001E-3</v>
      </c>
      <c r="S163" s="3">
        <f t="shared" si="33"/>
        <v>-9.8626548609055398</v>
      </c>
      <c r="T163" s="13">
        <f t="shared" si="34"/>
        <v>-0.65751032406036936</v>
      </c>
      <c r="U163" s="14" t="s">
        <v>176</v>
      </c>
      <c r="V163" s="15" t="s">
        <v>176</v>
      </c>
      <c r="W163" s="15" t="s">
        <v>176</v>
      </c>
      <c r="X163" s="15" t="s">
        <v>176</v>
      </c>
      <c r="Y163" s="15" t="s">
        <v>176</v>
      </c>
      <c r="Z163" s="15" t="s">
        <v>176</v>
      </c>
      <c r="AA163" s="15" t="s">
        <v>176</v>
      </c>
      <c r="AB163" s="15" t="s">
        <v>176</v>
      </c>
      <c r="AC163" s="15" t="s">
        <v>176</v>
      </c>
      <c r="AD163" s="15" t="s">
        <v>176</v>
      </c>
      <c r="AE163" s="20" t="s">
        <v>176</v>
      </c>
      <c r="AF163" s="11">
        <v>1.0187090000000001</v>
      </c>
      <c r="AG163" s="3">
        <v>91.387804899929122</v>
      </c>
      <c r="AH163" s="3">
        <v>0.82399900000000004</v>
      </c>
      <c r="AI163" s="3">
        <v>82.008718413169191</v>
      </c>
      <c r="AJ163" s="13">
        <f>AI163-AG163</f>
        <v>-9.3790864867599311</v>
      </c>
      <c r="AK163" s="12"/>
      <c r="AL163" s="12"/>
    </row>
    <row r="164" spans="1:38" x14ac:dyDescent="0.25">
      <c r="A164" s="27" t="s">
        <v>284</v>
      </c>
      <c r="B164" s="15" t="s">
        <v>164</v>
      </c>
      <c r="C164">
        <v>84.189266000000003</v>
      </c>
      <c r="D164">
        <v>28.462772999999999</v>
      </c>
      <c r="E164" s="15" t="s">
        <v>195</v>
      </c>
      <c r="F164" s="15">
        <v>4212</v>
      </c>
      <c r="G164" s="15">
        <v>6231</v>
      </c>
      <c r="H164" s="15">
        <v>4776</v>
      </c>
      <c r="I164" s="3">
        <v>31.523407705404519</v>
      </c>
      <c r="J164" s="3">
        <v>42.148393258719601</v>
      </c>
      <c r="K164" s="3">
        <v>18.771731304312496</v>
      </c>
      <c r="L164" s="3">
        <v>2.5734513274336299</v>
      </c>
      <c r="M164" s="15" t="s">
        <v>193</v>
      </c>
      <c r="N164" s="13">
        <v>1.5137304604985213</v>
      </c>
      <c r="O164" s="11">
        <v>2.1366800000000001</v>
      </c>
      <c r="P164" s="3">
        <v>1.74556</v>
      </c>
      <c r="Q164" s="3">
        <f t="shared" si="32"/>
        <v>-0.39112000000000013</v>
      </c>
      <c r="R164" s="3">
        <v>5.0000000000000001E-3</v>
      </c>
      <c r="S164" s="3">
        <f t="shared" si="33"/>
        <v>-18.305033977947101</v>
      </c>
      <c r="T164" s="13">
        <f t="shared" si="34"/>
        <v>-1.2203355985298068</v>
      </c>
      <c r="U164" s="14" t="s">
        <v>176</v>
      </c>
      <c r="V164" s="15" t="s">
        <v>176</v>
      </c>
      <c r="W164" s="15" t="s">
        <v>176</v>
      </c>
      <c r="X164" s="15" t="s">
        <v>176</v>
      </c>
      <c r="Y164" s="15" t="s">
        <v>176</v>
      </c>
      <c r="Z164" s="15" t="s">
        <v>176</v>
      </c>
      <c r="AA164" s="15" t="s">
        <v>176</v>
      </c>
      <c r="AB164" s="15" t="s">
        <v>176</v>
      </c>
      <c r="AC164" s="15" t="s">
        <v>176</v>
      </c>
      <c r="AD164" s="15" t="s">
        <v>176</v>
      </c>
      <c r="AE164" s="20" t="s">
        <v>176</v>
      </c>
      <c r="AF164" s="11">
        <v>1.467603</v>
      </c>
      <c r="AG164" s="3">
        <v>68.686139244060868</v>
      </c>
      <c r="AH164" s="3">
        <v>0.78295400000000004</v>
      </c>
      <c r="AI164" s="3">
        <v>44.854029652375175</v>
      </c>
      <c r="AJ164" s="13">
        <f>AI164-AG164</f>
        <v>-23.832109591685693</v>
      </c>
      <c r="AK164" s="12"/>
      <c r="AL164" s="12"/>
    </row>
    <row r="165" spans="1:38" x14ac:dyDescent="0.25">
      <c r="A165" s="27" t="s">
        <v>251</v>
      </c>
      <c r="B165" s="15" t="s">
        <v>165</v>
      </c>
      <c r="C165">
        <v>84.203153</v>
      </c>
      <c r="D165">
        <v>28.466688000000001</v>
      </c>
      <c r="E165" s="15" t="s">
        <v>195</v>
      </c>
      <c r="F165" s="15">
        <v>4513</v>
      </c>
      <c r="G165" s="15">
        <v>5730</v>
      </c>
      <c r="H165" s="15">
        <v>5028</v>
      </c>
      <c r="I165" s="3">
        <v>28.694904379343445</v>
      </c>
      <c r="J165" s="3">
        <v>32.483548507933861</v>
      </c>
      <c r="K165" s="3">
        <v>25.359670001874562</v>
      </c>
      <c r="L165" s="3">
        <v>1.3631067961165</v>
      </c>
      <c r="M165" s="15" t="s">
        <v>192</v>
      </c>
      <c r="N165" s="13">
        <v>1.4196141479099678</v>
      </c>
      <c r="O165" s="11">
        <v>1.1204400000000001</v>
      </c>
      <c r="P165" s="3">
        <v>0.96174999999999999</v>
      </c>
      <c r="Q165" s="3">
        <f t="shared" si="32"/>
        <v>-0.15869000000000011</v>
      </c>
      <c r="R165" s="3">
        <v>5.0000000000000001E-3</v>
      </c>
      <c r="S165" s="3">
        <f t="shared" si="33"/>
        <v>-14.163185891257015</v>
      </c>
      <c r="T165" s="13">
        <f t="shared" si="34"/>
        <v>-0.94421239275046764</v>
      </c>
      <c r="U165" s="14" t="s">
        <v>176</v>
      </c>
      <c r="V165" s="15" t="s">
        <v>176</v>
      </c>
      <c r="W165" s="15" t="s">
        <v>176</v>
      </c>
      <c r="X165" s="15" t="s">
        <v>176</v>
      </c>
      <c r="Y165" s="15" t="s">
        <v>176</v>
      </c>
      <c r="Z165" s="15" t="s">
        <v>176</v>
      </c>
      <c r="AA165" s="15" t="s">
        <v>176</v>
      </c>
      <c r="AB165" s="15" t="s">
        <v>176</v>
      </c>
      <c r="AC165" s="15" t="s">
        <v>176</v>
      </c>
      <c r="AD165" s="15" t="s">
        <v>176</v>
      </c>
      <c r="AE165" s="20" t="s">
        <v>176</v>
      </c>
      <c r="AF165" s="11">
        <v>0.457096</v>
      </c>
      <c r="AG165" s="3">
        <v>40.796115811645421</v>
      </c>
      <c r="AH165" s="3">
        <v>0.11372599999999999</v>
      </c>
      <c r="AI165" s="3">
        <v>11.824902521445281</v>
      </c>
      <c r="AJ165" s="13">
        <f>AI165-AG165</f>
        <v>-28.97121329020014</v>
      </c>
      <c r="AK165" s="12"/>
      <c r="AL165" s="12"/>
    </row>
    <row r="166" spans="1:38" x14ac:dyDescent="0.25">
      <c r="A166" s="27" t="s">
        <v>227</v>
      </c>
      <c r="B166" s="15" t="s">
        <v>166</v>
      </c>
      <c r="C166">
        <v>84.214569999999995</v>
      </c>
      <c r="D166">
        <v>28.470072999999999</v>
      </c>
      <c r="E166" s="15" t="s">
        <v>195</v>
      </c>
      <c r="F166" s="15">
        <v>4681</v>
      </c>
      <c r="G166" s="15">
        <v>5194</v>
      </c>
      <c r="H166" s="15">
        <v>4956</v>
      </c>
      <c r="I166" s="3">
        <v>20.669628013290922</v>
      </c>
      <c r="J166" s="3">
        <v>21.128293319020226</v>
      </c>
      <c r="K166" s="3">
        <v>20.278157815341526</v>
      </c>
      <c r="L166" s="3">
        <v>-1.1554621848739499</v>
      </c>
      <c r="M166" s="15" t="s">
        <v>190</v>
      </c>
      <c r="N166" s="13">
        <v>1.8249619482496195</v>
      </c>
      <c r="O166" s="11">
        <v>1.18174</v>
      </c>
      <c r="P166" s="3">
        <v>1.08829</v>
      </c>
      <c r="Q166" s="3">
        <f t="shared" si="32"/>
        <v>-9.3450000000000033E-2</v>
      </c>
      <c r="R166" s="3">
        <v>5.0000000000000001E-3</v>
      </c>
      <c r="S166" s="3">
        <f t="shared" si="33"/>
        <v>-7.9078308257315513</v>
      </c>
      <c r="T166" s="13">
        <f t="shared" si="34"/>
        <v>-0.52718872171543674</v>
      </c>
      <c r="U166" s="14" t="s">
        <v>176</v>
      </c>
      <c r="V166" s="15" t="s">
        <v>176</v>
      </c>
      <c r="W166" s="15" t="s">
        <v>176</v>
      </c>
      <c r="X166" s="15" t="s">
        <v>176</v>
      </c>
      <c r="Y166" s="15" t="s">
        <v>176</v>
      </c>
      <c r="Z166" s="15" t="s">
        <v>176</v>
      </c>
      <c r="AA166" s="15" t="s">
        <v>176</v>
      </c>
      <c r="AB166" s="15" t="s">
        <v>176</v>
      </c>
      <c r="AC166" s="15" t="s">
        <v>176</v>
      </c>
      <c r="AD166" s="15" t="s">
        <v>176</v>
      </c>
      <c r="AE166" s="20" t="s">
        <v>176</v>
      </c>
      <c r="AF166" s="11">
        <v>0.596522</v>
      </c>
      <c r="AG166" s="3">
        <v>50.478277793761741</v>
      </c>
      <c r="AH166" s="3">
        <v>0.28585199999999999</v>
      </c>
      <c r="AI166" s="3">
        <v>26.266160674085032</v>
      </c>
      <c r="AJ166" s="13">
        <f>AI166-AG166</f>
        <v>-24.212117119676709</v>
      </c>
      <c r="AK166" s="12"/>
      <c r="AL166" s="12"/>
    </row>
    <row r="167" spans="1:38" x14ac:dyDescent="0.25">
      <c r="A167" s="27" t="s">
        <v>374</v>
      </c>
      <c r="B167" s="15" t="s">
        <v>167</v>
      </c>
      <c r="C167">
        <v>83.875174000000001</v>
      </c>
      <c r="D167">
        <v>28.571507</v>
      </c>
      <c r="E167" s="15" t="s">
        <v>195</v>
      </c>
      <c r="F167" s="15">
        <v>5025</v>
      </c>
      <c r="G167" s="15">
        <v>6101</v>
      </c>
      <c r="H167" s="15">
        <v>5375</v>
      </c>
      <c r="I167" s="3">
        <v>31.413850560624535</v>
      </c>
      <c r="J167" s="3">
        <v>37.551738677167343</v>
      </c>
      <c r="K167" s="3">
        <v>22.391161245840987</v>
      </c>
      <c r="L167" s="3">
        <v>2.0655270655270699</v>
      </c>
      <c r="M167" s="15" t="s">
        <v>193</v>
      </c>
      <c r="N167" s="13">
        <v>0.61737677527151213</v>
      </c>
      <c r="O167" s="11">
        <v>1.0808899999999999</v>
      </c>
      <c r="P167" s="3">
        <v>0.74178599999999995</v>
      </c>
      <c r="Q167" s="3">
        <f t="shared" si="32"/>
        <v>-0.33910399999999996</v>
      </c>
      <c r="R167" s="3">
        <v>5.0000000000000001E-3</v>
      </c>
      <c r="S167" s="3">
        <f t="shared" si="33"/>
        <v>-31.372665118559706</v>
      </c>
      <c r="T167" s="13">
        <f t="shared" si="34"/>
        <v>-2.0915110079039803</v>
      </c>
      <c r="U167" s="14" t="s">
        <v>176</v>
      </c>
      <c r="V167" s="15" t="s">
        <v>176</v>
      </c>
      <c r="W167" s="15" t="s">
        <v>176</v>
      </c>
      <c r="X167" s="15" t="s">
        <v>176</v>
      </c>
      <c r="Y167" s="15" t="s">
        <v>176</v>
      </c>
      <c r="Z167" s="15" t="s">
        <v>176</v>
      </c>
      <c r="AA167" s="15" t="s">
        <v>176</v>
      </c>
      <c r="AB167" s="15" t="s">
        <v>176</v>
      </c>
      <c r="AC167" s="15" t="s">
        <v>176</v>
      </c>
      <c r="AD167" s="15" t="s">
        <v>176</v>
      </c>
      <c r="AE167" s="20" t="s">
        <v>176</v>
      </c>
      <c r="AF167" s="11" t="s">
        <v>176</v>
      </c>
      <c r="AG167" s="3" t="s">
        <v>176</v>
      </c>
      <c r="AH167" s="3" t="s">
        <v>176</v>
      </c>
      <c r="AI167" s="3" t="s">
        <v>176</v>
      </c>
      <c r="AJ167" s="13" t="s">
        <v>176</v>
      </c>
      <c r="AK167" s="12"/>
      <c r="AL167" s="12"/>
    </row>
    <row r="168" spans="1:38" x14ac:dyDescent="0.25">
      <c r="A168" s="27" t="s">
        <v>365</v>
      </c>
      <c r="B168" s="15" t="s">
        <v>168</v>
      </c>
      <c r="C168">
        <v>83.950422000000003</v>
      </c>
      <c r="D168">
        <v>28.532875000000001</v>
      </c>
      <c r="E168" s="15" t="s">
        <v>195</v>
      </c>
      <c r="F168" s="15">
        <v>4957</v>
      </c>
      <c r="G168" s="15">
        <v>5875</v>
      </c>
      <c r="H168" s="15">
        <v>5366</v>
      </c>
      <c r="I168" s="3">
        <v>29.113768765633672</v>
      </c>
      <c r="J168" s="3">
        <v>33.286459216222909</v>
      </c>
      <c r="K168" s="3">
        <v>23.704476604026937</v>
      </c>
      <c r="L168" s="3">
        <v>1.24449877750611</v>
      </c>
      <c r="M168" s="15" t="s">
        <v>192</v>
      </c>
      <c r="N168" s="13">
        <v>1.0577731092436975</v>
      </c>
      <c r="O168" s="11">
        <v>0.86261900000000002</v>
      </c>
      <c r="P168" s="3">
        <v>0.76595500000000005</v>
      </c>
      <c r="Q168" s="3">
        <f t="shared" si="32"/>
        <v>-9.6663999999999972E-2</v>
      </c>
      <c r="R168" s="3">
        <v>5.0000000000000001E-3</v>
      </c>
      <c r="S168" s="3">
        <f t="shared" si="33"/>
        <v>-11.205874204022862</v>
      </c>
      <c r="T168" s="13">
        <f t="shared" si="34"/>
        <v>-0.74705828026819077</v>
      </c>
      <c r="U168" s="14" t="s">
        <v>176</v>
      </c>
      <c r="V168" s="15" t="s">
        <v>176</v>
      </c>
      <c r="W168" s="15" t="s">
        <v>176</v>
      </c>
      <c r="X168" s="15" t="s">
        <v>176</v>
      </c>
      <c r="Y168" s="15" t="s">
        <v>176</v>
      </c>
      <c r="Z168" s="15" t="s">
        <v>176</v>
      </c>
      <c r="AA168" s="15" t="s">
        <v>176</v>
      </c>
      <c r="AB168" s="15" t="s">
        <v>176</v>
      </c>
      <c r="AC168" s="15" t="s">
        <v>176</v>
      </c>
      <c r="AD168" s="15" t="s">
        <v>176</v>
      </c>
      <c r="AE168" s="20" t="s">
        <v>176</v>
      </c>
      <c r="AF168" s="11" t="s">
        <v>176</v>
      </c>
      <c r="AG168" s="3" t="s">
        <v>176</v>
      </c>
      <c r="AH168" s="3" t="s">
        <v>176</v>
      </c>
      <c r="AI168" s="3" t="s">
        <v>176</v>
      </c>
      <c r="AJ168" s="13" t="s">
        <v>176</v>
      </c>
      <c r="AK168" s="12"/>
      <c r="AL168" s="12"/>
    </row>
    <row r="169" spans="1:38" x14ac:dyDescent="0.25">
      <c r="A169" s="27" t="s">
        <v>320</v>
      </c>
      <c r="B169" s="28" t="s">
        <v>169</v>
      </c>
      <c r="C169">
        <v>83.807699</v>
      </c>
      <c r="D169">
        <v>28.641584999999999</v>
      </c>
      <c r="E169" s="15" t="s">
        <v>195</v>
      </c>
      <c r="F169" s="15">
        <v>4060</v>
      </c>
      <c r="G169" s="15">
        <v>8067</v>
      </c>
      <c r="H169" s="15">
        <v>6145</v>
      </c>
      <c r="I169" s="3">
        <v>21.872230957272926</v>
      </c>
      <c r="J169" s="3">
        <v>31.352361201502536</v>
      </c>
      <c r="K169" s="3">
        <v>18.331585869088315</v>
      </c>
      <c r="L169" s="3">
        <v>-1.0815584415584401</v>
      </c>
      <c r="M169" s="15" t="s">
        <v>190</v>
      </c>
      <c r="N169" s="13">
        <v>0.41600219961506735</v>
      </c>
      <c r="O169" s="11">
        <v>22.955300000000001</v>
      </c>
      <c r="P169" s="37">
        <v>22.0764</v>
      </c>
      <c r="Q169" s="3">
        <f t="shared" si="32"/>
        <v>-0.87890000000000157</v>
      </c>
      <c r="R169" s="3">
        <v>5.0000000000000001E-3</v>
      </c>
      <c r="S169" s="3">
        <f t="shared" si="33"/>
        <v>-3.8287454313383034</v>
      </c>
      <c r="T169" s="13">
        <f t="shared" si="34"/>
        <v>-0.25524969542255355</v>
      </c>
      <c r="U169" s="14" t="s">
        <v>176</v>
      </c>
      <c r="V169" s="15" t="s">
        <v>176</v>
      </c>
      <c r="W169" s="15" t="s">
        <v>176</v>
      </c>
      <c r="X169" s="15" t="s">
        <v>176</v>
      </c>
      <c r="Y169" s="15" t="s">
        <v>176</v>
      </c>
      <c r="Z169" s="15" t="s">
        <v>176</v>
      </c>
      <c r="AA169" s="15" t="s">
        <v>176</v>
      </c>
      <c r="AB169" s="15" t="s">
        <v>176</v>
      </c>
      <c r="AC169" s="15" t="s">
        <v>176</v>
      </c>
      <c r="AD169" s="15" t="s">
        <v>176</v>
      </c>
      <c r="AE169" s="20" t="s">
        <v>176</v>
      </c>
      <c r="AF169" s="11">
        <v>1.7846379999999999</v>
      </c>
      <c r="AG169" s="3">
        <v>7.7744050393591015</v>
      </c>
      <c r="AH169" s="3">
        <v>0.32896700000000001</v>
      </c>
      <c r="AI169" s="3">
        <v>1.4901297312967694</v>
      </c>
      <c r="AJ169" s="13">
        <f>AI169-AG169</f>
        <v>-6.2842753080623321</v>
      </c>
      <c r="AK169" s="12"/>
      <c r="AL169" s="12"/>
    </row>
    <row r="170" spans="1:38" x14ac:dyDescent="0.25">
      <c r="A170" s="14" t="s">
        <v>291</v>
      </c>
      <c r="B170" s="28" t="s">
        <v>170</v>
      </c>
      <c r="C170">
        <v>83.871047000000004</v>
      </c>
      <c r="D170">
        <v>28.538114</v>
      </c>
      <c r="E170" s="15" t="s">
        <v>195</v>
      </c>
      <c r="F170" s="15">
        <v>3780</v>
      </c>
      <c r="G170" s="15">
        <v>8051</v>
      </c>
      <c r="H170" s="15">
        <v>5551</v>
      </c>
      <c r="I170" s="3">
        <v>19.983951013207694</v>
      </c>
      <c r="J170" s="3">
        <v>40.447495587084326</v>
      </c>
      <c r="K170" s="3">
        <v>12.007250175597907</v>
      </c>
      <c r="L170" s="3">
        <v>1.4126625211984201</v>
      </c>
      <c r="M170" s="15" t="s">
        <v>192</v>
      </c>
      <c r="N170" s="13">
        <v>0.69240735941953879</v>
      </c>
      <c r="O170" s="11">
        <v>27.725100000000001</v>
      </c>
      <c r="P170" s="3">
        <v>26.6831</v>
      </c>
      <c r="Q170" s="3">
        <f t="shared" si="32"/>
        <v>-1.0420000000000016</v>
      </c>
      <c r="R170" s="3">
        <v>5.0000000000000001E-3</v>
      </c>
      <c r="S170" s="3">
        <f t="shared" si="33"/>
        <v>-3.75832729187632</v>
      </c>
      <c r="T170" s="13">
        <f t="shared" si="34"/>
        <v>-0.25055515279175467</v>
      </c>
      <c r="U170" s="14" t="s">
        <v>176</v>
      </c>
      <c r="V170" s="15" t="s">
        <v>176</v>
      </c>
      <c r="W170" s="15" t="s">
        <v>176</v>
      </c>
      <c r="X170" s="15" t="s">
        <v>176</v>
      </c>
      <c r="Y170" s="15" t="s">
        <v>176</v>
      </c>
      <c r="Z170" s="15" t="s">
        <v>176</v>
      </c>
      <c r="AA170" s="15" t="s">
        <v>176</v>
      </c>
      <c r="AB170" s="15" t="s">
        <v>176</v>
      </c>
      <c r="AC170" s="15" t="s">
        <v>176</v>
      </c>
      <c r="AD170" s="15" t="s">
        <v>176</v>
      </c>
      <c r="AE170" s="20" t="s">
        <v>176</v>
      </c>
      <c r="AF170" s="11">
        <v>3.6764899999999998</v>
      </c>
      <c r="AG170" s="3">
        <v>13.260511233503214</v>
      </c>
      <c r="AH170" s="3">
        <v>4.33711</v>
      </c>
      <c r="AI170" s="3">
        <v>16.25414588259985</v>
      </c>
      <c r="AJ170" s="13">
        <f>AI170-AG170</f>
        <v>2.9936346490966361</v>
      </c>
      <c r="AK170" s="12"/>
      <c r="AL170" s="12"/>
    </row>
    <row r="171" spans="1:38" s="12" customFormat="1" x14ac:dyDescent="0.25">
      <c r="A171" s="27" t="s">
        <v>372</v>
      </c>
      <c r="B171" s="15" t="s">
        <v>171</v>
      </c>
      <c r="C171">
        <v>84.233125999999999</v>
      </c>
      <c r="D171">
        <v>28.906575</v>
      </c>
      <c r="E171" s="15" t="s">
        <v>197</v>
      </c>
      <c r="F171" s="15">
        <v>5475</v>
      </c>
      <c r="G171" s="15">
        <v>6835</v>
      </c>
      <c r="H171" s="15">
        <v>5973</v>
      </c>
      <c r="I171" s="3">
        <v>5.5610689284982699</v>
      </c>
      <c r="J171" s="3">
        <v>5.0226672663172129</v>
      </c>
      <c r="K171" s="3">
        <v>5.754209452274428</v>
      </c>
      <c r="L171" s="3">
        <v>1.7223340040241399</v>
      </c>
      <c r="M171" s="15" t="s">
        <v>193</v>
      </c>
      <c r="N171" s="13">
        <v>0.16782736635605688</v>
      </c>
      <c r="O171" s="11">
        <v>9.1867099999999997</v>
      </c>
      <c r="P171" s="3">
        <v>8.4955099999999995</v>
      </c>
      <c r="Q171" s="3">
        <f t="shared" si="32"/>
        <v>-0.69120000000000026</v>
      </c>
      <c r="R171" s="3">
        <v>5.0000000000000001E-3</v>
      </c>
      <c r="S171" s="3">
        <f t="shared" si="33"/>
        <v>-7.5239122602106772</v>
      </c>
      <c r="T171" s="13">
        <f t="shared" si="34"/>
        <v>-0.50159415068071178</v>
      </c>
      <c r="U171" s="14" t="s">
        <v>181</v>
      </c>
      <c r="V171" s="8">
        <v>36578</v>
      </c>
      <c r="W171" s="15" t="s">
        <v>186</v>
      </c>
      <c r="X171" s="7">
        <v>41598</v>
      </c>
      <c r="Y171" s="15">
        <v>13</v>
      </c>
      <c r="Z171" s="15">
        <v>-3.522176</v>
      </c>
      <c r="AA171" s="3">
        <f>Z171/Y171</f>
        <v>-0.27093661538461539</v>
      </c>
      <c r="AB171" s="3">
        <v>1.1873893066809043</v>
      </c>
      <c r="AC171" s="3">
        <v>-3.0028581745235705</v>
      </c>
      <c r="AD171" s="3">
        <f>AC171/Y171</f>
        <v>-0.23098909034796697</v>
      </c>
      <c r="AE171" s="13">
        <f>AB171*1.07</f>
        <v>1.2705065581485677</v>
      </c>
      <c r="AF171" s="11" t="s">
        <v>176</v>
      </c>
      <c r="AG171" s="3" t="s">
        <v>176</v>
      </c>
      <c r="AH171" s="3" t="s">
        <v>176</v>
      </c>
      <c r="AI171" s="3" t="s">
        <v>176</v>
      </c>
      <c r="AJ171" s="13" t="s">
        <v>176</v>
      </c>
    </row>
    <row r="172" spans="1:38" x14ac:dyDescent="0.25">
      <c r="A172" s="27" t="s">
        <v>271</v>
      </c>
      <c r="B172" s="15" t="s">
        <v>172</v>
      </c>
      <c r="C172">
        <v>84.248622999999995</v>
      </c>
      <c r="D172">
        <v>28.915483999999999</v>
      </c>
      <c r="E172" s="15" t="s">
        <v>197</v>
      </c>
      <c r="F172" s="15">
        <v>5596</v>
      </c>
      <c r="G172" s="15">
        <v>6871</v>
      </c>
      <c r="H172" s="15">
        <v>6073</v>
      </c>
      <c r="I172" s="3">
        <v>14.818147250880806</v>
      </c>
      <c r="J172" s="3">
        <v>30.781369491648846</v>
      </c>
      <c r="K172" s="3">
        <v>7.9358483825659336</v>
      </c>
      <c r="L172" s="3">
        <v>1.64150943396226</v>
      </c>
      <c r="M172" s="15" t="s">
        <v>193</v>
      </c>
      <c r="N172" s="13">
        <v>0.22246621621621621</v>
      </c>
      <c r="O172" s="11">
        <v>5.3267800000000003</v>
      </c>
      <c r="P172" s="3">
        <v>4.9152199999999997</v>
      </c>
      <c r="Q172" s="3">
        <f t="shared" si="32"/>
        <v>-0.41156000000000059</v>
      </c>
      <c r="R172" s="3">
        <v>5.0000000000000001E-3</v>
      </c>
      <c r="S172" s="3">
        <f t="shared" si="33"/>
        <v>-7.7262436218503598</v>
      </c>
      <c r="T172" s="13">
        <f t="shared" si="34"/>
        <v>-0.51508290812335733</v>
      </c>
      <c r="U172" s="14" t="s">
        <v>181</v>
      </c>
      <c r="V172" s="8">
        <v>36578</v>
      </c>
      <c r="W172" s="15" t="s">
        <v>186</v>
      </c>
      <c r="X172" s="7">
        <v>41598</v>
      </c>
      <c r="Y172" s="15">
        <v>13</v>
      </c>
      <c r="Z172" s="15">
        <v>-2.2582239999999998</v>
      </c>
      <c r="AA172" s="3">
        <f>Z172/Y172</f>
        <v>-0.17370953846153844</v>
      </c>
      <c r="AB172" s="3">
        <v>0.74716277476696369</v>
      </c>
      <c r="AC172" s="3">
        <v>-1.9252661985957871</v>
      </c>
      <c r="AD172" s="3">
        <f>AC172/Y172</f>
        <v>-0.14809739989198362</v>
      </c>
      <c r="AE172" s="13">
        <f>AB172*1.07</f>
        <v>0.7994641690006512</v>
      </c>
      <c r="AF172" s="11" t="s">
        <v>176</v>
      </c>
      <c r="AG172" s="3" t="s">
        <v>176</v>
      </c>
      <c r="AH172" s="3" t="s">
        <v>176</v>
      </c>
      <c r="AI172" s="3" t="s">
        <v>176</v>
      </c>
      <c r="AJ172" s="13" t="s">
        <v>176</v>
      </c>
      <c r="AK172" s="12"/>
      <c r="AL172" s="12"/>
    </row>
    <row r="173" spans="1:38" x14ac:dyDescent="0.25">
      <c r="A173" s="27" t="s">
        <v>341</v>
      </c>
      <c r="B173" s="15" t="s">
        <v>173</v>
      </c>
      <c r="C173">
        <v>84.289434</v>
      </c>
      <c r="D173">
        <v>28.902728</v>
      </c>
      <c r="E173" s="15" t="s">
        <v>197</v>
      </c>
      <c r="F173" s="15">
        <v>5439</v>
      </c>
      <c r="G173" s="15">
        <v>6797</v>
      </c>
      <c r="H173" s="15">
        <v>5967</v>
      </c>
      <c r="I173" s="3" t="s">
        <v>176</v>
      </c>
      <c r="J173" s="3" t="s">
        <v>176</v>
      </c>
      <c r="K173" s="3" t="s">
        <v>176</v>
      </c>
      <c r="L173" s="3" t="s">
        <v>176</v>
      </c>
      <c r="M173" s="3" t="s">
        <v>176</v>
      </c>
      <c r="N173" s="13" t="s">
        <v>176</v>
      </c>
      <c r="O173" s="11">
        <v>11.2614</v>
      </c>
      <c r="P173" s="3">
        <v>10.2926</v>
      </c>
      <c r="Q173" s="3">
        <f t="shared" si="32"/>
        <v>-0.96879999999999988</v>
      </c>
      <c r="R173" s="3">
        <v>5.0000000000000001E-3</v>
      </c>
      <c r="S173" s="3">
        <f t="shared" si="33"/>
        <v>-8.6028380130356776</v>
      </c>
      <c r="T173" s="13">
        <f t="shared" si="34"/>
        <v>-0.57352253420237853</v>
      </c>
      <c r="U173" s="11" t="s">
        <v>176</v>
      </c>
      <c r="V173" s="3" t="s">
        <v>176</v>
      </c>
      <c r="W173" s="3" t="s">
        <v>176</v>
      </c>
      <c r="X173" s="3" t="s">
        <v>176</v>
      </c>
      <c r="Y173" s="3" t="s">
        <v>176</v>
      </c>
      <c r="Z173" s="3" t="s">
        <v>176</v>
      </c>
      <c r="AA173" s="3" t="s">
        <v>176</v>
      </c>
      <c r="AB173" s="3" t="s">
        <v>176</v>
      </c>
      <c r="AC173" s="3" t="s">
        <v>176</v>
      </c>
      <c r="AD173" s="3" t="s">
        <v>176</v>
      </c>
      <c r="AE173" s="13" t="s">
        <v>176</v>
      </c>
      <c r="AF173" s="11" t="s">
        <v>176</v>
      </c>
      <c r="AG173" s="3" t="s">
        <v>176</v>
      </c>
      <c r="AH173" s="3" t="s">
        <v>176</v>
      </c>
      <c r="AI173" s="3" t="s">
        <v>176</v>
      </c>
      <c r="AJ173" s="13" t="s">
        <v>176</v>
      </c>
      <c r="AK173" s="12"/>
      <c r="AL173" s="12"/>
    </row>
    <row r="174" spans="1:38" ht="15.75" thickBot="1" x14ac:dyDescent="0.3">
      <c r="A174" s="43" t="s">
        <v>270</v>
      </c>
      <c r="B174" s="25" t="s">
        <v>174</v>
      </c>
      <c r="C174" s="48">
        <v>84.272259000000005</v>
      </c>
      <c r="D174" s="48">
        <v>28.924721000000002</v>
      </c>
      <c r="E174" s="25" t="s">
        <v>197</v>
      </c>
      <c r="F174" s="25">
        <v>6005</v>
      </c>
      <c r="G174" s="25">
        <v>6295</v>
      </c>
      <c r="H174" s="25">
        <v>6173</v>
      </c>
      <c r="I174" s="19">
        <v>14.001099874186309</v>
      </c>
      <c r="J174" s="19">
        <v>9.8879888155778008</v>
      </c>
      <c r="K174" s="19">
        <v>19.156693110474961</v>
      </c>
      <c r="L174" s="19">
        <v>-1.3770491803278699</v>
      </c>
      <c r="M174" s="25" t="s">
        <v>189</v>
      </c>
      <c r="N174" s="44">
        <v>0</v>
      </c>
      <c r="O174" s="46">
        <v>0.50367399999999996</v>
      </c>
      <c r="P174" s="19">
        <v>0.35819800000000002</v>
      </c>
      <c r="Q174" s="19">
        <f t="shared" si="32"/>
        <v>-0.14547599999999994</v>
      </c>
      <c r="R174" s="19">
        <v>5.0000000000000001E-3</v>
      </c>
      <c r="S174" s="19">
        <f t="shared" si="33"/>
        <v>-28.882967951492422</v>
      </c>
      <c r="T174" s="44">
        <f t="shared" si="34"/>
        <v>-1.9255311967661615</v>
      </c>
      <c r="U174" s="47" t="s">
        <v>181</v>
      </c>
      <c r="V174" s="24">
        <v>36578</v>
      </c>
      <c r="W174" s="25" t="s">
        <v>186</v>
      </c>
      <c r="X174" s="26">
        <v>41598</v>
      </c>
      <c r="Y174" s="25">
        <v>13</v>
      </c>
      <c r="Z174" s="25">
        <v>-1.671073</v>
      </c>
      <c r="AA174" s="19">
        <f>Z174/Y174</f>
        <v>-0.12854407692307693</v>
      </c>
      <c r="AB174" s="19">
        <v>6.1231395081770584E-2</v>
      </c>
      <c r="AC174" s="19">
        <v>-1.4246861083249749</v>
      </c>
      <c r="AD174" s="19">
        <f>AC174/Y174</f>
        <v>-0.10959123910192115</v>
      </c>
      <c r="AE174" s="44">
        <f>AB174*1.07</f>
        <v>6.5517592737494523E-2</v>
      </c>
      <c r="AF174" s="46" t="s">
        <v>176</v>
      </c>
      <c r="AG174" s="19" t="s">
        <v>176</v>
      </c>
      <c r="AH174" s="19" t="s">
        <v>176</v>
      </c>
      <c r="AI174" s="19" t="s">
        <v>176</v>
      </c>
      <c r="AJ174" s="44" t="s">
        <v>176</v>
      </c>
      <c r="AK174" s="12"/>
      <c r="AL174" s="12"/>
    </row>
    <row r="175" spans="1:38" x14ac:dyDescent="0.25"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3"/>
      <c r="P175" s="3"/>
      <c r="Q175" s="3"/>
      <c r="R175" s="3"/>
      <c r="S175" s="3"/>
      <c r="T175" s="3"/>
      <c r="U175" s="15"/>
      <c r="V175" s="8"/>
      <c r="W175" s="15"/>
      <c r="X175" s="7"/>
      <c r="Y175" s="15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12"/>
      <c r="AL175" s="12"/>
    </row>
    <row r="176" spans="1:38" x14ac:dyDescent="0.25"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7"/>
      <c r="P176" s="17"/>
      <c r="Q176" s="3"/>
      <c r="R176" s="3"/>
      <c r="S176" s="3"/>
      <c r="T176" s="3"/>
      <c r="U176" s="15"/>
      <c r="V176" s="8"/>
      <c r="W176" s="15"/>
      <c r="X176" s="7"/>
      <c r="Y176" s="15"/>
      <c r="Z176" s="3"/>
      <c r="AA176" s="36"/>
      <c r="AB176" s="3"/>
      <c r="AC176" s="3"/>
      <c r="AD176" s="36"/>
      <c r="AE176" s="3"/>
      <c r="AF176" s="3"/>
      <c r="AG176" s="3"/>
      <c r="AH176" s="3"/>
      <c r="AI176" s="3"/>
      <c r="AJ176" s="17"/>
      <c r="AK176" s="12"/>
      <c r="AL176" s="12"/>
    </row>
    <row r="177" spans="2:38" x14ac:dyDescent="0.25"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3"/>
      <c r="P177" s="3"/>
      <c r="Q177" s="3"/>
      <c r="R177" s="3"/>
      <c r="S177" s="3"/>
      <c r="T177" s="3"/>
      <c r="U177" s="15"/>
      <c r="V177" s="8"/>
      <c r="W177" s="15"/>
      <c r="X177" s="7"/>
      <c r="Y177" s="15"/>
      <c r="Z177" s="3"/>
      <c r="AA177" s="3"/>
      <c r="AB177" s="15"/>
      <c r="AC177" s="3"/>
      <c r="AD177" s="3"/>
      <c r="AE177" s="15"/>
      <c r="AF177" s="3"/>
      <c r="AG177" s="3"/>
      <c r="AH177" s="3"/>
      <c r="AI177" s="3"/>
      <c r="AJ177" s="3"/>
      <c r="AK177" s="12"/>
      <c r="AL177" s="12"/>
    </row>
    <row r="178" spans="2:38" x14ac:dyDescent="0.25"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2"/>
      <c r="P178" s="3"/>
      <c r="Q178" s="3"/>
      <c r="R178" s="3"/>
      <c r="S178" s="3"/>
      <c r="T178" s="3"/>
      <c r="U178" s="15"/>
      <c r="V178" s="8"/>
      <c r="W178" s="15"/>
      <c r="X178" s="7"/>
      <c r="Y178" s="15"/>
      <c r="Z178" s="3"/>
      <c r="AA178" s="3"/>
      <c r="AB178" s="15"/>
      <c r="AC178" s="3"/>
      <c r="AD178" s="3"/>
      <c r="AE178" s="15"/>
      <c r="AF178" s="3"/>
      <c r="AG178" s="3"/>
      <c r="AH178" s="3"/>
      <c r="AI178" s="3"/>
      <c r="AJ178" s="3"/>
      <c r="AK178" s="12"/>
      <c r="AL178" s="12"/>
    </row>
    <row r="179" spans="2:38" x14ac:dyDescent="0.25"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3"/>
      <c r="P179" s="3"/>
      <c r="Q179" s="3"/>
      <c r="R179" s="3"/>
      <c r="S179" s="3"/>
      <c r="T179" s="3"/>
      <c r="U179" s="15"/>
      <c r="V179" s="8"/>
      <c r="W179" s="15"/>
      <c r="X179" s="7"/>
      <c r="Y179" s="15"/>
      <c r="Z179" s="7"/>
      <c r="AA179" s="3"/>
      <c r="AB179" s="15"/>
      <c r="AC179" s="3"/>
      <c r="AD179" s="3"/>
      <c r="AE179" s="15"/>
      <c r="AF179" s="3"/>
      <c r="AG179" s="3"/>
      <c r="AH179" s="3"/>
      <c r="AI179" s="3"/>
      <c r="AJ179" s="3"/>
      <c r="AK179" s="12"/>
      <c r="AL179" s="12"/>
    </row>
    <row r="180" spans="2:38" x14ac:dyDescent="0.25"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3"/>
      <c r="P180" s="3"/>
      <c r="Q180" s="3"/>
      <c r="R180" s="3"/>
      <c r="S180" s="3"/>
      <c r="T180" s="3"/>
      <c r="U180" s="15"/>
      <c r="V180" s="8"/>
      <c r="W180" s="15"/>
      <c r="X180" s="7"/>
      <c r="Y180" s="15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12"/>
      <c r="AL180" s="12"/>
    </row>
    <row r="181" spans="2:38" x14ac:dyDescent="0.25"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3"/>
      <c r="P181" s="3"/>
      <c r="Q181" s="3"/>
      <c r="R181" s="3"/>
      <c r="S181" s="3"/>
      <c r="T181" s="3"/>
      <c r="U181" s="15"/>
      <c r="V181" s="8"/>
      <c r="W181" s="15"/>
      <c r="X181" s="7"/>
      <c r="Y181" s="15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12"/>
      <c r="AL181" s="12"/>
    </row>
    <row r="182" spans="2:38" x14ac:dyDescent="0.25"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3"/>
      <c r="P182" s="3"/>
      <c r="Q182" s="3"/>
      <c r="R182" s="3"/>
      <c r="S182" s="3"/>
      <c r="T182" s="3"/>
      <c r="U182" s="15"/>
      <c r="V182" s="8"/>
      <c r="W182" s="15"/>
      <c r="X182" s="7"/>
      <c r="Y182" s="15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12"/>
      <c r="AL182" s="12"/>
    </row>
    <row r="183" spans="2:38" x14ac:dyDescent="0.25"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3"/>
      <c r="P183" s="16"/>
      <c r="Q183" s="3"/>
      <c r="R183" s="3"/>
      <c r="S183" s="3"/>
      <c r="T183" s="3"/>
      <c r="U183" s="15"/>
      <c r="V183" s="8"/>
      <c r="W183" s="15"/>
      <c r="X183" s="7"/>
      <c r="Y183" s="15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12"/>
      <c r="AL183" s="12"/>
    </row>
    <row r="184" spans="2:38" x14ac:dyDescent="0.25"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3"/>
      <c r="P184" s="3"/>
      <c r="Q184" s="3"/>
      <c r="R184" s="3"/>
      <c r="S184" s="3"/>
      <c r="T184" s="3"/>
      <c r="U184" s="15"/>
      <c r="V184" s="8"/>
      <c r="W184" s="15"/>
      <c r="X184" s="7"/>
      <c r="Y184" s="15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12"/>
      <c r="AL184" s="12"/>
    </row>
    <row r="185" spans="2:38" x14ac:dyDescent="0.25"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3"/>
      <c r="P185" s="3"/>
      <c r="Q185" s="3"/>
      <c r="R185" s="3"/>
      <c r="S185" s="3"/>
      <c r="T185" s="3"/>
      <c r="U185" s="15"/>
      <c r="V185" s="8"/>
      <c r="W185" s="15"/>
      <c r="X185" s="7"/>
      <c r="Y185" s="15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12"/>
      <c r="AL185" s="12"/>
    </row>
    <row r="186" spans="2:38" x14ac:dyDescent="0.25"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3"/>
      <c r="P186" s="3"/>
      <c r="Q186" s="3"/>
      <c r="R186" s="3"/>
      <c r="S186" s="3"/>
      <c r="T186" s="3"/>
      <c r="U186" s="15"/>
      <c r="V186" s="8"/>
      <c r="W186" s="15"/>
      <c r="X186" s="7"/>
      <c r="Y186" s="15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12"/>
      <c r="AL186" s="12"/>
    </row>
    <row r="187" spans="2:38" x14ac:dyDescent="0.25"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3"/>
      <c r="P187" s="3"/>
      <c r="Q187" s="3"/>
      <c r="R187" s="3"/>
      <c r="S187" s="3"/>
      <c r="T187" s="3"/>
      <c r="U187" s="15"/>
      <c r="V187" s="15"/>
      <c r="W187" s="15"/>
      <c r="X187" s="7"/>
      <c r="Y187" s="15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12"/>
      <c r="AL187" s="12"/>
    </row>
    <row r="188" spans="2:38" x14ac:dyDescent="0.25"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3"/>
      <c r="P188" s="3"/>
      <c r="Q188" s="3"/>
      <c r="R188" s="3"/>
      <c r="S188" s="3"/>
      <c r="T188" s="3"/>
      <c r="U188" s="3"/>
      <c r="V188" s="3"/>
      <c r="W188" s="3"/>
      <c r="X188" s="7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12"/>
      <c r="AL188" s="12"/>
    </row>
    <row r="189" spans="2:38" x14ac:dyDescent="0.25"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3"/>
      <c r="P189" s="3"/>
      <c r="Q189" s="3"/>
      <c r="R189" s="3"/>
      <c r="S189" s="3"/>
      <c r="T189" s="3"/>
      <c r="U189" s="3"/>
      <c r="V189" s="3"/>
      <c r="W189" s="3"/>
      <c r="X189" s="7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12"/>
      <c r="AL189" s="12"/>
    </row>
    <row r="190" spans="2:38" x14ac:dyDescent="0.25"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3"/>
      <c r="P190" s="3"/>
      <c r="Q190" s="3"/>
      <c r="R190" s="3"/>
      <c r="S190" s="3"/>
      <c r="T190" s="3"/>
      <c r="U190" s="3"/>
      <c r="V190" s="3"/>
      <c r="W190" s="3"/>
      <c r="X190" s="7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12"/>
      <c r="AL190" s="12"/>
    </row>
    <row r="191" spans="2:38" x14ac:dyDescent="0.25"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3"/>
      <c r="P191" s="3"/>
      <c r="Q191" s="3"/>
      <c r="R191" s="3"/>
      <c r="S191" s="3"/>
      <c r="T191" s="3"/>
      <c r="U191" s="3"/>
      <c r="V191" s="3"/>
      <c r="W191" s="3"/>
      <c r="X191" s="7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12"/>
      <c r="AL191" s="12"/>
    </row>
    <row r="192" spans="2:38" x14ac:dyDescent="0.25"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3"/>
      <c r="P192" s="3"/>
      <c r="Q192" s="3"/>
      <c r="R192" s="3"/>
      <c r="S192" s="3"/>
      <c r="T192" s="3"/>
      <c r="U192" s="15"/>
      <c r="V192" s="8"/>
      <c r="W192" s="15"/>
      <c r="X192" s="7"/>
      <c r="Y192" s="15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12"/>
      <c r="AL192" s="12"/>
    </row>
    <row r="193" spans="2:38" x14ac:dyDescent="0.25"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3"/>
      <c r="P193" s="3"/>
      <c r="Q193" s="3"/>
      <c r="R193" s="3"/>
      <c r="S193" s="3"/>
      <c r="T193" s="3"/>
      <c r="U193" s="15"/>
      <c r="V193" s="8"/>
      <c r="W193" s="15"/>
      <c r="X193" s="7"/>
      <c r="Y193" s="15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12"/>
      <c r="AL193" s="12"/>
    </row>
    <row r="194" spans="2:38" x14ac:dyDescent="0.25"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3"/>
      <c r="P194" s="3"/>
      <c r="Q194" s="3"/>
      <c r="R194" s="3"/>
      <c r="S194" s="3"/>
      <c r="T194" s="3"/>
      <c r="U194" s="3"/>
      <c r="V194" s="3"/>
      <c r="W194" s="3"/>
      <c r="X194" s="7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12"/>
      <c r="AL194" s="12"/>
    </row>
    <row r="195" spans="2:38" x14ac:dyDescent="0.25"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3"/>
      <c r="P195" s="3"/>
      <c r="Q195" s="3"/>
      <c r="R195" s="3"/>
      <c r="S195" s="3"/>
      <c r="T195" s="3"/>
      <c r="U195" s="15"/>
      <c r="V195" s="8"/>
      <c r="W195" s="15"/>
      <c r="X195" s="7"/>
      <c r="Y195" s="15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12"/>
      <c r="AL195" s="12"/>
    </row>
    <row r="196" spans="2:38" x14ac:dyDescent="0.25"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3"/>
      <c r="P196" s="3"/>
      <c r="Q196" s="3"/>
      <c r="R196" s="3"/>
      <c r="S196" s="3"/>
      <c r="T196" s="3"/>
      <c r="U196" s="15"/>
      <c r="V196" s="8"/>
      <c r="W196" s="15"/>
      <c r="X196" s="7"/>
      <c r="Y196" s="15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12"/>
      <c r="AL196" s="12"/>
    </row>
    <row r="197" spans="2:38" x14ac:dyDescent="0.25"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3"/>
      <c r="P197" s="3"/>
      <c r="Q197" s="3"/>
      <c r="R197" s="3"/>
      <c r="S197" s="3"/>
      <c r="T197" s="3"/>
      <c r="U197" s="15"/>
      <c r="V197" s="8"/>
      <c r="W197" s="15"/>
      <c r="X197" s="7"/>
      <c r="Y197" s="15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12"/>
      <c r="AL197" s="12"/>
    </row>
    <row r="198" spans="2:38" x14ac:dyDescent="0.25"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3"/>
      <c r="P198" s="3"/>
      <c r="Q198" s="3"/>
      <c r="R198" s="3"/>
      <c r="S198" s="3"/>
      <c r="T198" s="3"/>
      <c r="U198" s="3"/>
      <c r="V198" s="8"/>
      <c r="W198" s="3"/>
      <c r="X198" s="7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12"/>
      <c r="AL198" s="12"/>
    </row>
    <row r="199" spans="2:38" x14ac:dyDescent="0.25"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3"/>
      <c r="P199" s="3"/>
      <c r="Q199" s="3"/>
      <c r="R199" s="3"/>
      <c r="S199" s="3"/>
      <c r="T199" s="3"/>
      <c r="U199" s="15"/>
      <c r="V199" s="8"/>
      <c r="W199" s="15"/>
      <c r="X199" s="7"/>
      <c r="Y199" s="15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12"/>
      <c r="AL199" s="12"/>
    </row>
    <row r="200" spans="2:38" x14ac:dyDescent="0.25"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3"/>
      <c r="P200" s="3"/>
      <c r="Q200" s="3"/>
      <c r="R200" s="3"/>
      <c r="S200" s="3"/>
      <c r="T200" s="3"/>
      <c r="U200" s="15"/>
      <c r="V200" s="8"/>
      <c r="W200" s="15"/>
      <c r="X200" s="7"/>
      <c r="Y200" s="15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12"/>
      <c r="AL200" s="12"/>
    </row>
    <row r="201" spans="2:38" x14ac:dyDescent="0.25"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3"/>
      <c r="P201" s="3"/>
      <c r="Q201" s="3"/>
      <c r="R201" s="3"/>
      <c r="S201" s="3"/>
      <c r="T201" s="3"/>
      <c r="U201" s="15"/>
      <c r="V201" s="8"/>
      <c r="W201" s="15"/>
      <c r="X201" s="7"/>
      <c r="Y201" s="15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12"/>
      <c r="AL201" s="12"/>
    </row>
    <row r="202" spans="2:38" x14ac:dyDescent="0.25"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3"/>
      <c r="P202" s="3"/>
      <c r="Q202" s="3"/>
      <c r="R202" s="3"/>
      <c r="S202" s="3"/>
      <c r="T202" s="3"/>
      <c r="U202" s="15"/>
      <c r="V202" s="8"/>
      <c r="W202" s="15"/>
      <c r="X202" s="7"/>
      <c r="Y202" s="15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12"/>
      <c r="AL202" s="12"/>
    </row>
    <row r="203" spans="2:38" x14ac:dyDescent="0.25"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3"/>
      <c r="P203" s="3"/>
      <c r="Q203" s="3"/>
      <c r="R203" s="3"/>
      <c r="S203" s="3"/>
      <c r="T203" s="3"/>
      <c r="U203" s="15"/>
      <c r="V203" s="8"/>
      <c r="W203" s="15"/>
      <c r="X203" s="7"/>
      <c r="Y203" s="15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12"/>
      <c r="AL203" s="12"/>
    </row>
    <row r="204" spans="2:38" x14ac:dyDescent="0.25"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3"/>
      <c r="P204" s="3"/>
      <c r="Q204" s="3"/>
      <c r="R204" s="3"/>
      <c r="S204" s="3"/>
      <c r="T204" s="3"/>
      <c r="U204" s="15"/>
      <c r="V204" s="8"/>
      <c r="W204" s="15"/>
      <c r="X204" s="7"/>
      <c r="Y204" s="15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12"/>
      <c r="AL204" s="12"/>
    </row>
    <row r="205" spans="2:38" x14ac:dyDescent="0.25"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3"/>
      <c r="P205" s="16"/>
      <c r="Q205" s="3"/>
      <c r="R205" s="3"/>
      <c r="S205" s="3"/>
      <c r="T205" s="3"/>
      <c r="U205" s="15"/>
      <c r="V205" s="15"/>
      <c r="W205" s="15"/>
      <c r="X205" s="15"/>
      <c r="Y205" s="15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12"/>
      <c r="AL205" s="12"/>
    </row>
    <row r="206" spans="2:38" x14ac:dyDescent="0.25"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3"/>
      <c r="P206" s="3"/>
      <c r="Q206" s="3"/>
      <c r="R206" s="3"/>
      <c r="S206" s="3"/>
      <c r="T206" s="3"/>
      <c r="U206" s="15"/>
      <c r="V206" s="15"/>
      <c r="W206" s="15"/>
      <c r="X206" s="15"/>
      <c r="Y206" s="15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12"/>
      <c r="AL206" s="12"/>
    </row>
    <row r="207" spans="2:38" x14ac:dyDescent="0.25"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3"/>
      <c r="P207" s="16"/>
      <c r="Q207" s="3"/>
      <c r="R207" s="3"/>
      <c r="S207" s="3"/>
      <c r="T207" s="3"/>
      <c r="U207" s="15"/>
      <c r="V207" s="8"/>
      <c r="W207" s="15"/>
      <c r="X207" s="7"/>
      <c r="Y207" s="15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12"/>
      <c r="AL207" s="12"/>
    </row>
    <row r="208" spans="2:38" x14ac:dyDescent="0.25"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3"/>
      <c r="P208" s="3"/>
      <c r="Q208" s="3"/>
      <c r="R208" s="3"/>
      <c r="S208" s="3"/>
      <c r="T208" s="3"/>
      <c r="U208" s="15"/>
      <c r="V208" s="8"/>
      <c r="W208" s="15"/>
      <c r="X208" s="7"/>
      <c r="Y208" s="15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12"/>
      <c r="AL208" s="12"/>
    </row>
    <row r="209" spans="2:38" x14ac:dyDescent="0.25"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3"/>
      <c r="P209" s="3"/>
      <c r="Q209" s="3"/>
      <c r="R209" s="3"/>
      <c r="S209" s="3"/>
      <c r="T209" s="3"/>
      <c r="U209" s="15"/>
      <c r="V209" s="8"/>
      <c r="W209" s="15"/>
      <c r="X209" s="7"/>
      <c r="Y209" s="15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12"/>
      <c r="AL209" s="12"/>
    </row>
    <row r="210" spans="2:38" x14ac:dyDescent="0.25"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3"/>
      <c r="P210" s="3"/>
      <c r="Q210" s="3"/>
      <c r="R210" s="3"/>
      <c r="S210" s="3"/>
      <c r="T210" s="3"/>
      <c r="U210" s="15"/>
      <c r="V210" s="8"/>
      <c r="W210" s="15"/>
      <c r="X210" s="7"/>
      <c r="Y210" s="15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12"/>
      <c r="AL210" s="12"/>
    </row>
    <row r="211" spans="2:38" x14ac:dyDescent="0.25"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3"/>
      <c r="P211" s="3"/>
      <c r="Q211" s="3"/>
      <c r="R211" s="3"/>
      <c r="S211" s="3"/>
      <c r="T211" s="3"/>
      <c r="U211" s="15"/>
      <c r="V211" s="15"/>
      <c r="W211" s="15"/>
      <c r="X211" s="15"/>
      <c r="Y211" s="15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12"/>
      <c r="AL211" s="12"/>
    </row>
    <row r="212" spans="2:38" x14ac:dyDescent="0.25"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3"/>
      <c r="P212" s="3"/>
      <c r="Q212" s="3"/>
      <c r="R212" s="3"/>
      <c r="S212" s="3"/>
      <c r="T212" s="3"/>
      <c r="U212" s="15"/>
      <c r="V212" s="8"/>
      <c r="W212" s="15"/>
      <c r="X212" s="7"/>
      <c r="Y212" s="15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12"/>
      <c r="AL212" s="12"/>
    </row>
    <row r="213" spans="2:38" x14ac:dyDescent="0.25"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3"/>
      <c r="P213" s="3"/>
      <c r="Q213" s="3"/>
      <c r="R213" s="3"/>
      <c r="S213" s="3"/>
      <c r="T213" s="3"/>
      <c r="U213" s="15"/>
      <c r="V213" s="8"/>
      <c r="W213" s="15"/>
      <c r="X213" s="7"/>
      <c r="Y213" s="15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12"/>
      <c r="AL213" s="12"/>
    </row>
    <row r="214" spans="2:38" x14ac:dyDescent="0.25"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3"/>
      <c r="P214" s="3"/>
      <c r="Q214" s="3"/>
      <c r="R214" s="3"/>
      <c r="S214" s="3"/>
      <c r="T214" s="3"/>
      <c r="U214" s="15"/>
      <c r="V214" s="8"/>
      <c r="W214" s="15"/>
      <c r="X214" s="7"/>
      <c r="Y214" s="15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12"/>
      <c r="AL214" s="12"/>
    </row>
    <row r="215" spans="2:38" x14ac:dyDescent="0.25"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3"/>
      <c r="P215" s="3"/>
      <c r="Q215" s="3"/>
      <c r="R215" s="3"/>
      <c r="S215" s="3"/>
      <c r="T215" s="3"/>
      <c r="U215" s="15"/>
      <c r="V215" s="8"/>
      <c r="W215" s="4"/>
      <c r="X215" s="7"/>
      <c r="Y215" s="15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12"/>
      <c r="AL215" s="12"/>
    </row>
    <row r="216" spans="2:38" x14ac:dyDescent="0.25"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3"/>
      <c r="P216" s="3"/>
      <c r="Q216" s="3"/>
      <c r="R216" s="3"/>
      <c r="S216" s="3"/>
      <c r="T216" s="3"/>
      <c r="U216" s="15"/>
      <c r="V216" s="8"/>
      <c r="W216" s="15"/>
      <c r="X216" s="7"/>
      <c r="Y216" s="15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12"/>
      <c r="AL216" s="12"/>
    </row>
    <row r="217" spans="2:38" x14ac:dyDescent="0.25"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3"/>
      <c r="P217" s="3"/>
      <c r="Q217" s="3"/>
      <c r="R217" s="3"/>
      <c r="S217" s="3"/>
      <c r="T217" s="3"/>
      <c r="U217" s="15"/>
      <c r="V217" s="8"/>
      <c r="W217" s="15"/>
      <c r="X217" s="7"/>
      <c r="Y217" s="15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12"/>
      <c r="AL217" s="12"/>
    </row>
    <row r="218" spans="2:38" x14ac:dyDescent="0.25"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3"/>
      <c r="P218" s="3"/>
      <c r="Q218" s="3"/>
      <c r="R218" s="3"/>
      <c r="S218" s="3"/>
      <c r="T218" s="3"/>
      <c r="U218" s="15"/>
      <c r="V218" s="8"/>
      <c r="W218" s="15"/>
      <c r="X218" s="7"/>
      <c r="Y218" s="15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12"/>
      <c r="AL218" s="12"/>
    </row>
    <row r="219" spans="2:38" x14ac:dyDescent="0.25"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3"/>
      <c r="P219" s="3"/>
      <c r="Q219" s="3"/>
      <c r="R219" s="3"/>
      <c r="S219" s="3"/>
      <c r="T219" s="3"/>
      <c r="U219" s="15"/>
      <c r="V219" s="8"/>
      <c r="W219" s="15"/>
      <c r="X219" s="7"/>
      <c r="Y219" s="15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12"/>
      <c r="AL219" s="12"/>
    </row>
    <row r="220" spans="2:38" x14ac:dyDescent="0.25"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3"/>
      <c r="P220" s="3"/>
      <c r="Q220" s="3"/>
      <c r="R220" s="3"/>
      <c r="S220" s="3"/>
      <c r="T220" s="3"/>
      <c r="U220" s="15"/>
      <c r="V220" s="8"/>
      <c r="W220" s="15"/>
      <c r="X220" s="7"/>
      <c r="Y220" s="15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12"/>
      <c r="AL220" s="12"/>
    </row>
    <row r="221" spans="2:38" x14ac:dyDescent="0.25"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3"/>
      <c r="P221" s="3"/>
      <c r="Q221" s="3"/>
      <c r="R221" s="3"/>
      <c r="S221" s="3"/>
      <c r="T221" s="3"/>
      <c r="U221" s="15"/>
      <c r="V221" s="8"/>
      <c r="W221" s="15"/>
      <c r="X221" s="7"/>
      <c r="Y221" s="15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12"/>
      <c r="AL221" s="12"/>
    </row>
    <row r="222" spans="2:38" x14ac:dyDescent="0.25"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3"/>
      <c r="P222" s="3"/>
      <c r="Q222" s="3"/>
      <c r="R222" s="3"/>
      <c r="S222" s="3"/>
      <c r="T222" s="3"/>
      <c r="U222" s="15"/>
      <c r="V222" s="15"/>
      <c r="W222" s="15"/>
      <c r="X222" s="15"/>
      <c r="Y222" s="15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12"/>
      <c r="AL222" s="12"/>
    </row>
    <row r="223" spans="2:38" x14ac:dyDescent="0.25"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3"/>
      <c r="P223" s="3"/>
      <c r="Q223" s="3"/>
      <c r="R223" s="3"/>
      <c r="S223" s="3"/>
      <c r="T223" s="3"/>
      <c r="U223" s="15"/>
      <c r="V223" s="15"/>
      <c r="W223" s="15"/>
      <c r="X223" s="15"/>
      <c r="Y223" s="15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12"/>
      <c r="AL223" s="12"/>
    </row>
    <row r="224" spans="2:38" x14ac:dyDescent="0.25"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3"/>
      <c r="P224" s="3"/>
      <c r="Q224" s="3"/>
      <c r="R224" s="3"/>
      <c r="S224" s="3"/>
      <c r="T224" s="3"/>
      <c r="U224" s="15"/>
      <c r="V224" s="15"/>
      <c r="W224" s="15"/>
      <c r="X224" s="15"/>
      <c r="Y224" s="15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12"/>
      <c r="AL224" s="12"/>
    </row>
    <row r="225" spans="2:38" x14ac:dyDescent="0.25"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3"/>
      <c r="P225" s="3"/>
      <c r="Q225" s="3"/>
      <c r="R225" s="3"/>
      <c r="S225" s="3"/>
      <c r="T225" s="3"/>
      <c r="U225" s="15"/>
      <c r="V225" s="15"/>
      <c r="W225" s="15"/>
      <c r="X225" s="15"/>
      <c r="Y225" s="15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12"/>
      <c r="AL225" s="12"/>
    </row>
    <row r="226" spans="2:38" x14ac:dyDescent="0.25">
      <c r="B226" s="18"/>
      <c r="C226" s="18"/>
      <c r="D226" s="18"/>
      <c r="E226" s="15"/>
      <c r="F226" s="18"/>
      <c r="G226" s="18"/>
      <c r="H226" s="18"/>
      <c r="I226" s="18"/>
      <c r="J226" s="18"/>
      <c r="K226" s="18"/>
      <c r="L226" s="18"/>
      <c r="M226" s="15"/>
      <c r="N226" s="15"/>
      <c r="O226" s="16"/>
      <c r="P226" s="16"/>
      <c r="Q226" s="3"/>
      <c r="R226" s="3"/>
      <c r="S226" s="3"/>
      <c r="T226" s="3"/>
      <c r="U226" s="15"/>
      <c r="V226" s="15"/>
      <c r="W226" s="15"/>
      <c r="X226" s="15"/>
      <c r="Y226" s="15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12"/>
      <c r="AL226" s="12"/>
    </row>
    <row r="227" spans="2:38" x14ac:dyDescent="0.25"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3"/>
      <c r="P227" s="3"/>
      <c r="Q227" s="3"/>
      <c r="R227" s="3"/>
      <c r="S227" s="3"/>
      <c r="T227" s="3"/>
      <c r="U227" s="15"/>
      <c r="V227" s="8"/>
      <c r="W227" s="15"/>
      <c r="X227" s="7"/>
      <c r="Y227" s="15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12"/>
      <c r="AL227" s="12"/>
    </row>
    <row r="228" spans="2:38" x14ac:dyDescent="0.25"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3"/>
      <c r="P228" s="3"/>
      <c r="Q228" s="3"/>
      <c r="R228" s="3"/>
      <c r="S228" s="3"/>
      <c r="T228" s="3"/>
      <c r="U228" s="15"/>
      <c r="V228" s="8"/>
      <c r="W228" s="15"/>
      <c r="X228" s="7"/>
      <c r="Y228" s="15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12"/>
      <c r="AL228" s="12"/>
    </row>
    <row r="229" spans="2:38" x14ac:dyDescent="0.25"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3"/>
      <c r="P229" s="16"/>
      <c r="Q229" s="3"/>
      <c r="R229" s="3"/>
      <c r="S229" s="3"/>
      <c r="T229" s="3"/>
      <c r="U229" s="15"/>
      <c r="V229" s="8"/>
      <c r="W229" s="15"/>
      <c r="X229" s="7"/>
      <c r="Y229" s="15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12"/>
      <c r="AL229" s="12"/>
    </row>
    <row r="230" spans="2:38" x14ac:dyDescent="0.25"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3"/>
      <c r="P230" s="3"/>
      <c r="Q230" s="3"/>
      <c r="R230" s="3"/>
      <c r="S230" s="3"/>
      <c r="T230" s="3"/>
      <c r="U230" s="15"/>
      <c r="V230" s="15"/>
      <c r="W230" s="15"/>
      <c r="X230" s="15"/>
      <c r="Y230" s="15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12"/>
      <c r="AL230" s="12"/>
    </row>
    <row r="231" spans="2:38" x14ac:dyDescent="0.25"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3"/>
      <c r="P231" s="3"/>
      <c r="Q231" s="3"/>
      <c r="R231" s="3"/>
      <c r="S231" s="3"/>
      <c r="T231" s="3"/>
      <c r="U231" s="15"/>
      <c r="V231" s="15"/>
      <c r="W231" s="15"/>
      <c r="X231" s="15"/>
      <c r="Y231" s="15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12"/>
      <c r="AL231" s="12"/>
    </row>
    <row r="232" spans="2:38" x14ac:dyDescent="0.25"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3"/>
      <c r="P232" s="3"/>
      <c r="Q232" s="3"/>
      <c r="R232" s="3"/>
      <c r="S232" s="3"/>
      <c r="T232" s="3"/>
      <c r="U232" s="15"/>
      <c r="V232" s="8"/>
      <c r="W232" s="15"/>
      <c r="X232" s="7"/>
      <c r="Y232" s="15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12"/>
      <c r="AL232" s="12"/>
    </row>
    <row r="233" spans="2:38" x14ac:dyDescent="0.25"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3"/>
      <c r="P233" s="3"/>
      <c r="Q233" s="3"/>
      <c r="R233" s="3"/>
      <c r="S233" s="3"/>
      <c r="T233" s="3"/>
      <c r="U233" s="15"/>
      <c r="V233" s="8"/>
      <c r="W233" s="15"/>
      <c r="X233" s="7"/>
      <c r="Y233" s="15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12"/>
      <c r="AL233" s="12"/>
    </row>
    <row r="234" spans="2:38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1"/>
      <c r="P234" s="1"/>
      <c r="Q234" s="1"/>
      <c r="R234" s="1"/>
      <c r="S234" s="1"/>
      <c r="T234" s="1"/>
      <c r="U234" s="6"/>
      <c r="V234" s="5"/>
      <c r="W234" s="6"/>
      <c r="X234" s="7"/>
      <c r="Y234" s="6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</row>
    <row r="235" spans="2:38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1"/>
      <c r="P235" s="1"/>
      <c r="Q235" s="1"/>
      <c r="R235" s="1"/>
      <c r="S235" s="1"/>
      <c r="T235" s="1"/>
      <c r="U235" s="6"/>
      <c r="V235" s="5"/>
      <c r="W235" s="6"/>
      <c r="X235" s="7"/>
      <c r="Y235" s="6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</row>
    <row r="236" spans="2:38" x14ac:dyDescent="0.25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1"/>
      <c r="P236" s="1"/>
      <c r="Q236" s="1"/>
      <c r="R236" s="1"/>
      <c r="S236" s="1"/>
      <c r="T236" s="1"/>
      <c r="U236" s="6"/>
      <c r="V236" s="6"/>
      <c r="W236" s="6"/>
      <c r="X236" s="6"/>
      <c r="Y236" s="6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</row>
    <row r="237" spans="2:38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1"/>
      <c r="P237" s="2"/>
      <c r="Q237" s="1"/>
      <c r="R237" s="1"/>
      <c r="S237" s="1"/>
      <c r="T237" s="1"/>
      <c r="U237" s="6"/>
      <c r="V237" s="5"/>
      <c r="W237" s="6"/>
      <c r="X237" s="7"/>
      <c r="Y237" s="6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</row>
    <row r="238" spans="2:38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1"/>
      <c r="P238" s="1"/>
      <c r="Q238" s="1"/>
      <c r="R238" s="1"/>
      <c r="S238" s="1"/>
      <c r="T238" s="1"/>
      <c r="U238" s="6"/>
      <c r="V238" s="5"/>
      <c r="W238" s="6"/>
      <c r="X238" s="7"/>
      <c r="Y238" s="6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</row>
    <row r="239" spans="2:38" x14ac:dyDescent="0.25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1"/>
      <c r="P239" s="1"/>
      <c r="Q239" s="1"/>
      <c r="R239" s="1"/>
      <c r="S239" s="1"/>
      <c r="T239" s="1"/>
      <c r="U239" s="6"/>
      <c r="V239" s="5"/>
      <c r="W239" s="6"/>
      <c r="X239" s="7"/>
      <c r="Y239" s="6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</row>
    <row r="240" spans="2:38" x14ac:dyDescent="0.25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1"/>
      <c r="P240" s="2"/>
      <c r="Q240" s="1"/>
      <c r="R240" s="1"/>
      <c r="S240" s="1"/>
      <c r="T240" s="1"/>
      <c r="U240" s="6"/>
      <c r="V240" s="6"/>
      <c r="W240" s="6"/>
      <c r="X240" s="6"/>
      <c r="Y240" s="6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</row>
    <row r="241" spans="2:36" x14ac:dyDescent="0.25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1"/>
      <c r="P241" s="1"/>
      <c r="Q241" s="1"/>
      <c r="R241" s="1"/>
      <c r="S241" s="1"/>
      <c r="T241" s="1"/>
      <c r="U241" s="6"/>
      <c r="V241" s="6"/>
      <c r="W241" s="6"/>
      <c r="X241" s="6"/>
      <c r="Y241" s="6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</row>
    <row r="242" spans="2:36" x14ac:dyDescent="0.25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1"/>
      <c r="P242" s="1"/>
      <c r="Q242" s="1"/>
      <c r="R242" s="1"/>
      <c r="S242" s="1"/>
      <c r="T242" s="1"/>
      <c r="U242" s="6"/>
      <c r="V242" s="6"/>
      <c r="W242" s="6"/>
      <c r="X242" s="6"/>
      <c r="Y242" s="6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</row>
    <row r="243" spans="2:36" x14ac:dyDescent="0.25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1"/>
      <c r="P243" s="1"/>
      <c r="Q243" s="1"/>
      <c r="R243" s="1"/>
      <c r="S243" s="1"/>
      <c r="T243" s="1"/>
      <c r="U243" s="6"/>
      <c r="V243" s="6"/>
      <c r="W243" s="6"/>
      <c r="X243" s="6"/>
      <c r="Y243" s="6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</row>
    <row r="244" spans="2:36" x14ac:dyDescent="0.25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1"/>
      <c r="P244" s="1"/>
      <c r="Q244" s="1"/>
      <c r="R244" s="1"/>
      <c r="S244" s="1"/>
      <c r="T244" s="1"/>
      <c r="U244" s="6"/>
      <c r="V244" s="6"/>
      <c r="W244" s="6"/>
      <c r="X244" s="6"/>
      <c r="Y244" s="6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</row>
    <row r="245" spans="2:36" x14ac:dyDescent="0.25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1"/>
      <c r="P245" s="1"/>
      <c r="Q245" s="1"/>
      <c r="R245" s="1"/>
      <c r="S245" s="1"/>
      <c r="T245" s="1"/>
      <c r="U245" s="3"/>
      <c r="V245" s="3"/>
      <c r="W245" s="3"/>
      <c r="X245" s="3"/>
      <c r="Y245" s="3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</row>
    <row r="246" spans="2:36" x14ac:dyDescent="0.25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1"/>
      <c r="P246" s="1"/>
      <c r="Q246" s="1"/>
      <c r="R246" s="1"/>
      <c r="S246" s="1"/>
      <c r="T246" s="1"/>
      <c r="U246" s="6"/>
      <c r="V246" s="5"/>
      <c r="W246" s="6"/>
      <c r="X246" s="7"/>
      <c r="Y246" s="6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</row>
    <row r="247" spans="2:36" x14ac:dyDescent="0.25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1"/>
      <c r="P247" s="1"/>
      <c r="Q247" s="1"/>
      <c r="R247" s="1"/>
      <c r="S247" s="1"/>
      <c r="T247" s="1"/>
      <c r="U247" s="6"/>
      <c r="V247" s="5"/>
      <c r="W247" s="6"/>
      <c r="X247" s="7"/>
      <c r="Y247" s="6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</row>
    <row r="248" spans="2:36" x14ac:dyDescent="0.25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1"/>
      <c r="P248" s="1"/>
      <c r="Q248" s="1"/>
      <c r="R248" s="1"/>
      <c r="S248" s="1"/>
      <c r="T248" s="1"/>
      <c r="U248" s="6"/>
      <c r="V248" s="5"/>
      <c r="W248" s="6"/>
      <c r="X248" s="7"/>
      <c r="Y248" s="6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</row>
    <row r="249" spans="2:36" x14ac:dyDescent="0.25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1"/>
      <c r="P249" s="1"/>
      <c r="Q249" s="1"/>
      <c r="R249" s="1"/>
      <c r="S249" s="1"/>
      <c r="T249" s="1"/>
      <c r="U249" s="6"/>
      <c r="V249" s="5"/>
      <c r="W249" s="6"/>
      <c r="X249" s="7"/>
      <c r="Y249" s="6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</row>
    <row r="250" spans="2:36" x14ac:dyDescent="0.25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1"/>
      <c r="P250" s="1"/>
      <c r="Q250" s="1"/>
      <c r="R250" s="1"/>
      <c r="S250" s="1"/>
      <c r="T250" s="1"/>
      <c r="U250" s="6"/>
      <c r="V250" s="5"/>
      <c r="W250" s="6"/>
      <c r="X250" s="7"/>
      <c r="Y250" s="6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</row>
    <row r="251" spans="2:36" x14ac:dyDescent="0.25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1"/>
      <c r="P251" s="1"/>
      <c r="Q251" s="1"/>
      <c r="R251" s="1"/>
      <c r="S251" s="1"/>
      <c r="T251" s="1"/>
      <c r="U251" s="6"/>
      <c r="V251" s="5"/>
      <c r="W251" s="6"/>
      <c r="X251" s="7"/>
      <c r="Y251" s="6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</row>
    <row r="252" spans="2:36" x14ac:dyDescent="0.25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1"/>
      <c r="P252" s="1"/>
      <c r="Q252" s="1"/>
      <c r="R252" s="1"/>
      <c r="S252" s="1"/>
      <c r="T252" s="1"/>
      <c r="U252" s="6"/>
      <c r="V252" s="5"/>
      <c r="W252" s="6"/>
      <c r="X252" s="7"/>
      <c r="Y252" s="6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</row>
    <row r="253" spans="2:36" x14ac:dyDescent="0.25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1"/>
      <c r="P253" s="1"/>
      <c r="Q253" s="1"/>
      <c r="R253" s="1"/>
      <c r="S253" s="1"/>
      <c r="T253" s="1"/>
      <c r="U253" s="6"/>
      <c r="V253" s="5"/>
      <c r="W253" s="6"/>
      <c r="X253" s="7"/>
      <c r="Y253" s="6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</row>
    <row r="254" spans="2:36" x14ac:dyDescent="0.25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1"/>
      <c r="P254" s="1"/>
      <c r="Q254" s="1"/>
      <c r="R254" s="1"/>
      <c r="S254" s="1"/>
      <c r="T254" s="1"/>
      <c r="U254" s="6"/>
      <c r="V254" s="5"/>
      <c r="W254" s="6"/>
      <c r="X254" s="7"/>
      <c r="Y254" s="6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</row>
    <row r="255" spans="2:36" x14ac:dyDescent="0.25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1"/>
      <c r="P255" s="1"/>
      <c r="Q255" s="1"/>
      <c r="R255" s="1"/>
      <c r="S255" s="1"/>
      <c r="T255" s="1"/>
      <c r="U255" s="6"/>
      <c r="V255" s="5"/>
      <c r="W255" s="6"/>
      <c r="X255" s="7"/>
      <c r="Y255" s="6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</row>
    <row r="256" spans="2:36" x14ac:dyDescent="0.25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1"/>
      <c r="P256" s="1"/>
      <c r="Q256" s="1"/>
      <c r="R256" s="1"/>
      <c r="S256" s="1"/>
      <c r="T256" s="1"/>
      <c r="U256" s="6"/>
      <c r="V256" s="6"/>
      <c r="W256" s="10"/>
      <c r="X256" s="4"/>
      <c r="Y256" s="4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</row>
    <row r="257" spans="2:36" x14ac:dyDescent="0.25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1"/>
      <c r="P257" s="1"/>
      <c r="Q257" s="1"/>
      <c r="R257" s="1"/>
      <c r="S257" s="1"/>
      <c r="T257" s="1"/>
      <c r="U257" s="6"/>
      <c r="V257" s="5"/>
      <c r="W257" s="6"/>
      <c r="X257" s="7"/>
      <c r="Y257" s="6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</row>
    <row r="258" spans="2:36" x14ac:dyDescent="0.25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1"/>
      <c r="P258" s="1"/>
      <c r="Q258" s="1"/>
      <c r="R258" s="1"/>
      <c r="S258" s="1"/>
      <c r="T258" s="1"/>
      <c r="U258" s="6"/>
      <c r="V258" s="5"/>
      <c r="W258" s="6"/>
      <c r="X258" s="7"/>
      <c r="Y258" s="6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</row>
    <row r="259" spans="2:36" x14ac:dyDescent="0.25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1"/>
      <c r="P259" s="1"/>
      <c r="Q259" s="1"/>
      <c r="R259" s="1"/>
      <c r="S259" s="1"/>
      <c r="T259" s="1"/>
      <c r="U259" s="6"/>
      <c r="V259" s="5"/>
      <c r="W259" s="6"/>
      <c r="X259" s="7"/>
      <c r="Y259" s="6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</row>
    <row r="260" spans="2:36" x14ac:dyDescent="0.25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1"/>
      <c r="P260" s="1"/>
      <c r="Q260" s="1"/>
      <c r="R260" s="1"/>
      <c r="S260" s="1"/>
      <c r="T260" s="1"/>
      <c r="U260" s="6"/>
      <c r="V260" s="5"/>
      <c r="W260" s="6"/>
      <c r="X260" s="7"/>
      <c r="Y260" s="6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</row>
    <row r="261" spans="2:36" x14ac:dyDescent="0.2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1"/>
      <c r="P261" s="2"/>
      <c r="Q261" s="1"/>
      <c r="R261" s="1"/>
      <c r="S261" s="1"/>
      <c r="T261" s="1"/>
      <c r="U261" s="6"/>
      <c r="V261" s="5"/>
      <c r="W261" s="6"/>
      <c r="X261" s="7"/>
      <c r="Y261" s="6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</row>
    <row r="262" spans="2:36" x14ac:dyDescent="0.25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1"/>
      <c r="P262" s="1"/>
      <c r="Q262" s="1"/>
      <c r="R262" s="1"/>
      <c r="S262" s="1"/>
      <c r="T262" s="1"/>
      <c r="U262" s="6"/>
      <c r="V262" s="5"/>
      <c r="W262" s="6"/>
      <c r="X262" s="7"/>
      <c r="Y262" s="6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</row>
    <row r="263" spans="2:36" x14ac:dyDescent="0.25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1"/>
      <c r="P263" s="1"/>
      <c r="Q263" s="1"/>
      <c r="R263" s="1"/>
      <c r="S263" s="1"/>
      <c r="T263" s="1"/>
      <c r="U263" s="6"/>
      <c r="V263" s="5"/>
      <c r="W263" s="6"/>
      <c r="X263" s="7"/>
      <c r="Y263" s="6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</row>
    <row r="264" spans="2:36" x14ac:dyDescent="0.25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1"/>
      <c r="P264" s="1"/>
      <c r="Q264" s="1"/>
      <c r="R264" s="1"/>
      <c r="S264" s="1"/>
      <c r="T264" s="1"/>
      <c r="U264" s="6"/>
      <c r="V264" s="5"/>
      <c r="W264" s="6"/>
      <c r="X264" s="7"/>
      <c r="Y264" s="6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</row>
    <row r="265" spans="2:36" x14ac:dyDescent="0.25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1"/>
      <c r="P265" s="1"/>
      <c r="Q265" s="1"/>
      <c r="R265" s="1"/>
      <c r="S265" s="1"/>
      <c r="T265" s="1"/>
      <c r="U265" s="6"/>
      <c r="V265" s="5"/>
      <c r="W265" s="6"/>
      <c r="X265" s="7"/>
      <c r="Y265" s="6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</row>
    <row r="266" spans="2:3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1"/>
      <c r="P266" s="1"/>
      <c r="Q266" s="1"/>
      <c r="R266" s="1"/>
      <c r="S266" s="1"/>
      <c r="T266" s="1"/>
      <c r="U266" s="6"/>
      <c r="V266" s="5"/>
      <c r="W266" s="6"/>
      <c r="X266" s="7"/>
      <c r="Y266" s="6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</row>
    <row r="267" spans="2:36" x14ac:dyDescent="0.25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1"/>
      <c r="P267" s="1"/>
      <c r="Q267" s="1"/>
      <c r="R267" s="1"/>
      <c r="S267" s="1"/>
      <c r="T267" s="1"/>
      <c r="U267" s="6"/>
      <c r="V267" s="5"/>
      <c r="W267" s="6"/>
      <c r="X267" s="7"/>
      <c r="Y267" s="6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</row>
    <row r="268" spans="2:3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1"/>
      <c r="P268" s="1"/>
      <c r="Q268" s="1"/>
      <c r="R268" s="1"/>
      <c r="S268" s="1"/>
      <c r="T268" s="1"/>
      <c r="U268" s="6"/>
      <c r="V268" s="5"/>
      <c r="W268" s="6"/>
      <c r="X268" s="7"/>
      <c r="Y268" s="6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</row>
    <row r="269" spans="2:3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1"/>
      <c r="P269" s="1"/>
      <c r="Q269" s="1"/>
      <c r="R269" s="1"/>
      <c r="S269" s="1"/>
      <c r="T269" s="1"/>
      <c r="U269" s="6"/>
      <c r="V269" s="5"/>
      <c r="W269" s="6"/>
      <c r="X269" s="7"/>
      <c r="Y269" s="6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</row>
    <row r="270" spans="2:36" x14ac:dyDescent="0.25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1"/>
      <c r="P270" s="1"/>
      <c r="Q270" s="1"/>
      <c r="R270" s="1"/>
      <c r="S270" s="1"/>
      <c r="T270" s="1"/>
      <c r="U270" s="6"/>
      <c r="V270" s="5"/>
      <c r="W270" s="6"/>
      <c r="X270" s="7"/>
      <c r="Y270" s="6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</row>
    <row r="271" spans="2:3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1"/>
      <c r="P271" s="1"/>
      <c r="Q271" s="1"/>
      <c r="R271" s="1"/>
      <c r="S271" s="1"/>
      <c r="T271" s="1"/>
      <c r="U271" s="6"/>
      <c r="V271" s="5"/>
      <c r="W271" s="6"/>
      <c r="X271" s="7"/>
      <c r="Y271" s="6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</row>
    <row r="272" spans="2:36" x14ac:dyDescent="0.25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1"/>
      <c r="P272" s="1"/>
      <c r="Q272" s="1"/>
      <c r="R272" s="1"/>
      <c r="S272" s="1"/>
      <c r="T272" s="1"/>
      <c r="U272" s="6"/>
      <c r="V272" s="5"/>
      <c r="W272" s="6"/>
      <c r="X272" s="7"/>
      <c r="Y272" s="6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</row>
    <row r="273" spans="2:36" x14ac:dyDescent="0.25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1"/>
      <c r="P273" s="1"/>
      <c r="Q273" s="1"/>
      <c r="R273" s="1"/>
      <c r="S273" s="1"/>
      <c r="T273" s="1"/>
      <c r="U273" s="6"/>
      <c r="V273" s="5"/>
      <c r="W273" s="6"/>
      <c r="X273" s="7"/>
      <c r="Y273" s="6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</row>
    <row r="274" spans="2:36" x14ac:dyDescent="0.25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1"/>
      <c r="P274" s="1"/>
      <c r="Q274" s="1"/>
      <c r="R274" s="1"/>
      <c r="S274" s="1"/>
      <c r="T274" s="1"/>
      <c r="U274" s="6"/>
      <c r="V274" s="5"/>
      <c r="W274" s="6"/>
      <c r="X274" s="7"/>
      <c r="Y274" s="6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</row>
    <row r="275" spans="2:36" x14ac:dyDescent="0.25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1"/>
      <c r="P275" s="1"/>
      <c r="Q275" s="1"/>
      <c r="R275" s="1"/>
      <c r="S275" s="1"/>
      <c r="T275" s="1"/>
      <c r="U275" s="6"/>
      <c r="V275" s="5"/>
      <c r="W275" s="6"/>
      <c r="X275" s="7"/>
      <c r="Y275" s="6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</row>
    <row r="276" spans="2:36" x14ac:dyDescent="0.25"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1"/>
      <c r="P276" s="1"/>
      <c r="Q276" s="1"/>
      <c r="R276" s="1"/>
      <c r="S276" s="1"/>
      <c r="T276" s="1"/>
      <c r="U276" s="6"/>
      <c r="V276" s="5"/>
      <c r="W276" s="6"/>
      <c r="X276" s="7"/>
      <c r="Y276" s="6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</row>
    <row r="277" spans="2:36" x14ac:dyDescent="0.25"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1"/>
      <c r="P277" s="1"/>
      <c r="Q277" s="1"/>
      <c r="R277" s="1"/>
      <c r="S277" s="1"/>
      <c r="T277" s="1"/>
      <c r="U277" s="6"/>
      <c r="V277" s="5"/>
      <c r="W277" s="6"/>
      <c r="X277" s="7"/>
      <c r="Y277" s="6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</row>
    <row r="278" spans="2:36" x14ac:dyDescent="0.25"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1"/>
      <c r="P278" s="1"/>
      <c r="Q278" s="1"/>
      <c r="R278" s="1"/>
      <c r="S278" s="1"/>
      <c r="T278" s="1"/>
      <c r="U278" s="6"/>
      <c r="V278" s="5"/>
      <c r="W278" s="6"/>
      <c r="X278" s="7"/>
      <c r="Y278" s="6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</row>
    <row r="279" spans="2:36" x14ac:dyDescent="0.25"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1"/>
      <c r="P279" s="1"/>
      <c r="Q279" s="1"/>
      <c r="R279" s="1"/>
      <c r="S279" s="1"/>
      <c r="T279" s="1"/>
      <c r="U279" s="6"/>
      <c r="V279" s="5"/>
      <c r="W279" s="6"/>
      <c r="X279" s="7"/>
      <c r="Y279" s="6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</row>
    <row r="280" spans="2:36" x14ac:dyDescent="0.25"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1"/>
      <c r="P280" s="1"/>
      <c r="Q280" s="1"/>
      <c r="R280" s="1"/>
      <c r="S280" s="1"/>
      <c r="T280" s="1"/>
      <c r="U280" s="6"/>
      <c r="V280" s="5"/>
      <c r="W280" s="6"/>
      <c r="X280" s="7"/>
      <c r="Y280" s="6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</row>
    <row r="281" spans="2:36" x14ac:dyDescent="0.25"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1"/>
      <c r="P281" s="1"/>
      <c r="Q281" s="1"/>
      <c r="R281" s="1"/>
      <c r="S281" s="1"/>
      <c r="T281" s="1"/>
      <c r="U281" s="6"/>
      <c r="V281" s="5"/>
      <c r="W281" s="6"/>
      <c r="X281" s="7"/>
      <c r="Y281" s="6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</row>
    <row r="282" spans="2:36" x14ac:dyDescent="0.25"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1"/>
      <c r="P282" s="1"/>
      <c r="Q282" s="1"/>
      <c r="R282" s="1"/>
      <c r="S282" s="1"/>
      <c r="T282" s="1"/>
      <c r="U282" s="6"/>
      <c r="V282" s="5"/>
      <c r="W282" s="6"/>
      <c r="X282" s="7"/>
      <c r="Y282" s="6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</row>
    <row r="283" spans="2:36" x14ac:dyDescent="0.25"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1"/>
      <c r="P283" s="1"/>
      <c r="Q283" s="1"/>
      <c r="R283" s="1"/>
      <c r="S283" s="1"/>
      <c r="T283" s="1"/>
      <c r="U283" s="6"/>
      <c r="V283" s="5"/>
      <c r="W283" s="10"/>
      <c r="X283" s="7"/>
      <c r="Y283" s="6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</row>
    <row r="284" spans="2:36" x14ac:dyDescent="0.25"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1"/>
      <c r="P284" s="1"/>
      <c r="Q284" s="1"/>
      <c r="R284" s="1"/>
      <c r="S284" s="1"/>
      <c r="T284" s="1"/>
      <c r="U284" s="6"/>
      <c r="V284" s="5"/>
      <c r="W284" s="6"/>
      <c r="X284" s="7"/>
      <c r="Y284" s="6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</row>
    <row r="285" spans="2:36" x14ac:dyDescent="0.25"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1"/>
      <c r="P285" s="1"/>
      <c r="Q285" s="1"/>
      <c r="R285" s="1"/>
      <c r="S285" s="1"/>
      <c r="T285" s="1"/>
      <c r="U285" s="6"/>
      <c r="V285" s="5"/>
      <c r="W285" s="6"/>
      <c r="X285" s="7"/>
      <c r="Y285" s="6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</row>
    <row r="286" spans="2:36" x14ac:dyDescent="0.25"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1"/>
      <c r="P286" s="1"/>
      <c r="Q286" s="1"/>
      <c r="R286" s="1"/>
      <c r="S286" s="1"/>
      <c r="T286" s="1"/>
      <c r="U286" s="6"/>
      <c r="V286" s="5"/>
      <c r="W286" s="6"/>
      <c r="X286" s="7"/>
      <c r="Y286" s="6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</row>
    <row r="287" spans="2:36" x14ac:dyDescent="0.25"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1"/>
      <c r="P287" s="1"/>
      <c r="Q287" s="1"/>
      <c r="R287" s="1"/>
      <c r="S287" s="1"/>
      <c r="T287" s="1"/>
      <c r="U287" s="6"/>
      <c r="V287" s="5"/>
      <c r="W287" s="6"/>
      <c r="X287" s="7"/>
      <c r="Y287" s="6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</row>
    <row r="288" spans="2:36" x14ac:dyDescent="0.25"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1"/>
      <c r="P288" s="1"/>
      <c r="Q288" s="1"/>
      <c r="R288" s="1"/>
      <c r="S288" s="1"/>
      <c r="T288" s="1"/>
      <c r="U288" s="6"/>
      <c r="V288" s="5"/>
      <c r="W288" s="6"/>
      <c r="X288" s="7"/>
      <c r="Y288" s="6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</row>
    <row r="289" spans="2:36" x14ac:dyDescent="0.25"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1"/>
      <c r="P289" s="1"/>
      <c r="Q289" s="1"/>
      <c r="R289" s="1"/>
      <c r="S289" s="1"/>
      <c r="T289" s="1"/>
      <c r="U289" s="6"/>
      <c r="V289" s="5"/>
      <c r="W289" s="6"/>
      <c r="X289" s="7"/>
      <c r="Y289" s="6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</row>
    <row r="290" spans="2:36" x14ac:dyDescent="0.25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1"/>
      <c r="P290" s="1"/>
      <c r="Q290" s="1"/>
      <c r="R290" s="1"/>
      <c r="S290" s="1"/>
      <c r="T290" s="1"/>
      <c r="U290" s="6"/>
      <c r="V290" s="5"/>
      <c r="W290" s="10"/>
      <c r="X290" s="7"/>
      <c r="Y290" s="6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</row>
    <row r="291" spans="2:36" x14ac:dyDescent="0.25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1"/>
      <c r="P291" s="1"/>
      <c r="Q291" s="1"/>
      <c r="R291" s="1"/>
      <c r="S291" s="1"/>
      <c r="T291" s="1"/>
      <c r="U291" s="6"/>
      <c r="V291" s="5"/>
      <c r="W291" s="6"/>
      <c r="X291" s="7"/>
      <c r="Y291" s="6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</row>
    <row r="292" spans="2:36" x14ac:dyDescent="0.25"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1"/>
      <c r="P292" s="1"/>
      <c r="Q292" s="1"/>
      <c r="R292" s="1"/>
      <c r="S292" s="1"/>
      <c r="T292" s="1"/>
      <c r="U292" s="6"/>
      <c r="V292" s="5"/>
      <c r="W292" s="6"/>
      <c r="X292" s="7"/>
      <c r="Y292" s="6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</row>
    <row r="293" spans="2:36" x14ac:dyDescent="0.25"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1"/>
      <c r="P293" s="1"/>
      <c r="Q293" s="1"/>
      <c r="R293" s="1"/>
      <c r="S293" s="1"/>
      <c r="T293" s="1"/>
      <c r="U293" s="6"/>
      <c r="V293" s="5"/>
      <c r="W293" s="6"/>
      <c r="X293" s="7"/>
      <c r="Y293" s="6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</row>
    <row r="294" spans="2:36" x14ac:dyDescent="0.25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1"/>
      <c r="P294" s="1"/>
      <c r="Q294" s="1"/>
      <c r="R294" s="1"/>
      <c r="S294" s="1"/>
      <c r="T294" s="1"/>
      <c r="U294" s="6"/>
      <c r="V294" s="5"/>
      <c r="W294" s="6"/>
      <c r="X294" s="7"/>
      <c r="Y294" s="6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</row>
    <row r="295" spans="2:36" x14ac:dyDescent="0.25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1"/>
      <c r="P295" s="1"/>
      <c r="Q295" s="1"/>
      <c r="R295" s="1"/>
      <c r="S295" s="1"/>
      <c r="T295" s="1"/>
      <c r="U295" s="6"/>
      <c r="V295" s="5"/>
      <c r="W295" s="6"/>
      <c r="X295" s="7"/>
      <c r="Y295" s="6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</row>
    <row r="296" spans="2:36" x14ac:dyDescent="0.25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1"/>
      <c r="P296" s="1"/>
      <c r="Q296" s="1"/>
      <c r="R296" s="1"/>
      <c r="S296" s="1"/>
      <c r="T296" s="1"/>
      <c r="U296" s="6"/>
      <c r="V296" s="5"/>
      <c r="W296" s="6"/>
      <c r="X296" s="7"/>
      <c r="Y296" s="6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</row>
    <row r="297" spans="2:36" x14ac:dyDescent="0.25"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1"/>
      <c r="P297" s="1"/>
      <c r="Q297" s="1"/>
      <c r="R297" s="1"/>
      <c r="S297" s="1"/>
      <c r="T297" s="1"/>
      <c r="U297" s="6"/>
      <c r="V297" s="5"/>
      <c r="W297" s="6"/>
      <c r="X297" s="6"/>
      <c r="Y297" s="6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</row>
    <row r="298" spans="2:36" x14ac:dyDescent="0.25"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1"/>
      <c r="P298" s="1"/>
      <c r="Q298" s="1"/>
      <c r="R298" s="1"/>
      <c r="S298" s="1"/>
      <c r="T298" s="1"/>
      <c r="U298" s="6"/>
      <c r="V298" s="5"/>
      <c r="W298" s="6"/>
      <c r="X298" s="7"/>
      <c r="Y298" s="6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</row>
    <row r="299" spans="2:36" x14ac:dyDescent="0.25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1"/>
      <c r="P299" s="1"/>
      <c r="Q299" s="1"/>
      <c r="R299" s="1"/>
      <c r="S299" s="1"/>
      <c r="T299" s="1"/>
      <c r="U299" s="6"/>
      <c r="V299" s="5"/>
      <c r="W299" s="6"/>
      <c r="X299" s="7"/>
      <c r="Y299" s="6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</row>
  </sheetData>
  <sortState ref="A2:AM174">
    <sortCondition ref="B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Annapurna_only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Arminel Lovell (PGR)</dc:creator>
  <cp:lastModifiedBy>Arminel Lovell (PGR)</cp:lastModifiedBy>
  <dcterms:created xsi:type="dcterms:W3CDTF">2018-09-10T10:36:39Z</dcterms:created>
  <dcterms:modified xsi:type="dcterms:W3CDTF">2019-06-14T10:41:49Z</dcterms:modified>
</cp:coreProperties>
</file>