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erse.ikem.cz\omd_lmb\články\připravované články\oxidační stres TPN\Nutrients\supplements\"/>
    </mc:Choice>
  </mc:AlternateContent>
  <bookViews>
    <workbookView xWindow="19530" yWindow="0" windowWidth="20880" windowHeight="7905"/>
  </bookViews>
  <sheets>
    <sheet name="shee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33" i="1"/>
  <c r="AH34" i="1" l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I34" i="1"/>
  <c r="H34" i="1"/>
  <c r="G34" i="1"/>
  <c r="F34" i="1"/>
  <c r="I33" i="1"/>
  <c r="H33" i="1"/>
  <c r="G33" i="1"/>
  <c r="F33" i="1"/>
  <c r="AH17" i="1" l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I17" i="1"/>
  <c r="H17" i="1"/>
  <c r="G17" i="1"/>
  <c r="F17" i="1"/>
  <c r="I16" i="1"/>
  <c r="H16" i="1"/>
  <c r="G16" i="1"/>
  <c r="F16" i="1"/>
  <c r="E17" i="1"/>
  <c r="E16" i="1"/>
  <c r="B72" i="1"/>
  <c r="B71" i="1"/>
  <c r="P72" i="1"/>
  <c r="O72" i="1"/>
  <c r="N72" i="1"/>
  <c r="M72" i="1"/>
  <c r="L72" i="1"/>
  <c r="K72" i="1"/>
  <c r="J72" i="1"/>
  <c r="I72" i="1"/>
  <c r="H72" i="1"/>
  <c r="G72" i="1"/>
  <c r="F72" i="1"/>
  <c r="P71" i="1"/>
  <c r="O71" i="1"/>
  <c r="N71" i="1"/>
  <c r="M71" i="1"/>
  <c r="L71" i="1"/>
  <c r="K71" i="1"/>
  <c r="J71" i="1"/>
  <c r="I71" i="1"/>
  <c r="H71" i="1"/>
  <c r="G71" i="1"/>
  <c r="F71" i="1"/>
  <c r="E72" i="1"/>
  <c r="E71" i="1"/>
  <c r="D71" i="1"/>
  <c r="C71" i="1"/>
  <c r="D16" i="1" l="1"/>
  <c r="C16" i="1"/>
</calcChain>
</file>

<file path=xl/sharedStrings.xml><?xml version="1.0" encoding="utf-8"?>
<sst xmlns="http://schemas.openxmlformats.org/spreadsheetml/2006/main" count="199" uniqueCount="116">
  <si>
    <t>MCFA</t>
  </si>
  <si>
    <t>BMI</t>
  </si>
  <si>
    <t>bilirubin</t>
  </si>
  <si>
    <t>AST</t>
  </si>
  <si>
    <t>ALT</t>
  </si>
  <si>
    <t>ALP</t>
  </si>
  <si>
    <t>GGT</t>
  </si>
  <si>
    <t>albumin</t>
  </si>
  <si>
    <t>CRP</t>
  </si>
  <si>
    <t>TAG</t>
  </si>
  <si>
    <t>time on PN</t>
  </si>
  <si>
    <t>II</t>
  </si>
  <si>
    <t>I</t>
  </si>
  <si>
    <t>III</t>
  </si>
  <si>
    <t>female</t>
  </si>
  <si>
    <t>male</t>
  </si>
  <si>
    <t xml:space="preserve">SmofKabiven </t>
  </si>
  <si>
    <t>Smofkabiven</t>
  </si>
  <si>
    <t>Nutriflex</t>
  </si>
  <si>
    <t>Perolimel</t>
  </si>
  <si>
    <t xml:space="preserve">Perolimel </t>
  </si>
  <si>
    <t>Smoflipid</t>
  </si>
  <si>
    <t>Omegaven</t>
  </si>
  <si>
    <t>Lipoplus</t>
  </si>
  <si>
    <t>Periferal 1904</t>
  </si>
  <si>
    <t>Omega sp.</t>
  </si>
  <si>
    <t>N4E 2000 ml</t>
  </si>
  <si>
    <t>N9E 1000 ml</t>
  </si>
  <si>
    <t>x</t>
  </si>
  <si>
    <t>X</t>
  </si>
  <si>
    <t>t-chol</t>
  </si>
  <si>
    <t>pseudoobstruction</t>
  </si>
  <si>
    <t>malabsorption</t>
  </si>
  <si>
    <t>age</t>
  </si>
  <si>
    <t>(years)</t>
  </si>
  <si>
    <t>(g/day)</t>
  </si>
  <si>
    <t>Σ lipids</t>
  </si>
  <si>
    <t>AA</t>
  </si>
  <si>
    <t>glucose</t>
  </si>
  <si>
    <t>(month)</t>
  </si>
  <si>
    <t>soy oil</t>
  </si>
  <si>
    <t>olive oil</t>
  </si>
  <si>
    <t>lipid emulsions</t>
  </si>
  <si>
    <t>nutrition mixture composition</t>
  </si>
  <si>
    <t>diagnosis</t>
  </si>
  <si>
    <t>lipid metabolism</t>
  </si>
  <si>
    <t>liver function tests</t>
  </si>
  <si>
    <t>mmol/l</t>
  </si>
  <si>
    <t>µkat/l</t>
  </si>
  <si>
    <t>µmol/l</t>
  </si>
  <si>
    <t>HDL-chol</t>
  </si>
  <si>
    <t>LDL-chol</t>
  </si>
  <si>
    <t>g/l</t>
  </si>
  <si>
    <t>mg/l</t>
  </si>
  <si>
    <t>i.v.</t>
  </si>
  <si>
    <t>energy</t>
  </si>
  <si>
    <t>P23</t>
  </si>
  <si>
    <t>P26</t>
  </si>
  <si>
    <t>P4</t>
  </si>
  <si>
    <t>P1</t>
  </si>
  <si>
    <t>P11</t>
  </si>
  <si>
    <t>P20</t>
  </si>
  <si>
    <t>P10</t>
  </si>
  <si>
    <t>P22</t>
  </si>
  <si>
    <t>P29</t>
  </si>
  <si>
    <t>P28</t>
  </si>
  <si>
    <t>P14</t>
  </si>
  <si>
    <t>P27</t>
  </si>
  <si>
    <t>P15</t>
  </si>
  <si>
    <t>P25</t>
  </si>
  <si>
    <t>P6</t>
  </si>
  <si>
    <t>P3</t>
  </si>
  <si>
    <t>P18</t>
  </si>
  <si>
    <t>P9</t>
  </si>
  <si>
    <t>P17</t>
  </si>
  <si>
    <t>P21</t>
  </si>
  <si>
    <t>P24</t>
  </si>
  <si>
    <t>P19</t>
  </si>
  <si>
    <t>ID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</si>
  <si>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</si>
  <si>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</si>
  <si>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</si>
  <si>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</si>
  <si>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</si>
  <si>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</si>
  <si>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</si>
  <si>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</si>
  <si>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</si>
  <si>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</si>
  <si>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</si>
  <si>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</si>
  <si>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</si>
  <si>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</si>
  <si>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</si>
  <si>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</si>
  <si>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</si>
  <si>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</si>
  <si>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</si>
  <si>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</si>
  <si>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</si>
  <si>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</si>
  <si>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</si>
  <si>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</si>
  <si>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</si>
  <si>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</si>
  <si>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</si>
  <si>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</si>
  <si>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</si>
  <si>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</si>
  <si>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controls</t>
  </si>
  <si>
    <t>mean</t>
  </si>
  <si>
    <t>s.d.</t>
  </si>
  <si>
    <t>fish oil</t>
  </si>
  <si>
    <t>FO/ ̶</t>
  </si>
  <si>
    <t xml:space="preserve">FO/OO </t>
  </si>
  <si>
    <r>
      <t>Supplementary table S1</t>
    </r>
    <r>
      <rPr>
        <i/>
        <sz val="11"/>
        <color theme="1"/>
        <rFont val="Calibri"/>
        <family val="2"/>
        <charset val="238"/>
        <scheme val="minor"/>
      </rPr>
      <t xml:space="preserve"> Patient´s and control´s characteristics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</si>
</sst>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1" xfId="0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1" xfId="0" applyBorder="1"/>
    <xf numFmtId="0" fontId="0" fillId="0" borderId="0" xfId="0" applyFill="1" applyBorder="1"/>
    <xf numFmtId="0" fontId="0" fillId="0" borderId="7" xfId="0" applyFill="1" applyBorder="1"/>
    <xf numFmtId="0" fontId="0" fillId="0" borderId="2" xfId="0" applyBorder="1"/>
    <xf numFmtId="0" fontId="0" fillId="0" borderId="9" xfId="0" applyBorder="1"/>
    <xf numFmtId="0" fontId="0" fillId="0" borderId="4" xfId="0" applyBorder="1"/>
    <xf numFmtId="0" fontId="0" fillId="0" borderId="11" xfId="0" applyBorder="1"/>
    <xf numFmtId="164" fontId="0" fillId="0" borderId="1" xfId="0" applyNumberFormat="1" applyFill="1" applyBorder="1"/>
    <xf numFmtId="0" fontId="0" fillId="0" borderId="0" xfId="0" applyFill="1"/>
    <xf numFmtId="0" fontId="0" fillId="0" borderId="0" xfId="0" applyFont="1" applyFill="1"/>
    <xf numFmtId="0" fontId="0" fillId="0" borderId="14" xfId="0" applyFill="1" applyBorder="1"/>
    <xf numFmtId="0" fontId="3" fillId="0" borderId="7" xfId="0" applyFont="1" applyFill="1" applyBorder="1"/>
    <xf numFmtId="0" fontId="0" fillId="0" borderId="7" xfId="0" applyFont="1" applyFill="1" applyBorder="1"/>
    <xf numFmtId="0" fontId="0" fillId="0" borderId="13" xfId="0" applyFill="1" applyBorder="1"/>
    <xf numFmtId="0" fontId="0" fillId="0" borderId="8" xfId="0" applyFont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164" fontId="0" fillId="0" borderId="4" xfId="0" applyNumberFormat="1" applyFill="1" applyBorder="1"/>
    <xf numFmtId="1" fontId="0" fillId="0" borderId="4" xfId="0" applyNumberFormat="1" applyFont="1" applyFill="1" applyBorder="1"/>
    <xf numFmtId="164" fontId="0" fillId="0" borderId="4" xfId="0" applyNumberFormat="1" applyFont="1" applyFill="1" applyBorder="1"/>
    <xf numFmtId="1" fontId="0" fillId="0" borderId="4" xfId="0" applyNumberFormat="1" applyFill="1" applyBorder="1"/>
    <xf numFmtId="2" fontId="0" fillId="0" borderId="4" xfId="0" applyNumberFormat="1" applyFill="1" applyBorder="1"/>
    <xf numFmtId="1" fontId="0" fillId="0" borderId="1" xfId="0" applyNumberFormat="1" applyFont="1" applyFill="1" applyBorder="1"/>
    <xf numFmtId="164" fontId="0" fillId="0" borderId="1" xfId="0" applyNumberFormat="1" applyFont="1" applyFill="1" applyBorder="1"/>
    <xf numFmtId="1" fontId="0" fillId="0" borderId="1" xfId="0" applyNumberFormat="1" applyFill="1" applyBorder="1"/>
    <xf numFmtId="2" fontId="0" fillId="0" borderId="1" xfId="0" applyNumberFormat="1" applyFill="1" applyBorder="1"/>
    <xf numFmtId="1" fontId="0" fillId="0" borderId="7" xfId="0" applyNumberFormat="1" applyFont="1" applyFill="1" applyBorder="1"/>
    <xf numFmtId="1" fontId="0" fillId="0" borderId="2" xfId="0" applyNumberFormat="1" applyFill="1" applyBorder="1"/>
    <xf numFmtId="164" fontId="0" fillId="0" borderId="2" xfId="0" applyNumberFormat="1" applyFill="1" applyBorder="1"/>
    <xf numFmtId="2" fontId="0" fillId="0" borderId="2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164" fontId="0" fillId="0" borderId="0" xfId="0" applyNumberFormat="1" applyFill="1"/>
    <xf numFmtId="0" fontId="0" fillId="0" borderId="12" xfId="0" applyFill="1" applyBorder="1"/>
    <xf numFmtId="0" fontId="0" fillId="0" borderId="2" xfId="0" applyFill="1" applyBorder="1" applyAlignment="1">
      <alignment horizontal="center"/>
    </xf>
    <xf numFmtId="0" fontId="0" fillId="0" borderId="5" xfId="0" applyBorder="1"/>
    <xf numFmtId="0" fontId="0" fillId="0" borderId="8" xfId="0" applyBorder="1"/>
    <xf numFmtId="9" fontId="0" fillId="0" borderId="8" xfId="0" applyNumberFormat="1" applyBorder="1"/>
    <xf numFmtId="0" fontId="0" fillId="0" borderId="11" xfId="0" applyFill="1" applyBorder="1"/>
    <xf numFmtId="164" fontId="0" fillId="0" borderId="11" xfId="0" applyNumberFormat="1" applyFill="1" applyBorder="1"/>
    <xf numFmtId="1" fontId="0" fillId="0" borderId="11" xfId="0" applyNumberFormat="1" applyFill="1" applyBorder="1"/>
    <xf numFmtId="2" fontId="0" fillId="0" borderId="11" xfId="0" applyNumberFormat="1" applyFill="1" applyBorder="1"/>
    <xf numFmtId="164" fontId="1" fillId="0" borderId="4" xfId="0" applyNumberFormat="1" applyFont="1" applyFill="1" applyBorder="1"/>
    <xf numFmtId="1" fontId="1" fillId="0" borderId="4" xfId="0" applyNumberFormat="1" applyFont="1" applyFill="1" applyBorder="1"/>
    <xf numFmtId="0" fontId="0" fillId="0" borderId="11" xfId="0" applyBorder="1" applyAlignment="1">
      <alignment horizontal="center"/>
    </xf>
    <xf numFmtId="0" fontId="3" fillId="0" borderId="8" xfId="0" applyFont="1" applyFill="1" applyBorder="1"/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" fontId="0" fillId="0" borderId="1" xfId="0" applyNumberFormat="1" applyBorder="1"/>
    <xf numFmtId="1" fontId="0" fillId="0" borderId="2" xfId="0" applyNumberFormat="1" applyBorder="1"/>
    <xf numFmtId="0" fontId="0" fillId="0" borderId="15" xfId="0" applyBorder="1"/>
    <xf numFmtId="0" fontId="1" fillId="0" borderId="4" xfId="0" applyFont="1" applyFill="1" applyBorder="1"/>
    <xf numFmtId="1" fontId="1" fillId="0" borderId="4" xfId="0" applyNumberFormat="1" applyFont="1" applyBorder="1"/>
    <xf numFmtId="164" fontId="1" fillId="0" borderId="4" xfId="0" applyNumberFormat="1" applyFont="1" applyBorder="1"/>
    <xf numFmtId="164" fontId="0" fillId="0" borderId="1" xfId="0" applyNumberFormat="1" applyBorder="1"/>
    <xf numFmtId="0" fontId="0" fillId="0" borderId="2" xfId="0" applyFill="1" applyBorder="1" applyAlignment="1">
      <alignment horizontal="left"/>
    </xf>
    <xf numFmtId="0" fontId="0" fillId="0" borderId="17" xfId="0" applyFill="1" applyBorder="1"/>
    <xf numFmtId="1" fontId="0" fillId="0" borderId="11" xfId="0" applyNumberFormat="1" applyFont="1" applyFill="1" applyBorder="1"/>
    <xf numFmtId="164" fontId="0" fillId="0" borderId="11" xfId="0" applyNumberFormat="1" applyFont="1" applyFill="1" applyBorder="1"/>
    <xf numFmtId="0" fontId="0" fillId="0" borderId="12" xfId="0" applyFill="1" applyBorder="1" applyAlignment="1">
      <alignment horizontal="left" vertical="center" wrapText="1"/>
    </xf>
    <xf numFmtId="0" fontId="0" fillId="0" borderId="3" xfId="0" applyFill="1" applyBorder="1"/>
    <xf numFmtId="0" fontId="0" fillId="0" borderId="1" xfId="0" applyBorder="1" applyAlignment="1">
      <alignment horizontal="center"/>
    </xf>
    <xf numFmtId="0" fontId="1" fillId="0" borderId="0" xfId="0" applyFont="1" applyFill="1"/>
    <xf numFmtId="0" fontId="6" fillId="0" borderId="0" xfId="0" applyFont="1" applyFill="1"/>
    <xf numFmtId="0" fontId="0" fillId="0" borderId="11" xfId="0" applyFont="1" applyBorder="1" applyAlignment="1">
      <alignment vertical="center"/>
    </xf>
    <xf numFmtId="0" fontId="0" fillId="0" borderId="6" xfId="0" applyBorder="1"/>
    <xf numFmtId="0" fontId="0" fillId="0" borderId="11" xfId="0" applyFont="1" applyBorder="1" applyAlignment="1">
      <alignment horizontal="center" vertical="center"/>
    </xf>
    <xf numFmtId="0" fontId="0" fillId="0" borderId="7" xfId="0" applyBorder="1"/>
    <xf numFmtId="0" fontId="0" fillId="0" borderId="11" xfId="0" applyBorder="1" applyAlignment="1">
      <alignment vertical="center"/>
    </xf>
    <xf numFmtId="0" fontId="0" fillId="0" borderId="14" xfId="0" applyBorder="1"/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8" xfId="0" applyBorder="1" applyAlignment="1">
      <alignment vertical="center"/>
    </xf>
    <xf numFmtId="1" fontId="0" fillId="0" borderId="7" xfId="0" applyNumberFormat="1" applyBorder="1"/>
    <xf numFmtId="1" fontId="0" fillId="0" borderId="14" xfId="0" applyNumberFormat="1" applyBorder="1"/>
    <xf numFmtId="164" fontId="0" fillId="0" borderId="14" xfId="0" applyNumberFormat="1" applyBorder="1"/>
    <xf numFmtId="0" fontId="0" fillId="0" borderId="18" xfId="0" applyFill="1" applyBorder="1"/>
    <xf numFmtId="0" fontId="4" fillId="0" borderId="1" xfId="0" applyFont="1" applyBorder="1" applyAlignment="1">
      <alignment horizontal="center"/>
    </xf>
    <xf numFmtId="1" fontId="0" fillId="0" borderId="0" xfId="0" applyNumberFormat="1" applyFill="1" applyBorder="1"/>
    <xf numFmtId="164" fontId="0" fillId="0" borderId="0" xfId="0" applyNumberFormat="1" applyFill="1" applyBorder="1"/>
    <xf numFmtId="165" fontId="0" fillId="0" borderId="0" xfId="0" applyNumberFormat="1" applyFill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4" fontId="0" fillId="0" borderId="1" xfId="0" applyNumberFormat="1" applyFill="1" applyBorder="1"/>
    <xf numFmtId="0" fontId="0" fillId="0" borderId="1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8" xfId="0" applyFill="1" applyBorder="1" applyAlignment="1">
      <alignment vertical="center" shrinkToFit="1"/>
    </xf>
    <xf numFmtId="0" fontId="0" fillId="0" borderId="17" xfId="0" applyFill="1" applyBorder="1" applyAlignment="1">
      <alignment vertical="center" wrapText="1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tabSelected="1" zoomScale="80" zoomScaleNormal="80" workbookViewId="0">
      <selection activeCell="AA47" sqref="AA47"/>
    </sheetView>
  </sheetViews>
  <sheetFormatPr defaultRowHeight="15" x14ac:dyDescent="0.25"/>
  <cols>
    <col min="1" max="1" width="12.5703125" style="12" customWidth="1"/>
    <col min="2" max="2" width="15.28515625" style="12" customWidth="1"/>
    <col min="3" max="4" width="9.140625" style="12" customWidth="1"/>
    <col min="5" max="5" width="9" style="12" customWidth="1"/>
    <col min="6" max="6" width="9.140625" style="12"/>
    <col min="7" max="7" width="9.28515625" style="12" customWidth="1"/>
    <col min="8" max="8" width="9.140625" style="12"/>
    <col min="9" max="17" width="9.140625" style="12" customWidth="1"/>
    <col min="18" max="23" width="9.28515625" style="12" customWidth="1"/>
    <col min="24" max="24" width="9.28515625" style="13" customWidth="1"/>
    <col min="25" max="34" width="9.140625" style="12"/>
  </cols>
  <sheetData>
    <row r="1" spans="1:34" x14ac:dyDescent="0.25">
      <c r="A1" s="67" t="s">
        <v>115</v>
      </c>
    </row>
    <row r="2" spans="1:34" x14ac:dyDescent="0.25">
      <c r="A2" s="67"/>
    </row>
    <row r="3" spans="1:34" x14ac:dyDescent="0.25">
      <c r="A3" s="68" t="s">
        <v>113</v>
      </c>
    </row>
    <row r="4" spans="1:34" x14ac:dyDescent="0.25">
      <c r="A4" s="98"/>
      <c r="B4" s="98"/>
      <c r="C4" s="98"/>
      <c r="D4" s="98"/>
      <c r="E4" s="98"/>
      <c r="F4" s="98"/>
      <c r="G4" s="98"/>
      <c r="H4" s="98"/>
      <c r="I4" s="101"/>
      <c r="J4" s="97" t="s">
        <v>42</v>
      </c>
      <c r="K4" s="98"/>
      <c r="L4" s="98"/>
      <c r="M4" s="98"/>
      <c r="N4" s="98"/>
      <c r="O4" s="98"/>
      <c r="P4" s="98"/>
      <c r="Q4" s="101"/>
      <c r="R4" s="97" t="s">
        <v>43</v>
      </c>
      <c r="S4" s="98"/>
      <c r="T4" s="98"/>
      <c r="U4" s="98"/>
      <c r="V4" s="98"/>
      <c r="W4" s="98"/>
      <c r="X4" s="101"/>
      <c r="Y4" s="97" t="s">
        <v>45</v>
      </c>
      <c r="Z4" s="98"/>
      <c r="AA4" s="98"/>
      <c r="AB4" s="101"/>
      <c r="AC4" s="97" t="s">
        <v>46</v>
      </c>
      <c r="AD4" s="98"/>
      <c r="AE4" s="98"/>
      <c r="AF4" s="98"/>
      <c r="AG4" s="98"/>
      <c r="AH4" s="98"/>
    </row>
    <row r="5" spans="1:34" x14ac:dyDescent="0.25">
      <c r="A5" s="99" t="s">
        <v>78</v>
      </c>
      <c r="B5" s="99" t="s">
        <v>44</v>
      </c>
      <c r="C5" s="99" t="s">
        <v>14</v>
      </c>
      <c r="D5" s="99" t="s">
        <v>15</v>
      </c>
      <c r="E5" s="39" t="s">
        <v>33</v>
      </c>
      <c r="F5" s="99" t="s">
        <v>1</v>
      </c>
      <c r="G5" s="60" t="s">
        <v>10</v>
      </c>
      <c r="H5" s="17" t="s">
        <v>8</v>
      </c>
      <c r="I5" s="51" t="s">
        <v>54</v>
      </c>
      <c r="J5" s="7" t="s">
        <v>16</v>
      </c>
      <c r="K5" s="40" t="s">
        <v>17</v>
      </c>
      <c r="L5" s="40" t="s">
        <v>18</v>
      </c>
      <c r="M5" s="7" t="s">
        <v>19</v>
      </c>
      <c r="N5" s="7" t="s">
        <v>20</v>
      </c>
      <c r="O5" s="40" t="s">
        <v>21</v>
      </c>
      <c r="P5" s="40" t="s">
        <v>22</v>
      </c>
      <c r="Q5" s="7" t="s">
        <v>23</v>
      </c>
      <c r="R5" s="14" t="s">
        <v>40</v>
      </c>
      <c r="S5" s="6" t="s">
        <v>41</v>
      </c>
      <c r="T5" s="5" t="s">
        <v>0</v>
      </c>
      <c r="U5" s="6" t="s">
        <v>112</v>
      </c>
      <c r="V5" s="15" t="s">
        <v>36</v>
      </c>
      <c r="W5" s="6" t="s">
        <v>37</v>
      </c>
      <c r="X5" s="16" t="s">
        <v>38</v>
      </c>
      <c r="Y5" s="5" t="s">
        <v>9</v>
      </c>
      <c r="Z5" s="6" t="s">
        <v>30</v>
      </c>
      <c r="AA5" s="5" t="s">
        <v>50</v>
      </c>
      <c r="AB5" s="6" t="s">
        <v>51</v>
      </c>
      <c r="AC5" s="6" t="s">
        <v>2</v>
      </c>
      <c r="AD5" s="6" t="s">
        <v>3</v>
      </c>
      <c r="AE5" s="5" t="s">
        <v>4</v>
      </c>
      <c r="AF5" s="6" t="s">
        <v>5</v>
      </c>
      <c r="AG5" s="5" t="s">
        <v>6</v>
      </c>
      <c r="AH5" s="6" t="s">
        <v>7</v>
      </c>
    </row>
    <row r="6" spans="1:34" ht="15.75" thickBot="1" x14ac:dyDescent="0.3">
      <c r="A6" s="100"/>
      <c r="B6" s="100"/>
      <c r="C6" s="100"/>
      <c r="D6" s="100"/>
      <c r="E6" s="19" t="s">
        <v>34</v>
      </c>
      <c r="F6" s="100"/>
      <c r="G6" s="19" t="s">
        <v>39</v>
      </c>
      <c r="H6" s="21" t="s">
        <v>53</v>
      </c>
      <c r="I6" s="52" t="s">
        <v>55</v>
      </c>
      <c r="J6" s="41"/>
      <c r="K6" s="8" t="s">
        <v>24</v>
      </c>
      <c r="L6" s="8" t="s">
        <v>25</v>
      </c>
      <c r="M6" s="41" t="s">
        <v>26</v>
      </c>
      <c r="N6" s="41" t="s">
        <v>27</v>
      </c>
      <c r="O6" s="8"/>
      <c r="P6" s="8"/>
      <c r="Q6" s="42">
        <v>0.2</v>
      </c>
      <c r="R6" s="18" t="s">
        <v>35</v>
      </c>
      <c r="S6" s="18" t="s">
        <v>35</v>
      </c>
      <c r="T6" s="18" t="s">
        <v>35</v>
      </c>
      <c r="U6" s="18" t="s">
        <v>35</v>
      </c>
      <c r="V6" s="18" t="s">
        <v>35</v>
      </c>
      <c r="W6" s="18" t="s">
        <v>35</v>
      </c>
      <c r="X6" s="18" t="s">
        <v>35</v>
      </c>
      <c r="Y6" s="20" t="s">
        <v>47</v>
      </c>
      <c r="Z6" s="20" t="s">
        <v>47</v>
      </c>
      <c r="AA6" s="20" t="s">
        <v>47</v>
      </c>
      <c r="AB6" s="20" t="s">
        <v>47</v>
      </c>
      <c r="AC6" s="41" t="s">
        <v>49</v>
      </c>
      <c r="AD6" s="50" t="s">
        <v>48</v>
      </c>
      <c r="AE6" s="50" t="s">
        <v>48</v>
      </c>
      <c r="AF6" s="50" t="s">
        <v>48</v>
      </c>
      <c r="AG6" s="50" t="s">
        <v>48</v>
      </c>
      <c r="AH6" s="19" t="s">
        <v>52</v>
      </c>
    </row>
    <row r="7" spans="1:34" ht="15" customHeight="1" x14ac:dyDescent="0.25">
      <c r="A7" s="65" t="s">
        <v>71</v>
      </c>
      <c r="B7" s="1" t="s">
        <v>12</v>
      </c>
      <c r="C7" s="2">
        <v>1</v>
      </c>
      <c r="D7" s="2"/>
      <c r="E7" s="32">
        <v>81</v>
      </c>
      <c r="F7" s="33">
        <v>21</v>
      </c>
      <c r="G7" s="32">
        <v>32</v>
      </c>
      <c r="H7" s="33">
        <v>1.6</v>
      </c>
      <c r="I7" s="54">
        <v>1090</v>
      </c>
      <c r="J7" s="66"/>
      <c r="K7" s="66"/>
      <c r="L7" s="66"/>
      <c r="M7" s="66"/>
      <c r="N7" s="66"/>
      <c r="O7" s="66"/>
      <c r="P7" s="66"/>
      <c r="Q7" s="66" t="s">
        <v>29</v>
      </c>
      <c r="R7" s="11">
        <v>8</v>
      </c>
      <c r="S7" s="11">
        <v>0</v>
      </c>
      <c r="T7" s="11">
        <v>10</v>
      </c>
      <c r="U7" s="11">
        <v>2</v>
      </c>
      <c r="V7" s="11">
        <v>20</v>
      </c>
      <c r="W7" s="27">
        <v>50</v>
      </c>
      <c r="X7" s="28">
        <v>80</v>
      </c>
      <c r="Y7" s="33">
        <v>2.52</v>
      </c>
      <c r="Z7" s="33">
        <v>3.06</v>
      </c>
      <c r="AA7" s="33">
        <v>1.1000000000000001</v>
      </c>
      <c r="AB7" s="33">
        <v>0.83</v>
      </c>
      <c r="AC7" s="33">
        <v>13</v>
      </c>
      <c r="AD7" s="34">
        <v>0.54</v>
      </c>
      <c r="AE7" s="34">
        <v>0.47</v>
      </c>
      <c r="AF7" s="34">
        <v>1.85</v>
      </c>
      <c r="AG7" s="34">
        <v>0.47</v>
      </c>
      <c r="AH7" s="33">
        <v>39.299999999999997</v>
      </c>
    </row>
    <row r="8" spans="1:34" ht="15" customHeight="1" x14ac:dyDescent="0.25">
      <c r="A8" s="38" t="s">
        <v>58</v>
      </c>
      <c r="B8" s="1" t="s">
        <v>12</v>
      </c>
      <c r="C8" s="2">
        <v>1</v>
      </c>
      <c r="D8" s="2"/>
      <c r="E8" s="29">
        <v>66</v>
      </c>
      <c r="F8" s="11">
        <v>28</v>
      </c>
      <c r="G8" s="32">
        <v>10</v>
      </c>
      <c r="H8" s="11">
        <v>0.9</v>
      </c>
      <c r="I8" s="53">
        <v>842</v>
      </c>
      <c r="J8" s="66"/>
      <c r="K8" s="66"/>
      <c r="L8" s="66" t="s">
        <v>29</v>
      </c>
      <c r="M8" s="66"/>
      <c r="N8" s="66"/>
      <c r="O8" s="66"/>
      <c r="P8" s="66"/>
      <c r="Q8" s="66"/>
      <c r="R8" s="11">
        <v>11.428571428571429</v>
      </c>
      <c r="S8" s="11">
        <v>0</v>
      </c>
      <c r="T8" s="11">
        <v>14.285714285714286</v>
      </c>
      <c r="U8" s="11">
        <v>2.8571428571428572</v>
      </c>
      <c r="V8" s="11">
        <v>28.571428571428573</v>
      </c>
      <c r="W8" s="27">
        <v>40.057142857142857</v>
      </c>
      <c r="X8" s="28">
        <v>103</v>
      </c>
      <c r="Y8" s="11">
        <v>1.72</v>
      </c>
      <c r="Z8" s="11">
        <v>3.03</v>
      </c>
      <c r="AA8" s="11">
        <v>1.27</v>
      </c>
      <c r="AB8" s="11">
        <v>0.99</v>
      </c>
      <c r="AC8" s="11">
        <v>26.5</v>
      </c>
      <c r="AD8" s="30">
        <v>0.49</v>
      </c>
      <c r="AE8" s="30">
        <v>0.92</v>
      </c>
      <c r="AF8" s="30">
        <v>2.57</v>
      </c>
      <c r="AG8" s="30">
        <v>0.99</v>
      </c>
      <c r="AH8" s="11">
        <v>46.1</v>
      </c>
    </row>
    <row r="9" spans="1:34" ht="15" customHeight="1" x14ac:dyDescent="0.25">
      <c r="A9" s="38" t="s">
        <v>73</v>
      </c>
      <c r="B9" s="38" t="s">
        <v>11</v>
      </c>
      <c r="C9" s="38"/>
      <c r="D9" s="1">
        <v>1</v>
      </c>
      <c r="E9" s="29">
        <v>72</v>
      </c>
      <c r="F9" s="11">
        <v>25</v>
      </c>
      <c r="G9" s="29">
        <v>21</v>
      </c>
      <c r="H9" s="11">
        <v>0.9</v>
      </c>
      <c r="I9" s="53">
        <v>568</v>
      </c>
      <c r="J9" s="66"/>
      <c r="K9" s="66"/>
      <c r="L9" s="66"/>
      <c r="M9" s="66"/>
      <c r="N9" s="66"/>
      <c r="O9" s="66"/>
      <c r="P9" s="66"/>
      <c r="Q9" s="66" t="s">
        <v>29</v>
      </c>
      <c r="R9" s="11">
        <v>2.8571428571428572</v>
      </c>
      <c r="S9" s="11">
        <v>0</v>
      </c>
      <c r="T9" s="11">
        <v>3.5714285714285716</v>
      </c>
      <c r="U9" s="11">
        <v>0.7142857142857143</v>
      </c>
      <c r="V9" s="11">
        <v>7.1428571428571432</v>
      </c>
      <c r="W9" s="27">
        <v>35.714285714285715</v>
      </c>
      <c r="X9" s="28">
        <v>89.3</v>
      </c>
      <c r="Y9" s="11">
        <v>2.0299999999999998</v>
      </c>
      <c r="Z9" s="11">
        <v>3.31</v>
      </c>
      <c r="AA9" s="11">
        <v>0.95</v>
      </c>
      <c r="AB9" s="11">
        <v>1.45</v>
      </c>
      <c r="AC9" s="11">
        <v>16.399999999999999</v>
      </c>
      <c r="AD9" s="30">
        <v>0.53</v>
      </c>
      <c r="AE9" s="30">
        <v>0.8</v>
      </c>
      <c r="AF9" s="30">
        <v>1.55</v>
      </c>
      <c r="AG9" s="30">
        <v>1.33</v>
      </c>
      <c r="AH9" s="11">
        <v>44.5</v>
      </c>
    </row>
    <row r="10" spans="1:34" ht="15" customHeight="1" x14ac:dyDescent="0.25">
      <c r="A10" s="38" t="s">
        <v>60</v>
      </c>
      <c r="B10" s="1" t="s">
        <v>12</v>
      </c>
      <c r="C10" s="3">
        <v>1</v>
      </c>
      <c r="D10" s="1"/>
      <c r="E10" s="29">
        <v>62</v>
      </c>
      <c r="F10" s="11">
        <v>25</v>
      </c>
      <c r="G10" s="29">
        <v>113</v>
      </c>
      <c r="H10" s="11">
        <v>2.5</v>
      </c>
      <c r="I10" s="4">
        <v>940</v>
      </c>
      <c r="J10" s="66"/>
      <c r="K10" s="66"/>
      <c r="L10" s="66"/>
      <c r="M10" s="66"/>
      <c r="N10" s="66"/>
      <c r="O10" s="66"/>
      <c r="P10" s="66"/>
      <c r="Q10" s="66" t="s">
        <v>29</v>
      </c>
      <c r="R10" s="11">
        <v>8</v>
      </c>
      <c r="S10" s="11">
        <v>0</v>
      </c>
      <c r="T10" s="11">
        <v>10</v>
      </c>
      <c r="U10" s="11">
        <v>2</v>
      </c>
      <c r="V10" s="11">
        <v>20</v>
      </c>
      <c r="W10" s="27">
        <v>50</v>
      </c>
      <c r="X10" s="28">
        <v>137.5</v>
      </c>
      <c r="Y10" s="11">
        <v>1.36</v>
      </c>
      <c r="Z10" s="11">
        <v>3.9</v>
      </c>
      <c r="AA10" s="11">
        <v>1.1599999999999999</v>
      </c>
      <c r="AB10" s="11">
        <v>2.13</v>
      </c>
      <c r="AC10" s="11">
        <v>12.9</v>
      </c>
      <c r="AD10" s="30">
        <v>0.37</v>
      </c>
      <c r="AE10" s="30">
        <v>0.36</v>
      </c>
      <c r="AF10" s="30">
        <v>2.1800000000000002</v>
      </c>
      <c r="AG10" s="30">
        <v>0.24</v>
      </c>
      <c r="AH10" s="11">
        <v>40.1</v>
      </c>
    </row>
    <row r="11" spans="1:34" ht="15" customHeight="1" x14ac:dyDescent="0.25">
      <c r="A11" s="38" t="s">
        <v>66</v>
      </c>
      <c r="B11" s="1" t="s">
        <v>12</v>
      </c>
      <c r="C11" s="3">
        <v>1</v>
      </c>
      <c r="D11" s="1"/>
      <c r="E11" s="29">
        <v>69</v>
      </c>
      <c r="F11" s="11">
        <v>25</v>
      </c>
      <c r="G11" s="29">
        <v>95</v>
      </c>
      <c r="H11" s="11">
        <v>1.9</v>
      </c>
      <c r="I11" s="53">
        <v>1575</v>
      </c>
      <c r="J11" s="66"/>
      <c r="K11" s="66"/>
      <c r="L11" s="66"/>
      <c r="M11" s="66"/>
      <c r="N11" s="66"/>
      <c r="O11" s="66"/>
      <c r="P11" s="66"/>
      <c r="Q11" s="66" t="s">
        <v>29</v>
      </c>
      <c r="R11" s="11">
        <v>20</v>
      </c>
      <c r="S11" s="11">
        <v>0</v>
      </c>
      <c r="T11" s="11">
        <v>25</v>
      </c>
      <c r="U11" s="11">
        <v>5</v>
      </c>
      <c r="V11" s="11">
        <v>50</v>
      </c>
      <c r="W11" s="27">
        <v>50</v>
      </c>
      <c r="X11" s="28">
        <v>250</v>
      </c>
      <c r="Y11" s="11">
        <v>2.62</v>
      </c>
      <c r="Z11" s="11">
        <v>3.37</v>
      </c>
      <c r="AA11" s="11">
        <v>0.54</v>
      </c>
      <c r="AB11" s="11">
        <v>1.65</v>
      </c>
      <c r="AC11" s="11">
        <v>12.6</v>
      </c>
      <c r="AD11" s="30">
        <v>0.91</v>
      </c>
      <c r="AE11" s="30">
        <v>0.89</v>
      </c>
      <c r="AF11" s="30">
        <v>1.42</v>
      </c>
      <c r="AG11" s="30">
        <v>0.67</v>
      </c>
      <c r="AH11" s="11">
        <v>43.9</v>
      </c>
    </row>
    <row r="12" spans="1:34" ht="15" customHeight="1" x14ac:dyDescent="0.25">
      <c r="A12" s="38" t="s">
        <v>68</v>
      </c>
      <c r="B12" s="1" t="s">
        <v>12</v>
      </c>
      <c r="C12" s="3">
        <v>1</v>
      </c>
      <c r="D12" s="1"/>
      <c r="E12" s="29">
        <v>54</v>
      </c>
      <c r="F12" s="11">
        <v>22</v>
      </c>
      <c r="G12" s="29">
        <v>40</v>
      </c>
      <c r="H12" s="11">
        <v>1.5</v>
      </c>
      <c r="I12" s="53">
        <v>568</v>
      </c>
      <c r="J12" s="66"/>
      <c r="K12" s="66"/>
      <c r="L12" s="66"/>
      <c r="M12" s="66"/>
      <c r="N12" s="66"/>
      <c r="O12" s="66"/>
      <c r="P12" s="66"/>
      <c r="Q12" s="66" t="s">
        <v>29</v>
      </c>
      <c r="R12" s="11">
        <v>2.2857142857142856</v>
      </c>
      <c r="S12" s="11">
        <v>0</v>
      </c>
      <c r="T12" s="11">
        <v>2.8571428571428572</v>
      </c>
      <c r="U12" s="11">
        <v>0.5714285714285714</v>
      </c>
      <c r="V12" s="11">
        <v>5.7142857142857144</v>
      </c>
      <c r="W12" s="27">
        <v>28.571428571428573</v>
      </c>
      <c r="X12" s="28">
        <v>71.400000000000006</v>
      </c>
      <c r="Y12" s="11">
        <v>1.29</v>
      </c>
      <c r="Z12" s="11">
        <v>4.2699999999999996</v>
      </c>
      <c r="AA12" s="11">
        <v>1.37</v>
      </c>
      <c r="AB12" s="11">
        <v>2.3199999999999998</v>
      </c>
      <c r="AC12" s="11">
        <v>13.2</v>
      </c>
      <c r="AD12" s="30">
        <v>0.61</v>
      </c>
      <c r="AE12" s="30">
        <v>0.52</v>
      </c>
      <c r="AF12" s="30">
        <v>3.14</v>
      </c>
      <c r="AG12" s="30">
        <v>2.9</v>
      </c>
      <c r="AH12" s="11">
        <v>47.5</v>
      </c>
    </row>
    <row r="13" spans="1:34" ht="15" customHeight="1" x14ac:dyDescent="0.25">
      <c r="A13" s="38" t="s">
        <v>77</v>
      </c>
      <c r="B13" s="1" t="s">
        <v>12</v>
      </c>
      <c r="C13" s="3"/>
      <c r="D13" s="1">
        <v>1</v>
      </c>
      <c r="E13" s="29">
        <v>72</v>
      </c>
      <c r="F13" s="11">
        <v>27.9</v>
      </c>
      <c r="G13" s="29">
        <v>2</v>
      </c>
      <c r="H13" s="11">
        <v>2.7</v>
      </c>
      <c r="I13" s="1"/>
      <c r="J13" s="85" t="s">
        <v>28</v>
      </c>
      <c r="K13" s="66"/>
      <c r="L13" s="66"/>
      <c r="M13" s="66"/>
      <c r="N13" s="66"/>
      <c r="O13" s="66"/>
      <c r="P13" s="66"/>
      <c r="Q13" s="66" t="s">
        <v>29</v>
      </c>
      <c r="R13" s="11">
        <v>20</v>
      </c>
      <c r="S13" s="11">
        <v>0</v>
      </c>
      <c r="T13" s="11">
        <v>25</v>
      </c>
      <c r="U13" s="11">
        <v>5</v>
      </c>
      <c r="V13" s="11">
        <v>50</v>
      </c>
      <c r="W13" s="27">
        <v>50</v>
      </c>
      <c r="X13" s="28">
        <v>225</v>
      </c>
      <c r="Y13" s="11">
        <v>1.07</v>
      </c>
      <c r="Z13" s="11">
        <v>2.64</v>
      </c>
      <c r="AA13" s="11">
        <v>1</v>
      </c>
      <c r="AB13" s="11">
        <v>1.1599999999999999</v>
      </c>
      <c r="AC13" s="11">
        <v>10.199999999999999</v>
      </c>
      <c r="AD13" s="30">
        <v>1.41</v>
      </c>
      <c r="AE13" s="30">
        <v>4.0599999999999996</v>
      </c>
      <c r="AF13" s="30">
        <v>1.84</v>
      </c>
      <c r="AG13" s="30">
        <v>1.44</v>
      </c>
      <c r="AH13" s="11">
        <v>42.1</v>
      </c>
    </row>
    <row r="14" spans="1:34" ht="15" customHeight="1" x14ac:dyDescent="0.25">
      <c r="A14" s="64" t="s">
        <v>61</v>
      </c>
      <c r="B14" s="1" t="s">
        <v>12</v>
      </c>
      <c r="C14" s="3">
        <v>1</v>
      </c>
      <c r="D14" s="1"/>
      <c r="E14" s="29">
        <v>62</v>
      </c>
      <c r="F14" s="11">
        <v>25</v>
      </c>
      <c r="G14" s="29">
        <v>113</v>
      </c>
      <c r="H14" s="11">
        <v>7.3</v>
      </c>
      <c r="I14" s="53">
        <v>940</v>
      </c>
      <c r="J14" s="66"/>
      <c r="K14" s="66"/>
      <c r="L14" s="66"/>
      <c r="M14" s="66"/>
      <c r="N14" s="66"/>
      <c r="O14" s="66"/>
      <c r="P14" s="66"/>
      <c r="Q14" s="66" t="s">
        <v>29</v>
      </c>
      <c r="R14" s="11">
        <v>8</v>
      </c>
      <c r="S14" s="11">
        <v>0</v>
      </c>
      <c r="T14" s="11">
        <v>10</v>
      </c>
      <c r="U14" s="11">
        <v>2</v>
      </c>
      <c r="V14" s="11">
        <v>20</v>
      </c>
      <c r="W14" s="27">
        <v>50</v>
      </c>
      <c r="X14" s="28">
        <v>137.5</v>
      </c>
      <c r="Y14" s="11">
        <v>1.62</v>
      </c>
      <c r="Z14" s="11">
        <v>4.3</v>
      </c>
      <c r="AA14" s="11">
        <v>1.35</v>
      </c>
      <c r="AB14" s="11">
        <v>2.2200000000000002</v>
      </c>
      <c r="AC14" s="11">
        <v>6.7</v>
      </c>
      <c r="AD14" s="30">
        <v>0.44</v>
      </c>
      <c r="AE14" s="30">
        <v>0.51</v>
      </c>
      <c r="AF14" s="30">
        <v>2.35</v>
      </c>
      <c r="AG14" s="30">
        <v>0.22</v>
      </c>
      <c r="AH14" s="11">
        <v>42.8</v>
      </c>
    </row>
    <row r="15" spans="1:34" ht="15" customHeight="1" thickBot="1" x14ac:dyDescent="0.3">
      <c r="A15" s="61" t="s">
        <v>64</v>
      </c>
      <c r="B15" s="43" t="s">
        <v>11</v>
      </c>
      <c r="C15" s="43">
        <v>1</v>
      </c>
      <c r="D15" s="43"/>
      <c r="E15" s="43">
        <v>42</v>
      </c>
      <c r="F15" s="44">
        <v>17.7</v>
      </c>
      <c r="G15" s="43">
        <v>79</v>
      </c>
      <c r="H15" s="44">
        <v>0.3</v>
      </c>
      <c r="I15" s="10">
        <v>1029</v>
      </c>
      <c r="J15" s="49"/>
      <c r="K15" s="49"/>
      <c r="L15" s="49" t="s">
        <v>29</v>
      </c>
      <c r="M15" s="49"/>
      <c r="N15" s="49"/>
      <c r="O15" s="49"/>
      <c r="P15" s="49"/>
      <c r="Q15" s="49"/>
      <c r="R15" s="44">
        <v>11.428571428571429</v>
      </c>
      <c r="S15" s="44">
        <v>0</v>
      </c>
      <c r="T15" s="44">
        <v>14.285714285714286</v>
      </c>
      <c r="U15" s="44">
        <v>2.8571428571428572</v>
      </c>
      <c r="V15" s="44">
        <v>28.571428571428573</v>
      </c>
      <c r="W15" s="62">
        <v>71.48571428571428</v>
      </c>
      <c r="X15" s="63">
        <v>177.1</v>
      </c>
      <c r="Y15" s="44">
        <v>1.1100000000000001</v>
      </c>
      <c r="Z15" s="44">
        <v>2.8</v>
      </c>
      <c r="AA15" s="44"/>
      <c r="AB15" s="44"/>
      <c r="AC15" s="43">
        <v>33.1</v>
      </c>
      <c r="AD15" s="43">
        <v>0.81</v>
      </c>
      <c r="AE15" s="43">
        <v>1.01</v>
      </c>
      <c r="AF15" s="43">
        <v>2.21</v>
      </c>
      <c r="AG15" s="43">
        <v>0.35</v>
      </c>
      <c r="AH15" s="43">
        <v>40.200000000000003</v>
      </c>
    </row>
    <row r="16" spans="1:34" x14ac:dyDescent="0.25">
      <c r="A16" s="56"/>
      <c r="B16" s="3"/>
      <c r="C16" s="3">
        <f>SUM(C7:C15)</f>
        <v>7</v>
      </c>
      <c r="D16" s="3">
        <f>SUM(D7:D15)</f>
        <v>2</v>
      </c>
      <c r="E16" s="48">
        <f>AVERAGE(E7:E15)</f>
        <v>64.444444444444443</v>
      </c>
      <c r="F16" s="47">
        <f>AVERAGE(F7:F15)</f>
        <v>24.066666666666666</v>
      </c>
      <c r="G16" s="48">
        <f>AVERAGE(G7:G15)</f>
        <v>56.111111111111114</v>
      </c>
      <c r="H16" s="47">
        <f>AVERAGE(H7:H15)</f>
        <v>2.177777777777778</v>
      </c>
      <c r="I16" s="48">
        <f>AVERAGE(I7:I15)</f>
        <v>944</v>
      </c>
      <c r="J16" s="3"/>
      <c r="K16" s="3"/>
      <c r="L16" s="3"/>
      <c r="M16" s="3"/>
      <c r="N16" s="3"/>
      <c r="O16" s="3"/>
      <c r="P16" s="3"/>
      <c r="Q16" s="3"/>
      <c r="R16" s="47">
        <f t="shared" ref="R16:AH16" si="0">AVERAGE(R7:R15)</f>
        <v>10.222222222222223</v>
      </c>
      <c r="S16" s="47">
        <f t="shared" si="0"/>
        <v>0</v>
      </c>
      <c r="T16" s="47">
        <f t="shared" si="0"/>
        <v>12.777777777777779</v>
      </c>
      <c r="U16" s="47">
        <f t="shared" si="0"/>
        <v>2.5555555555555558</v>
      </c>
      <c r="V16" s="47">
        <f t="shared" si="0"/>
        <v>25.555555555555557</v>
      </c>
      <c r="W16" s="47">
        <f t="shared" si="0"/>
        <v>47.314285714285717</v>
      </c>
      <c r="X16" s="47">
        <f t="shared" si="0"/>
        <v>141.19999999999996</v>
      </c>
      <c r="Y16" s="47">
        <f t="shared" si="0"/>
        <v>1.7044444444444444</v>
      </c>
      <c r="Z16" s="47">
        <f t="shared" si="0"/>
        <v>3.4088888888888893</v>
      </c>
      <c r="AA16" s="47">
        <f t="shared" si="0"/>
        <v>1.0925</v>
      </c>
      <c r="AB16" s="47">
        <f t="shared" si="0"/>
        <v>1.59375</v>
      </c>
      <c r="AC16" s="47">
        <f t="shared" si="0"/>
        <v>16.066666666666666</v>
      </c>
      <c r="AD16" s="47">
        <f t="shared" si="0"/>
        <v>0.67888888888888899</v>
      </c>
      <c r="AE16" s="47">
        <f t="shared" si="0"/>
        <v>1.0599999999999998</v>
      </c>
      <c r="AF16" s="47">
        <f t="shared" si="0"/>
        <v>2.1233333333333335</v>
      </c>
      <c r="AG16" s="47">
        <f t="shared" si="0"/>
        <v>0.95666666666666655</v>
      </c>
      <c r="AH16" s="47">
        <f t="shared" si="0"/>
        <v>42.944444444444443</v>
      </c>
    </row>
    <row r="17" spans="1:34" x14ac:dyDescent="0.25">
      <c r="A17" s="1"/>
      <c r="B17" s="1"/>
      <c r="C17" s="1"/>
      <c r="D17" s="1"/>
      <c r="E17" s="29">
        <f>_xlfn.STDEV.S(E7:E15)</f>
        <v>11.38102709678601</v>
      </c>
      <c r="F17" s="11">
        <f>_xlfn.STDEV.S(F7:F15)</f>
        <v>3.3139855159611002</v>
      </c>
      <c r="G17" s="29">
        <f>_xlfn.STDEV.S(G7:G15)</f>
        <v>44.210984054996011</v>
      </c>
      <c r="H17" s="11">
        <f>_xlfn.STDEV.S(H7:H15)</f>
        <v>2.0698899595013365</v>
      </c>
      <c r="I17" s="29">
        <f>_xlfn.STDEV.S(I7:I15)</f>
        <v>320.68899041193879</v>
      </c>
      <c r="J17" s="1"/>
      <c r="K17" s="1"/>
      <c r="L17" s="1"/>
      <c r="M17" s="1"/>
      <c r="N17" s="1"/>
      <c r="O17" s="1"/>
      <c r="P17" s="1"/>
      <c r="Q17" s="1"/>
      <c r="R17" s="11">
        <f t="shared" ref="R17:AH17" si="1">_xlfn.STDEV.S(R7:R15)</f>
        <v>6.3852153492806583</v>
      </c>
      <c r="S17" s="11">
        <f t="shared" si="1"/>
        <v>0</v>
      </c>
      <c r="T17" s="11">
        <f t="shared" si="1"/>
        <v>7.9815191866008224</v>
      </c>
      <c r="U17" s="11">
        <f t="shared" si="1"/>
        <v>1.5963038373201646</v>
      </c>
      <c r="V17" s="11">
        <f t="shared" si="1"/>
        <v>15.963038373201645</v>
      </c>
      <c r="W17" s="11">
        <f t="shared" si="1"/>
        <v>12.035593471203729</v>
      </c>
      <c r="X17" s="11">
        <f t="shared" si="1"/>
        <v>64.173982266959356</v>
      </c>
      <c r="Y17" s="11">
        <f t="shared" si="1"/>
        <v>0.5769556116182406</v>
      </c>
      <c r="Z17" s="11">
        <f t="shared" si="1"/>
        <v>0.61393086834847099</v>
      </c>
      <c r="AA17" s="11">
        <f t="shared" si="1"/>
        <v>0.27085842374621749</v>
      </c>
      <c r="AB17" s="11">
        <f t="shared" si="1"/>
        <v>0.58149898661009847</v>
      </c>
      <c r="AC17" s="11">
        <f t="shared" si="1"/>
        <v>8.373470009500247</v>
      </c>
      <c r="AD17" s="11">
        <f t="shared" si="1"/>
        <v>0.32393843722397453</v>
      </c>
      <c r="AE17" s="11">
        <f t="shared" si="1"/>
        <v>1.1484119469946312</v>
      </c>
      <c r="AF17" s="11">
        <f t="shared" si="1"/>
        <v>0.53310411741047214</v>
      </c>
      <c r="AG17" s="11">
        <f t="shared" si="1"/>
        <v>0.85834142391008983</v>
      </c>
      <c r="AH17" s="11">
        <f t="shared" si="1"/>
        <v>2.8213964233651709</v>
      </c>
    </row>
    <row r="18" spans="1:34" x14ac:dyDescent="0.25">
      <c r="A18" s="5"/>
      <c r="B18" s="5"/>
      <c r="C18" s="5"/>
      <c r="D18" s="5"/>
      <c r="E18" s="86"/>
      <c r="F18" s="87"/>
      <c r="G18" s="86"/>
      <c r="H18" s="87"/>
      <c r="I18" s="86"/>
      <c r="J18" s="5"/>
      <c r="K18" s="5"/>
      <c r="L18" s="5"/>
      <c r="M18" s="5"/>
      <c r="N18" s="5"/>
      <c r="O18" s="5"/>
      <c r="P18" s="5"/>
      <c r="Q18" s="5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</row>
    <row r="19" spans="1:34" x14ac:dyDescent="0.25">
      <c r="A19" s="68" t="s">
        <v>114</v>
      </c>
      <c r="F19" s="37"/>
      <c r="G19" s="35"/>
      <c r="H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6"/>
      <c r="AE19" s="36"/>
      <c r="AF19" s="36"/>
      <c r="AG19" s="36"/>
      <c r="AH19" s="37"/>
    </row>
    <row r="20" spans="1:34" s="12" customFormat="1" x14ac:dyDescent="0.25">
      <c r="A20" s="1" t="s">
        <v>72</v>
      </c>
      <c r="B20" s="1" t="s">
        <v>12</v>
      </c>
      <c r="C20" s="1">
        <v>1</v>
      </c>
      <c r="D20" s="1"/>
      <c r="E20" s="29">
        <v>42</v>
      </c>
      <c r="F20" s="11">
        <v>21.6</v>
      </c>
      <c r="G20" s="29">
        <v>56</v>
      </c>
      <c r="H20" s="1">
        <v>0.9</v>
      </c>
      <c r="I20" s="1"/>
      <c r="J20" s="89"/>
      <c r="K20" s="89" t="s">
        <v>29</v>
      </c>
      <c r="L20" s="89"/>
      <c r="M20" s="89"/>
      <c r="N20" s="89"/>
      <c r="O20" s="89"/>
      <c r="P20" s="89"/>
      <c r="Q20" s="89"/>
      <c r="R20" s="11">
        <v>9.1885714285714268</v>
      </c>
      <c r="S20" s="11">
        <v>7.6571428571428575</v>
      </c>
      <c r="T20" s="11">
        <v>9.1885714285714268</v>
      </c>
      <c r="U20" s="11">
        <v>4.5942857142857134</v>
      </c>
      <c r="V20" s="11">
        <v>30.628571428571426</v>
      </c>
      <c r="W20" s="27">
        <v>34.285714285714285</v>
      </c>
      <c r="X20" s="28">
        <v>77.099999999999994</v>
      </c>
      <c r="Y20" s="11">
        <v>1.37</v>
      </c>
      <c r="Z20" s="11">
        <v>3.8</v>
      </c>
      <c r="AA20" s="11">
        <v>1.98</v>
      </c>
      <c r="AB20" s="11">
        <v>1.2</v>
      </c>
      <c r="AC20" s="11">
        <v>6.5</v>
      </c>
      <c r="AD20" s="30">
        <v>0.35</v>
      </c>
      <c r="AE20" s="30">
        <v>0.63</v>
      </c>
      <c r="AF20" s="30">
        <v>1.85</v>
      </c>
      <c r="AG20" s="30">
        <v>0.78</v>
      </c>
      <c r="AH20" s="11">
        <v>53</v>
      </c>
    </row>
    <row r="21" spans="1:34" s="12" customFormat="1" x14ac:dyDescent="0.25">
      <c r="A21" s="90" t="s">
        <v>75</v>
      </c>
      <c r="B21" s="1" t="s">
        <v>32</v>
      </c>
      <c r="C21" s="1"/>
      <c r="D21" s="1">
        <v>1</v>
      </c>
      <c r="E21" s="29">
        <v>73</v>
      </c>
      <c r="F21" s="11">
        <v>21</v>
      </c>
      <c r="G21" s="29">
        <v>20</v>
      </c>
      <c r="H21" s="11">
        <v>13.6</v>
      </c>
      <c r="I21" s="1">
        <v>1625</v>
      </c>
      <c r="J21" s="89" t="s">
        <v>29</v>
      </c>
      <c r="K21" s="89"/>
      <c r="L21" s="89"/>
      <c r="M21" s="89"/>
      <c r="N21" s="89"/>
      <c r="O21" s="89"/>
      <c r="P21" s="89"/>
      <c r="Q21" s="89"/>
      <c r="R21" s="11">
        <v>9.6571428571428566</v>
      </c>
      <c r="S21" s="11">
        <v>8.0571428571428569</v>
      </c>
      <c r="T21" s="11">
        <v>9.6571428571428566</v>
      </c>
      <c r="U21" s="11">
        <v>4.8</v>
      </c>
      <c r="V21" s="11">
        <v>32.171428571428571</v>
      </c>
      <c r="W21" s="27">
        <v>42.857142857142854</v>
      </c>
      <c r="X21" s="28">
        <v>106.9</v>
      </c>
      <c r="Y21" s="11">
        <v>0.74</v>
      </c>
      <c r="Z21" s="11">
        <v>3.16</v>
      </c>
      <c r="AA21" s="11">
        <v>1.08</v>
      </c>
      <c r="AB21" s="11">
        <v>1.03</v>
      </c>
      <c r="AC21" s="11">
        <v>8.9</v>
      </c>
      <c r="AD21" s="30">
        <v>0.34</v>
      </c>
      <c r="AE21" s="30">
        <v>0.25</v>
      </c>
      <c r="AF21" s="30">
        <v>1.75</v>
      </c>
      <c r="AG21" s="30">
        <v>1.0900000000000001</v>
      </c>
      <c r="AH21" s="11">
        <v>40.700000000000003</v>
      </c>
    </row>
    <row r="22" spans="1:34" s="12" customFormat="1" x14ac:dyDescent="0.25">
      <c r="A22" s="90" t="s">
        <v>63</v>
      </c>
      <c r="B22" s="1" t="s">
        <v>32</v>
      </c>
      <c r="C22" s="1">
        <v>1</v>
      </c>
      <c r="D22" s="1"/>
      <c r="E22" s="29">
        <v>32</v>
      </c>
      <c r="F22" s="11">
        <v>17</v>
      </c>
      <c r="G22" s="29">
        <v>39</v>
      </c>
      <c r="H22" s="11">
        <v>0.9</v>
      </c>
      <c r="I22" s="1">
        <v>545</v>
      </c>
      <c r="J22" s="89"/>
      <c r="K22" s="89"/>
      <c r="L22" s="89"/>
      <c r="M22" s="89"/>
      <c r="N22" s="89"/>
      <c r="O22" s="89" t="s">
        <v>29</v>
      </c>
      <c r="P22" s="89"/>
      <c r="Q22" s="89"/>
      <c r="R22" s="11">
        <v>1.7142857142857142</v>
      </c>
      <c r="S22" s="11">
        <v>1.4285714285714286</v>
      </c>
      <c r="T22" s="11">
        <v>1.7142857142857142</v>
      </c>
      <c r="U22" s="11">
        <v>0.8571428571428571</v>
      </c>
      <c r="V22" s="11">
        <v>5.7142857142857144</v>
      </c>
      <c r="W22" s="27">
        <v>28.571428571428573</v>
      </c>
      <c r="X22" s="28">
        <v>35.700000000000003</v>
      </c>
      <c r="Y22" s="11">
        <v>0.87</v>
      </c>
      <c r="Z22" s="11">
        <v>4.04</v>
      </c>
      <c r="AA22" s="11">
        <v>1.74</v>
      </c>
      <c r="AB22" s="11">
        <v>1.91</v>
      </c>
      <c r="AC22" s="11">
        <v>9.5</v>
      </c>
      <c r="AD22" s="30">
        <v>0.32</v>
      </c>
      <c r="AE22" s="30">
        <v>0.28999999999999998</v>
      </c>
      <c r="AF22" s="30">
        <v>1.1000000000000001</v>
      </c>
      <c r="AG22" s="30">
        <v>0.17</v>
      </c>
      <c r="AH22" s="11">
        <v>49.3</v>
      </c>
    </row>
    <row r="23" spans="1:34" s="12" customFormat="1" x14ac:dyDescent="0.25">
      <c r="A23" s="91" t="s">
        <v>56</v>
      </c>
      <c r="B23" s="1" t="s">
        <v>31</v>
      </c>
      <c r="C23" s="1">
        <v>1</v>
      </c>
      <c r="D23" s="1"/>
      <c r="E23" s="29">
        <v>47</v>
      </c>
      <c r="F23" s="11">
        <v>20</v>
      </c>
      <c r="G23" s="29">
        <v>54</v>
      </c>
      <c r="H23" s="1">
        <v>0.9</v>
      </c>
      <c r="I23" s="1">
        <v>1370</v>
      </c>
      <c r="J23" s="89"/>
      <c r="K23" s="89"/>
      <c r="L23" s="89"/>
      <c r="M23" s="89"/>
      <c r="N23" s="89"/>
      <c r="O23" s="89" t="s">
        <v>29</v>
      </c>
      <c r="P23" s="89"/>
      <c r="Q23" s="89"/>
      <c r="R23" s="11">
        <v>8.5714285714285712</v>
      </c>
      <c r="S23" s="11">
        <v>7.1428571428571432</v>
      </c>
      <c r="T23" s="11">
        <v>8.5714285714285712</v>
      </c>
      <c r="U23" s="11">
        <v>4.2857142857142856</v>
      </c>
      <c r="V23" s="11">
        <v>28.571428571428573</v>
      </c>
      <c r="W23" s="27">
        <v>75</v>
      </c>
      <c r="X23" s="28">
        <v>200</v>
      </c>
      <c r="Y23" s="11">
        <v>0.71</v>
      </c>
      <c r="Z23" s="11">
        <v>3.47</v>
      </c>
      <c r="AA23" s="11">
        <v>1.04</v>
      </c>
      <c r="AB23" s="11">
        <v>1.8</v>
      </c>
      <c r="AC23" s="11">
        <v>13</v>
      </c>
      <c r="AD23" s="30">
        <v>0.53</v>
      </c>
      <c r="AE23" s="30">
        <v>1</v>
      </c>
      <c r="AF23" s="30">
        <v>2.66</v>
      </c>
      <c r="AG23" s="30">
        <v>0.45</v>
      </c>
      <c r="AH23" s="11">
        <v>44.9</v>
      </c>
    </row>
    <row r="24" spans="1:34" s="12" customFormat="1" x14ac:dyDescent="0.25">
      <c r="A24" s="90" t="s">
        <v>69</v>
      </c>
      <c r="B24" s="1" t="s">
        <v>31</v>
      </c>
      <c r="C24" s="1">
        <v>1</v>
      </c>
      <c r="D24" s="1"/>
      <c r="E24" s="29">
        <v>49</v>
      </c>
      <c r="F24" s="11">
        <v>16</v>
      </c>
      <c r="G24" s="29">
        <v>124</v>
      </c>
      <c r="H24" s="11">
        <v>0.9</v>
      </c>
      <c r="I24" s="1">
        <v>1125</v>
      </c>
      <c r="J24" s="89"/>
      <c r="K24" s="89"/>
      <c r="L24" s="89"/>
      <c r="M24" s="89"/>
      <c r="N24" s="89"/>
      <c r="O24" s="89" t="s">
        <v>29</v>
      </c>
      <c r="P24" s="89"/>
      <c r="Q24" s="89"/>
      <c r="R24" s="11">
        <v>10.714285714285714</v>
      </c>
      <c r="S24" s="11">
        <v>8.9285714285714288</v>
      </c>
      <c r="T24" s="11">
        <v>10.714285714285714</v>
      </c>
      <c r="U24" s="11">
        <v>5.3571428571428568</v>
      </c>
      <c r="V24" s="11">
        <v>35.714285714285715</v>
      </c>
      <c r="W24" s="27">
        <v>53.571428571428569</v>
      </c>
      <c r="X24" s="28">
        <v>142.9</v>
      </c>
      <c r="Y24" s="11">
        <v>2.38</v>
      </c>
      <c r="Z24" s="11">
        <v>4.47</v>
      </c>
      <c r="AA24" s="11">
        <v>2.06</v>
      </c>
      <c r="AB24" s="11">
        <v>1.34</v>
      </c>
      <c r="AC24" s="11">
        <v>8.3000000000000007</v>
      </c>
      <c r="AD24" s="30">
        <v>2.5</v>
      </c>
      <c r="AE24" s="30">
        <v>0.96</v>
      </c>
      <c r="AF24" s="30">
        <v>1.93</v>
      </c>
      <c r="AG24" s="30">
        <v>0.38</v>
      </c>
      <c r="AH24" s="11">
        <v>46.4</v>
      </c>
    </row>
    <row r="25" spans="1:34" s="12" customFormat="1" x14ac:dyDescent="0.25">
      <c r="A25" s="92" t="s">
        <v>57</v>
      </c>
      <c r="B25" s="1" t="s">
        <v>11</v>
      </c>
      <c r="C25" s="1">
        <v>1</v>
      </c>
      <c r="D25" s="1"/>
      <c r="E25" s="1">
        <v>39</v>
      </c>
      <c r="F25" s="11">
        <v>16.600000000000001</v>
      </c>
      <c r="G25" s="1">
        <v>106</v>
      </c>
      <c r="H25" s="11">
        <v>5.8</v>
      </c>
      <c r="I25" s="1">
        <v>1705</v>
      </c>
      <c r="J25" s="89" t="s">
        <v>29</v>
      </c>
      <c r="K25" s="89"/>
      <c r="L25" s="89"/>
      <c r="M25" s="89"/>
      <c r="N25" s="89"/>
      <c r="O25" s="89"/>
      <c r="P25" s="89"/>
      <c r="Q25" s="89"/>
      <c r="R25" s="11">
        <v>4.8285714285714283</v>
      </c>
      <c r="S25" s="11">
        <v>4.0285714285714285</v>
      </c>
      <c r="T25" s="11">
        <v>4.8285714285714283</v>
      </c>
      <c r="U25" s="11">
        <v>2.4</v>
      </c>
      <c r="V25" s="11">
        <v>16.085714285714285</v>
      </c>
      <c r="W25" s="27">
        <v>79.142857142857139</v>
      </c>
      <c r="X25" s="28">
        <v>171</v>
      </c>
      <c r="Y25" s="11">
        <v>1.54</v>
      </c>
      <c r="Z25" s="11"/>
      <c r="AA25" s="11"/>
      <c r="AB25" s="11"/>
      <c r="AC25" s="1">
        <v>5.0999999999999996</v>
      </c>
      <c r="AD25" s="1">
        <v>0.43</v>
      </c>
      <c r="AE25" s="1">
        <v>0.81</v>
      </c>
      <c r="AF25" s="1">
        <v>2.2999999999999998</v>
      </c>
      <c r="AG25" s="1">
        <v>1.04</v>
      </c>
      <c r="AH25" s="1">
        <v>35.6</v>
      </c>
    </row>
    <row r="26" spans="1:34" s="12" customFormat="1" x14ac:dyDescent="0.25">
      <c r="A26" s="1" t="s">
        <v>67</v>
      </c>
      <c r="B26" s="1" t="s">
        <v>12</v>
      </c>
      <c r="C26" s="1">
        <v>1</v>
      </c>
      <c r="D26" s="1"/>
      <c r="E26" s="1">
        <v>73</v>
      </c>
      <c r="F26" s="11">
        <v>22.9</v>
      </c>
      <c r="G26" s="1">
        <v>105</v>
      </c>
      <c r="H26" s="11">
        <v>1.1000000000000001</v>
      </c>
      <c r="I26" s="1">
        <v>1450</v>
      </c>
      <c r="J26" s="89" t="s">
        <v>29</v>
      </c>
      <c r="K26" s="89"/>
      <c r="L26" s="89"/>
      <c r="M26" s="89"/>
      <c r="N26" s="89"/>
      <c r="O26" s="89"/>
      <c r="P26" s="89"/>
      <c r="Q26" s="89"/>
      <c r="R26" s="11">
        <v>7.2428571428571429</v>
      </c>
      <c r="S26" s="11">
        <v>6.0428571428571427</v>
      </c>
      <c r="T26" s="11">
        <v>7.2428571428571429</v>
      </c>
      <c r="U26" s="11">
        <v>3.6</v>
      </c>
      <c r="V26" s="11">
        <v>24.128571428571426</v>
      </c>
      <c r="W26" s="27">
        <v>66.428571428571431</v>
      </c>
      <c r="X26" s="28">
        <v>170.1</v>
      </c>
      <c r="Y26" s="11">
        <v>1.1100000000000001</v>
      </c>
      <c r="Z26" s="11">
        <v>2</v>
      </c>
      <c r="AA26" s="11"/>
      <c r="AB26" s="11"/>
      <c r="AC26" s="1">
        <v>88.1</v>
      </c>
      <c r="AD26" s="1">
        <v>0.59</v>
      </c>
      <c r="AE26" s="1">
        <v>0.35</v>
      </c>
      <c r="AF26" s="1">
        <v>2.2400000000000002</v>
      </c>
      <c r="AG26" s="1">
        <v>1.23</v>
      </c>
      <c r="AH26" s="1">
        <v>42.1</v>
      </c>
    </row>
    <row r="27" spans="1:34" s="12" customFormat="1" ht="15.75" thickBot="1" x14ac:dyDescent="0.3">
      <c r="A27" s="43" t="s">
        <v>65</v>
      </c>
      <c r="B27" s="43" t="s">
        <v>11</v>
      </c>
      <c r="C27" s="43">
        <v>1</v>
      </c>
      <c r="D27" s="43"/>
      <c r="E27" s="43">
        <v>70</v>
      </c>
      <c r="F27" s="44">
        <v>20.8</v>
      </c>
      <c r="G27" s="43">
        <v>70</v>
      </c>
      <c r="H27" s="44">
        <v>1.9</v>
      </c>
      <c r="I27" s="43">
        <v>1127</v>
      </c>
      <c r="J27" s="93" t="s">
        <v>29</v>
      </c>
      <c r="K27" s="93"/>
      <c r="L27" s="93"/>
      <c r="M27" s="93"/>
      <c r="N27" s="93"/>
      <c r="O27" s="93"/>
      <c r="P27" s="93" t="s">
        <v>29</v>
      </c>
      <c r="Q27" s="93"/>
      <c r="R27" s="44">
        <v>9.6571428571428566</v>
      </c>
      <c r="S27" s="44">
        <v>8.0571428571428569</v>
      </c>
      <c r="T27" s="44">
        <v>9.6571428571428566</v>
      </c>
      <c r="U27" s="44">
        <v>4.8</v>
      </c>
      <c r="V27" s="44">
        <v>32.171428571428571</v>
      </c>
      <c r="W27" s="62">
        <v>108.57142857142857</v>
      </c>
      <c r="X27" s="63">
        <v>107</v>
      </c>
      <c r="Y27" s="44"/>
      <c r="Z27" s="44"/>
      <c r="AA27" s="44"/>
      <c r="AB27" s="44"/>
      <c r="AC27" s="43">
        <v>14.8</v>
      </c>
      <c r="AD27" s="43">
        <v>0.49</v>
      </c>
      <c r="AE27" s="43">
        <v>0.52</v>
      </c>
      <c r="AF27" s="43">
        <v>2.15</v>
      </c>
      <c r="AG27" s="43"/>
      <c r="AH27" s="43"/>
    </row>
    <row r="28" spans="1:34" s="12" customFormat="1" ht="15" customHeight="1" x14ac:dyDescent="0.25">
      <c r="A28" s="84" t="s">
        <v>59</v>
      </c>
      <c r="B28" s="3" t="s">
        <v>31</v>
      </c>
      <c r="C28" s="3">
        <v>1</v>
      </c>
      <c r="D28" s="3"/>
      <c r="E28" s="25">
        <v>47</v>
      </c>
      <c r="F28" s="22">
        <v>19</v>
      </c>
      <c r="G28" s="25">
        <v>16</v>
      </c>
      <c r="H28" s="22">
        <v>0.9</v>
      </c>
      <c r="I28" s="25">
        <v>1625</v>
      </c>
      <c r="J28" s="94" t="s">
        <v>29</v>
      </c>
      <c r="K28" s="94"/>
      <c r="L28" s="94"/>
      <c r="M28" s="94"/>
      <c r="N28" s="94"/>
      <c r="O28" s="94"/>
      <c r="P28" s="94"/>
      <c r="Q28" s="94"/>
      <c r="R28" s="22">
        <v>16.899999999999999</v>
      </c>
      <c r="S28" s="22">
        <v>14.1</v>
      </c>
      <c r="T28" s="22">
        <v>16.899999999999999</v>
      </c>
      <c r="U28" s="22">
        <v>8.4</v>
      </c>
      <c r="V28" s="22">
        <v>56.300000000000004</v>
      </c>
      <c r="W28" s="23">
        <v>75</v>
      </c>
      <c r="X28" s="24">
        <v>187</v>
      </c>
      <c r="Y28" s="22">
        <v>0.72</v>
      </c>
      <c r="Z28" s="22">
        <v>2.4700000000000002</v>
      </c>
      <c r="AA28" s="22">
        <v>1.0900000000000001</v>
      </c>
      <c r="AB28" s="22">
        <v>1.42</v>
      </c>
      <c r="AC28" s="22">
        <v>9.4</v>
      </c>
      <c r="AD28" s="26">
        <v>0.32</v>
      </c>
      <c r="AE28" s="26">
        <v>0.43</v>
      </c>
      <c r="AF28" s="26">
        <v>1.28</v>
      </c>
      <c r="AG28" s="26">
        <v>0.2</v>
      </c>
      <c r="AH28" s="22">
        <v>48.9</v>
      </c>
    </row>
    <row r="29" spans="1:34" s="12" customFormat="1" ht="15" customHeight="1" x14ac:dyDescent="0.25">
      <c r="A29" s="95" t="s">
        <v>62</v>
      </c>
      <c r="B29" s="3" t="s">
        <v>13</v>
      </c>
      <c r="C29" s="3">
        <v>1</v>
      </c>
      <c r="D29" s="3"/>
      <c r="E29" s="25">
        <v>60</v>
      </c>
      <c r="F29" s="22">
        <v>22</v>
      </c>
      <c r="G29" s="25">
        <v>101</v>
      </c>
      <c r="H29" s="22">
        <v>0.9</v>
      </c>
      <c r="I29" s="25">
        <v>1032</v>
      </c>
      <c r="J29" s="94"/>
      <c r="K29" s="94"/>
      <c r="L29" s="94" t="s">
        <v>29</v>
      </c>
      <c r="M29" s="94" t="s">
        <v>29</v>
      </c>
      <c r="N29" s="94"/>
      <c r="O29" s="94"/>
      <c r="P29" s="94"/>
      <c r="Q29" s="94"/>
      <c r="R29" s="22">
        <v>12</v>
      </c>
      <c r="S29" s="22">
        <v>13.714285714285714</v>
      </c>
      <c r="T29" s="22">
        <v>10.714285714285714</v>
      </c>
      <c r="U29" s="22">
        <v>2.1428571428571428</v>
      </c>
      <c r="V29" s="22">
        <v>38.571428571428569</v>
      </c>
      <c r="W29" s="23">
        <v>44.5</v>
      </c>
      <c r="X29" s="24">
        <v>120</v>
      </c>
      <c r="Y29" s="22">
        <v>1.38</v>
      </c>
      <c r="Z29" s="22">
        <v>4.16</v>
      </c>
      <c r="AA29" s="22">
        <v>1.73</v>
      </c>
      <c r="AB29" s="22">
        <v>1.81</v>
      </c>
      <c r="AC29" s="22">
        <v>41.8</v>
      </c>
      <c r="AD29" s="26">
        <v>0.63</v>
      </c>
      <c r="AE29" s="26">
        <v>0.74</v>
      </c>
      <c r="AF29" s="26">
        <v>1.31</v>
      </c>
      <c r="AG29" s="26">
        <v>0.39</v>
      </c>
      <c r="AH29" s="22">
        <v>44.4</v>
      </c>
    </row>
    <row r="30" spans="1:34" s="12" customFormat="1" ht="15" customHeight="1" x14ac:dyDescent="0.25">
      <c r="A30" s="38" t="s">
        <v>74</v>
      </c>
      <c r="B30" s="1" t="s">
        <v>32</v>
      </c>
      <c r="C30" s="3"/>
      <c r="D30" s="1">
        <v>1</v>
      </c>
      <c r="E30" s="29">
        <v>73</v>
      </c>
      <c r="F30" s="11">
        <v>21</v>
      </c>
      <c r="G30" s="29">
        <v>20</v>
      </c>
      <c r="H30" s="11">
        <v>10.9</v>
      </c>
      <c r="I30" s="29">
        <v>812</v>
      </c>
      <c r="J30" s="89" t="s">
        <v>29</v>
      </c>
      <c r="K30" s="89"/>
      <c r="L30" s="89"/>
      <c r="M30" s="89"/>
      <c r="N30" s="89"/>
      <c r="O30" s="89"/>
      <c r="P30" s="89"/>
      <c r="Q30" s="89"/>
      <c r="R30" s="11">
        <v>16.899999999999999</v>
      </c>
      <c r="S30" s="11">
        <v>14.1</v>
      </c>
      <c r="T30" s="11">
        <v>16.899999999999999</v>
      </c>
      <c r="U30" s="11">
        <v>8.4</v>
      </c>
      <c r="V30" s="11">
        <v>56.300000000000004</v>
      </c>
      <c r="W30" s="31">
        <v>75</v>
      </c>
      <c r="X30" s="28">
        <v>160.9</v>
      </c>
      <c r="Y30" s="11">
        <v>0.47</v>
      </c>
      <c r="Z30" s="11">
        <v>2.3199999999999998</v>
      </c>
      <c r="AA30" s="11">
        <v>1.08</v>
      </c>
      <c r="AB30" s="11">
        <v>1.03</v>
      </c>
      <c r="AC30" s="11">
        <v>5.7</v>
      </c>
      <c r="AD30" s="30">
        <v>0.36</v>
      </c>
      <c r="AE30" s="30">
        <v>0.42</v>
      </c>
      <c r="AF30" s="30">
        <v>1.96</v>
      </c>
      <c r="AG30" s="30">
        <v>2.23</v>
      </c>
      <c r="AH30" s="11">
        <v>36.700000000000003</v>
      </c>
    </row>
    <row r="31" spans="1:34" s="12" customFormat="1" ht="15" customHeight="1" x14ac:dyDescent="0.25">
      <c r="A31" s="65" t="s">
        <v>70</v>
      </c>
      <c r="B31" s="1" t="s">
        <v>11</v>
      </c>
      <c r="C31" s="1">
        <v>1</v>
      </c>
      <c r="D31" s="2"/>
      <c r="E31" s="29">
        <v>72</v>
      </c>
      <c r="F31" s="11">
        <v>20</v>
      </c>
      <c r="G31" s="32">
        <v>86</v>
      </c>
      <c r="H31" s="11">
        <v>3.4</v>
      </c>
      <c r="I31" s="29">
        <v>1160</v>
      </c>
      <c r="J31" s="89" t="s">
        <v>29</v>
      </c>
      <c r="K31" s="89"/>
      <c r="L31" s="89"/>
      <c r="M31" s="89"/>
      <c r="N31" s="89"/>
      <c r="O31" s="89"/>
      <c r="P31" s="89"/>
      <c r="Q31" s="89"/>
      <c r="R31" s="11">
        <v>12.071428571428571</v>
      </c>
      <c r="S31" s="11">
        <v>10.071428571428571</v>
      </c>
      <c r="T31" s="11">
        <v>12.071428571428571</v>
      </c>
      <c r="U31" s="11">
        <v>6</v>
      </c>
      <c r="V31" s="11">
        <v>40.214285714285715</v>
      </c>
      <c r="W31" s="27">
        <v>53.571428571428569</v>
      </c>
      <c r="X31" s="28">
        <v>133.6</v>
      </c>
      <c r="Y31" s="11">
        <v>1.85</v>
      </c>
      <c r="Z31" s="11">
        <v>3.92</v>
      </c>
      <c r="AA31" s="11">
        <v>1.1100000000000001</v>
      </c>
      <c r="AB31" s="11">
        <v>1.98</v>
      </c>
      <c r="AC31" s="11">
        <v>11.8</v>
      </c>
      <c r="AD31" s="30">
        <v>0.26</v>
      </c>
      <c r="AE31" s="30">
        <v>0.34</v>
      </c>
      <c r="AF31" s="30">
        <v>2.21</v>
      </c>
      <c r="AG31" s="30">
        <v>0.44</v>
      </c>
      <c r="AH31" s="11">
        <v>42.8</v>
      </c>
    </row>
    <row r="32" spans="1:34" s="12" customFormat="1" ht="15" customHeight="1" thickBot="1" x14ac:dyDescent="0.3">
      <c r="A32" s="96" t="s">
        <v>76</v>
      </c>
      <c r="B32" s="43" t="s">
        <v>12</v>
      </c>
      <c r="C32" s="43"/>
      <c r="D32" s="43">
        <v>1</v>
      </c>
      <c r="E32" s="45">
        <v>60</v>
      </c>
      <c r="F32" s="44">
        <v>30</v>
      </c>
      <c r="G32" s="45">
        <v>7</v>
      </c>
      <c r="H32" s="44">
        <v>6</v>
      </c>
      <c r="I32" s="43">
        <v>1002</v>
      </c>
      <c r="J32" s="93" t="s">
        <v>29</v>
      </c>
      <c r="K32" s="93"/>
      <c r="L32" s="93"/>
      <c r="M32" s="93"/>
      <c r="N32" s="93" t="s">
        <v>29</v>
      </c>
      <c r="O32" s="93"/>
      <c r="P32" s="93"/>
      <c r="Q32" s="93"/>
      <c r="R32" s="44">
        <v>9.5285714285714285</v>
      </c>
      <c r="S32" s="44">
        <v>15.185714285714285</v>
      </c>
      <c r="T32" s="44">
        <v>7.2428571428571429</v>
      </c>
      <c r="U32" s="44">
        <v>3.6</v>
      </c>
      <c r="V32" s="44">
        <v>35.557142857142857</v>
      </c>
      <c r="W32" s="62">
        <v>48.371428571428574</v>
      </c>
      <c r="X32" s="63">
        <v>111.6</v>
      </c>
      <c r="Y32" s="44">
        <v>1.57</v>
      </c>
      <c r="Z32" s="44">
        <v>4.2699999999999996</v>
      </c>
      <c r="AA32" s="44">
        <v>1.27</v>
      </c>
      <c r="AB32" s="44">
        <v>2.29</v>
      </c>
      <c r="AC32" s="44">
        <v>42</v>
      </c>
      <c r="AD32" s="46">
        <v>0.39</v>
      </c>
      <c r="AE32" s="46">
        <v>0.44</v>
      </c>
      <c r="AF32" s="46">
        <v>1.63</v>
      </c>
      <c r="AG32" s="46">
        <v>0.78</v>
      </c>
      <c r="AH32" s="44">
        <v>42.4</v>
      </c>
    </row>
    <row r="33" spans="1:34" s="12" customFormat="1" x14ac:dyDescent="0.25">
      <c r="A33" s="3"/>
      <c r="B33" s="3"/>
      <c r="C33" s="3"/>
      <c r="D33" s="3"/>
      <c r="E33" s="48">
        <f>AVERAGE(E20:E32)</f>
        <v>56.692307692307693</v>
      </c>
      <c r="F33" s="47">
        <f t="shared" ref="F33:I33" si="2">AVERAGE(F28:F32)</f>
        <v>22.4</v>
      </c>
      <c r="G33" s="48">
        <f t="shared" si="2"/>
        <v>46</v>
      </c>
      <c r="H33" s="47">
        <f t="shared" si="2"/>
        <v>4.42</v>
      </c>
      <c r="I33" s="48">
        <f t="shared" si="2"/>
        <v>1126.2</v>
      </c>
      <c r="J33" s="3"/>
      <c r="K33" s="3"/>
      <c r="L33" s="3"/>
      <c r="M33" s="3"/>
      <c r="N33" s="3"/>
      <c r="O33" s="3"/>
      <c r="P33" s="3"/>
      <c r="Q33" s="3"/>
      <c r="R33" s="47">
        <f t="shared" ref="R33:AH33" si="3">AVERAGE(R28:R32)</f>
        <v>13.479999999999999</v>
      </c>
      <c r="S33" s="47">
        <f t="shared" si="3"/>
        <v>13.434285714285712</v>
      </c>
      <c r="T33" s="47">
        <f t="shared" si="3"/>
        <v>12.765714285714285</v>
      </c>
      <c r="U33" s="47">
        <f t="shared" si="3"/>
        <v>5.7085714285714291</v>
      </c>
      <c r="V33" s="47">
        <f t="shared" si="3"/>
        <v>45.388571428571431</v>
      </c>
      <c r="W33" s="47">
        <f t="shared" si="3"/>
        <v>59.288571428571423</v>
      </c>
      <c r="X33" s="47">
        <f t="shared" si="3"/>
        <v>142.62</v>
      </c>
      <c r="Y33" s="47">
        <f t="shared" si="3"/>
        <v>1.198</v>
      </c>
      <c r="Z33" s="47">
        <f t="shared" si="3"/>
        <v>3.4279999999999999</v>
      </c>
      <c r="AA33" s="47">
        <f t="shared" si="3"/>
        <v>1.2560000000000002</v>
      </c>
      <c r="AB33" s="47">
        <f t="shared" si="3"/>
        <v>1.7060000000000002</v>
      </c>
      <c r="AC33" s="47">
        <f t="shared" si="3"/>
        <v>22.14</v>
      </c>
      <c r="AD33" s="47">
        <f t="shared" si="3"/>
        <v>0.39200000000000002</v>
      </c>
      <c r="AE33" s="47">
        <f t="shared" si="3"/>
        <v>0.47400000000000003</v>
      </c>
      <c r="AF33" s="47">
        <f t="shared" si="3"/>
        <v>1.6780000000000002</v>
      </c>
      <c r="AG33" s="47">
        <f t="shared" si="3"/>
        <v>0.80800000000000005</v>
      </c>
      <c r="AH33" s="47">
        <f t="shared" si="3"/>
        <v>43.040000000000006</v>
      </c>
    </row>
    <row r="34" spans="1:34" s="12" customFormat="1" x14ac:dyDescent="0.25">
      <c r="A34" s="1"/>
      <c r="B34" s="1"/>
      <c r="C34" s="1"/>
      <c r="D34" s="1"/>
      <c r="E34" s="29">
        <f>_xlfn.STDEV.S(E20:E32)</f>
        <v>14.766993687413253</v>
      </c>
      <c r="F34" s="11">
        <f t="shared" ref="F34:I34" si="4">_xlfn.STDEV.S(F28:F32)</f>
        <v>4.3931765272977543</v>
      </c>
      <c r="G34" s="29">
        <f t="shared" si="4"/>
        <v>43.937455547630428</v>
      </c>
      <c r="H34" s="11">
        <f t="shared" si="4"/>
        <v>4.1924932915867617</v>
      </c>
      <c r="I34" s="29">
        <f t="shared" si="4"/>
        <v>305.35422053739484</v>
      </c>
      <c r="J34" s="1"/>
      <c r="K34" s="1"/>
      <c r="L34" s="1"/>
      <c r="M34" s="1"/>
      <c r="N34" s="1"/>
      <c r="O34" s="1"/>
      <c r="P34" s="1"/>
      <c r="Q34" s="1"/>
      <c r="R34" s="11">
        <f t="shared" ref="R34:AH34" si="5">_xlfn.STDEV.S(R28:R32)</f>
        <v>3.2856149053293664</v>
      </c>
      <c r="S34" s="11">
        <f t="shared" si="5"/>
        <v>1.9583833399318158</v>
      </c>
      <c r="T34" s="11">
        <f t="shared" si="5"/>
        <v>4.164642229286831</v>
      </c>
      <c r="U34" s="11">
        <f t="shared" si="5"/>
        <v>2.8165980348278152</v>
      </c>
      <c r="V34" s="11">
        <f t="shared" si="5"/>
        <v>10.099779751084075</v>
      </c>
      <c r="W34" s="11">
        <f t="shared" si="5"/>
        <v>14.699230855902069</v>
      </c>
      <c r="X34" s="11">
        <f t="shared" si="5"/>
        <v>31.060457176287557</v>
      </c>
      <c r="Y34" s="11">
        <f t="shared" si="5"/>
        <v>0.58203951755873051</v>
      </c>
      <c r="Z34" s="11">
        <f t="shared" si="5"/>
        <v>0.95292706961235951</v>
      </c>
      <c r="AA34" s="11">
        <f t="shared" si="5"/>
        <v>0.27600724628168638</v>
      </c>
      <c r="AB34" s="11">
        <f t="shared" si="5"/>
        <v>0.49135526861935586</v>
      </c>
      <c r="AC34" s="11">
        <f t="shared" si="5"/>
        <v>18.168874483577675</v>
      </c>
      <c r="AD34" s="11">
        <f t="shared" si="5"/>
        <v>0.14166862743741127</v>
      </c>
      <c r="AE34" s="11">
        <f t="shared" si="5"/>
        <v>0.15388307249337069</v>
      </c>
      <c r="AF34" s="11">
        <f t="shared" si="5"/>
        <v>0.40579551500724992</v>
      </c>
      <c r="AG34" s="11">
        <f t="shared" si="5"/>
        <v>0.82199148414080303</v>
      </c>
      <c r="AH34" s="11">
        <f t="shared" si="5"/>
        <v>4.3832636242872711</v>
      </c>
    </row>
    <row r="35" spans="1:34" s="12" customFormat="1" ht="15" customHeight="1" x14ac:dyDescent="0.25">
      <c r="X35" s="13"/>
    </row>
    <row r="36" spans="1:34" x14ac:dyDescent="0.25">
      <c r="E36" s="88"/>
      <c r="F36" s="88"/>
      <c r="G36" s="88"/>
      <c r="H36" s="88"/>
      <c r="I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</row>
    <row r="37" spans="1:34" x14ac:dyDescent="0.25">
      <c r="A37" s="67" t="s">
        <v>109</v>
      </c>
    </row>
    <row r="38" spans="1:34" x14ac:dyDescent="0.25">
      <c r="A38" s="102"/>
      <c r="B38" s="103"/>
      <c r="C38" s="103"/>
      <c r="D38" s="103"/>
      <c r="E38" s="103"/>
      <c r="F38" s="104"/>
      <c r="G38" s="97" t="s">
        <v>46</v>
      </c>
      <c r="H38" s="98"/>
      <c r="I38" s="98"/>
      <c r="J38" s="98"/>
      <c r="K38" s="98"/>
      <c r="L38" s="101"/>
      <c r="M38" s="97" t="s">
        <v>45</v>
      </c>
      <c r="N38" s="98"/>
      <c r="O38" s="98"/>
      <c r="P38" s="101"/>
    </row>
    <row r="39" spans="1:34" x14ac:dyDescent="0.25">
      <c r="A39" s="75" t="s">
        <v>78</v>
      </c>
      <c r="B39" s="76" t="s">
        <v>33</v>
      </c>
      <c r="C39" s="77" t="s">
        <v>14</v>
      </c>
      <c r="D39" s="77" t="s">
        <v>15</v>
      </c>
      <c r="E39" s="77" t="s">
        <v>1</v>
      </c>
      <c r="F39" s="77" t="s">
        <v>8</v>
      </c>
      <c r="G39" s="78" t="s">
        <v>2</v>
      </c>
      <c r="H39" s="79" t="s">
        <v>3</v>
      </c>
      <c r="I39" s="79" t="s">
        <v>4</v>
      </c>
      <c r="J39" s="79" t="s">
        <v>5</v>
      </c>
      <c r="K39" s="79" t="s">
        <v>6</v>
      </c>
      <c r="L39" s="79" t="s">
        <v>7</v>
      </c>
      <c r="M39" s="78" t="s">
        <v>9</v>
      </c>
      <c r="N39" s="79" t="s">
        <v>30</v>
      </c>
      <c r="O39" s="79" t="s">
        <v>50</v>
      </c>
      <c r="P39" s="80" t="s">
        <v>51</v>
      </c>
    </row>
    <row r="40" spans="1:34" ht="15.75" thickBot="1" x14ac:dyDescent="0.3">
      <c r="A40" s="69"/>
      <c r="B40" s="71" t="s">
        <v>34</v>
      </c>
      <c r="C40" s="73"/>
      <c r="D40" s="73"/>
      <c r="E40" s="73"/>
      <c r="F40" s="73" t="s">
        <v>53</v>
      </c>
      <c r="G40" s="73" t="s">
        <v>49</v>
      </c>
      <c r="H40" s="73" t="s">
        <v>48</v>
      </c>
      <c r="I40" s="73" t="s">
        <v>48</v>
      </c>
      <c r="J40" s="73" t="s">
        <v>48</v>
      </c>
      <c r="K40" s="73" t="s">
        <v>48</v>
      </c>
      <c r="L40" s="73" t="s">
        <v>52</v>
      </c>
      <c r="M40" s="73" t="s">
        <v>47</v>
      </c>
      <c r="N40" s="73" t="s">
        <v>47</v>
      </c>
      <c r="O40" s="73" t="s">
        <v>47</v>
      </c>
      <c r="P40" s="73" t="s">
        <v>47</v>
      </c>
    </row>
    <row r="41" spans="1:34" x14ac:dyDescent="0.25">
      <c r="A41" s="72" t="s">
        <v>79</v>
      </c>
      <c r="B41" s="81">
        <v>67</v>
      </c>
      <c r="C41" s="82"/>
      <c r="D41" s="82">
        <v>1</v>
      </c>
      <c r="E41" s="81">
        <v>22.1</v>
      </c>
      <c r="F41" s="83">
        <v>1.5</v>
      </c>
      <c r="G41" s="74"/>
      <c r="H41" s="74"/>
      <c r="I41" s="74"/>
      <c r="J41" s="74"/>
      <c r="K41" s="72"/>
      <c r="L41" s="72"/>
      <c r="M41" s="72"/>
      <c r="N41" s="74"/>
      <c r="O41" s="74"/>
      <c r="P41" s="72"/>
    </row>
    <row r="42" spans="1:34" x14ac:dyDescent="0.25">
      <c r="A42" s="4" t="s">
        <v>80</v>
      </c>
      <c r="B42" s="4">
        <v>78</v>
      </c>
      <c r="C42" s="4"/>
      <c r="D42" s="4">
        <v>1</v>
      </c>
      <c r="E42" s="4">
        <v>27.9</v>
      </c>
      <c r="F42" s="59">
        <v>2.6</v>
      </c>
      <c r="G42" s="4">
        <v>11.3</v>
      </c>
      <c r="H42" s="4">
        <v>0.35</v>
      </c>
      <c r="I42" s="4">
        <v>0.4</v>
      </c>
      <c r="J42" s="4">
        <v>1.25</v>
      </c>
      <c r="K42" s="4">
        <v>0.31</v>
      </c>
      <c r="L42" s="4"/>
      <c r="M42" s="4"/>
      <c r="N42" s="4"/>
      <c r="O42" s="4"/>
      <c r="P42" s="4"/>
    </row>
    <row r="43" spans="1:34" x14ac:dyDescent="0.25">
      <c r="A43" s="4" t="s">
        <v>81</v>
      </c>
      <c r="B43" s="4">
        <v>72</v>
      </c>
      <c r="C43" s="4">
        <v>1</v>
      </c>
      <c r="D43" s="4"/>
      <c r="E43" s="4">
        <v>27.8</v>
      </c>
      <c r="F43" s="4">
        <v>0.6</v>
      </c>
      <c r="G43" s="4">
        <v>13.7</v>
      </c>
      <c r="H43" s="4">
        <v>0.67</v>
      </c>
      <c r="I43" s="4">
        <v>0.85</v>
      </c>
      <c r="J43" s="4">
        <v>1.7</v>
      </c>
      <c r="K43" s="4">
        <v>1.75</v>
      </c>
      <c r="L43" s="4"/>
      <c r="M43" s="4"/>
      <c r="N43" s="4"/>
      <c r="O43" s="4"/>
      <c r="P43" s="4"/>
    </row>
    <row r="44" spans="1:34" x14ac:dyDescent="0.25">
      <c r="A44" s="9" t="s">
        <v>82</v>
      </c>
      <c r="B44" s="70">
        <v>53</v>
      </c>
      <c r="C44" s="70">
        <v>1</v>
      </c>
      <c r="D44" s="70"/>
      <c r="E44" s="70">
        <v>26.7</v>
      </c>
      <c r="F44" s="70">
        <v>3.7</v>
      </c>
      <c r="G44" s="9">
        <v>7.2</v>
      </c>
      <c r="H44" s="9">
        <v>0.54</v>
      </c>
      <c r="I44" s="9">
        <v>0.76</v>
      </c>
      <c r="J44" s="9">
        <v>1.68</v>
      </c>
      <c r="K44" s="9">
        <v>1.47</v>
      </c>
      <c r="L44" s="9"/>
      <c r="M44" s="9"/>
      <c r="N44" s="9"/>
      <c r="O44" s="9"/>
      <c r="P44" s="9"/>
    </row>
    <row r="45" spans="1:34" x14ac:dyDescent="0.25">
      <c r="A45" s="4" t="s">
        <v>83</v>
      </c>
      <c r="B45" s="4">
        <v>64</v>
      </c>
      <c r="C45" s="4">
        <v>1</v>
      </c>
      <c r="D45" s="4"/>
      <c r="E45" s="4">
        <v>21.4</v>
      </c>
      <c r="F45" s="4">
        <v>0.8</v>
      </c>
      <c r="G45" s="4">
        <v>15.4</v>
      </c>
      <c r="H45" s="4">
        <v>0.48</v>
      </c>
      <c r="I45" s="4">
        <v>0.51</v>
      </c>
      <c r="J45" s="4">
        <v>1.5</v>
      </c>
      <c r="K45" s="4">
        <v>1.1200000000000001</v>
      </c>
      <c r="L45" s="4">
        <v>46.5</v>
      </c>
      <c r="M45" s="4"/>
      <c r="N45" s="4"/>
      <c r="O45" s="4"/>
      <c r="P45" s="4"/>
    </row>
    <row r="46" spans="1:34" x14ac:dyDescent="0.25">
      <c r="A46" s="4" t="s">
        <v>84</v>
      </c>
      <c r="B46" s="4">
        <v>65</v>
      </c>
      <c r="C46" s="4">
        <v>1</v>
      </c>
      <c r="D46" s="4"/>
      <c r="E46" s="4">
        <v>27.1</v>
      </c>
      <c r="F46" s="4">
        <v>0.5</v>
      </c>
      <c r="G46" s="4">
        <v>27.3</v>
      </c>
      <c r="H46" s="4">
        <v>0.48</v>
      </c>
      <c r="I46" s="4">
        <v>0.75</v>
      </c>
      <c r="J46" s="4">
        <v>2.0499999999999998</v>
      </c>
      <c r="K46" s="4">
        <v>0.42</v>
      </c>
      <c r="L46" s="4">
        <v>45</v>
      </c>
      <c r="M46" s="4">
        <v>2.96</v>
      </c>
      <c r="N46" s="4">
        <v>4.5999999999999996</v>
      </c>
      <c r="O46" s="4">
        <v>2.2000000000000002</v>
      </c>
      <c r="P46" s="4">
        <v>0.99</v>
      </c>
    </row>
    <row r="47" spans="1:34" x14ac:dyDescent="0.25">
      <c r="A47" s="9" t="s">
        <v>85</v>
      </c>
      <c r="B47" s="1">
        <v>64</v>
      </c>
      <c r="C47" s="1">
        <v>1</v>
      </c>
      <c r="D47" s="1"/>
      <c r="E47" s="1">
        <v>27.6</v>
      </c>
      <c r="F47" s="1">
        <v>0.3</v>
      </c>
      <c r="G47" s="4">
        <v>16.5</v>
      </c>
      <c r="H47" s="4">
        <v>0.4</v>
      </c>
      <c r="I47" s="4">
        <v>0.54</v>
      </c>
      <c r="J47" s="4">
        <v>1.34</v>
      </c>
      <c r="K47" s="4">
        <v>0.52</v>
      </c>
      <c r="L47" s="4">
        <v>46.8</v>
      </c>
      <c r="M47" s="4">
        <v>2.0699999999999998</v>
      </c>
      <c r="N47" s="4">
        <v>6.2</v>
      </c>
      <c r="O47" s="4">
        <v>0.93</v>
      </c>
      <c r="P47" s="4">
        <v>4.3</v>
      </c>
    </row>
    <row r="48" spans="1:34" x14ac:dyDescent="0.25">
      <c r="A48" s="9" t="s">
        <v>86</v>
      </c>
      <c r="B48" s="4">
        <v>61</v>
      </c>
      <c r="C48" s="4"/>
      <c r="D48" s="4">
        <v>1</v>
      </c>
      <c r="E48" s="4">
        <v>25.8</v>
      </c>
      <c r="F48" s="59">
        <v>0.6</v>
      </c>
      <c r="G48" s="4">
        <v>9.9</v>
      </c>
      <c r="H48" s="4">
        <v>0.51</v>
      </c>
      <c r="I48" s="4">
        <v>0.65</v>
      </c>
      <c r="J48" s="4">
        <v>0.85</v>
      </c>
      <c r="K48" s="4">
        <v>0.48</v>
      </c>
      <c r="L48" s="4"/>
      <c r="M48" s="4">
        <v>1.5</v>
      </c>
      <c r="N48" s="4">
        <v>7.6</v>
      </c>
      <c r="O48" s="4">
        <v>6.1</v>
      </c>
      <c r="P48" s="4">
        <v>1.52</v>
      </c>
    </row>
    <row r="49" spans="1:16" x14ac:dyDescent="0.25">
      <c r="A49" s="4" t="s">
        <v>87</v>
      </c>
      <c r="B49" s="4">
        <v>78</v>
      </c>
      <c r="C49" s="4"/>
      <c r="D49" s="4">
        <v>1</v>
      </c>
      <c r="E49" s="4">
        <v>23.4</v>
      </c>
      <c r="F49" s="59">
        <v>0.9</v>
      </c>
      <c r="G49" s="4">
        <v>20.5</v>
      </c>
      <c r="H49" s="4">
        <v>0.46</v>
      </c>
      <c r="I49" s="4">
        <v>0.59</v>
      </c>
      <c r="J49" s="4">
        <v>1.45</v>
      </c>
      <c r="K49" s="4">
        <v>0.64</v>
      </c>
      <c r="L49" s="4">
        <v>40</v>
      </c>
      <c r="M49" s="4">
        <v>1</v>
      </c>
      <c r="N49" s="4">
        <v>4.8</v>
      </c>
      <c r="O49" s="4">
        <v>2.5</v>
      </c>
      <c r="P49" s="4">
        <v>1.85</v>
      </c>
    </row>
    <row r="50" spans="1:16" x14ac:dyDescent="0.25">
      <c r="A50" s="9" t="s">
        <v>88</v>
      </c>
      <c r="B50" s="9">
        <v>68</v>
      </c>
      <c r="C50" s="70">
        <v>1</v>
      </c>
      <c r="D50" s="70"/>
      <c r="E50" s="9">
        <v>23.2</v>
      </c>
      <c r="F50" s="70">
        <v>1.5</v>
      </c>
      <c r="G50" s="70">
        <v>14</v>
      </c>
      <c r="H50" s="70">
        <v>0.3</v>
      </c>
      <c r="I50" s="70">
        <v>0.46</v>
      </c>
      <c r="J50" s="70">
        <v>1.82</v>
      </c>
      <c r="K50" s="9">
        <v>0.41</v>
      </c>
      <c r="L50" s="9">
        <v>39.299999999999997</v>
      </c>
      <c r="M50" s="9">
        <v>1.52</v>
      </c>
      <c r="N50" s="70">
        <v>5.3</v>
      </c>
      <c r="O50" s="70">
        <v>1.1499999999999999</v>
      </c>
      <c r="P50" s="9">
        <v>3.5</v>
      </c>
    </row>
    <row r="51" spans="1:16" x14ac:dyDescent="0.25">
      <c r="A51" s="9" t="s">
        <v>89</v>
      </c>
      <c r="B51" s="3">
        <v>44</v>
      </c>
      <c r="C51" s="3"/>
      <c r="D51" s="3">
        <v>1</v>
      </c>
      <c r="E51" s="3">
        <v>22.1</v>
      </c>
      <c r="F51" s="22">
        <v>1.2</v>
      </c>
      <c r="G51" s="9">
        <v>8.6</v>
      </c>
      <c r="H51" s="9">
        <v>0.41</v>
      </c>
      <c r="I51" s="9">
        <v>0.38</v>
      </c>
      <c r="J51" s="9">
        <v>0.72</v>
      </c>
      <c r="K51" s="9">
        <v>0.26</v>
      </c>
      <c r="L51" s="9">
        <v>43.2</v>
      </c>
      <c r="M51" s="72">
        <v>1.26</v>
      </c>
      <c r="N51" s="9">
        <v>5.2</v>
      </c>
      <c r="O51" s="9">
        <v>4</v>
      </c>
      <c r="P51" s="9">
        <v>1.25</v>
      </c>
    </row>
    <row r="52" spans="1:16" x14ac:dyDescent="0.25">
      <c r="A52" s="9" t="s">
        <v>90</v>
      </c>
      <c r="B52" s="4">
        <v>58</v>
      </c>
      <c r="C52" s="4"/>
      <c r="D52" s="4">
        <v>1</v>
      </c>
      <c r="E52" s="4">
        <v>26.4</v>
      </c>
      <c r="F52" s="59">
        <v>3.9</v>
      </c>
      <c r="G52" s="4">
        <v>6.5</v>
      </c>
      <c r="H52" s="4">
        <v>0.36</v>
      </c>
      <c r="I52" s="4">
        <v>0.48</v>
      </c>
      <c r="J52" s="4">
        <v>1.36</v>
      </c>
      <c r="K52" s="4">
        <v>1.51</v>
      </c>
      <c r="L52" s="4">
        <v>42</v>
      </c>
      <c r="M52" s="4">
        <v>2.16</v>
      </c>
      <c r="N52" s="4">
        <v>5.4</v>
      </c>
      <c r="O52" s="4">
        <v>0.98</v>
      </c>
      <c r="P52" s="4">
        <v>3.4</v>
      </c>
    </row>
    <row r="53" spans="1:16" x14ac:dyDescent="0.25">
      <c r="A53" s="9" t="s">
        <v>91</v>
      </c>
      <c r="B53" s="4">
        <v>51</v>
      </c>
      <c r="C53" s="4">
        <v>1</v>
      </c>
      <c r="D53" s="4"/>
      <c r="E53" s="4">
        <v>22.1</v>
      </c>
      <c r="F53" s="4">
        <v>0.5</v>
      </c>
      <c r="G53" s="4">
        <v>7.8</v>
      </c>
      <c r="H53" s="4">
        <v>0.34</v>
      </c>
      <c r="I53" s="4">
        <v>0.35</v>
      </c>
      <c r="J53" s="4">
        <v>0.92</v>
      </c>
      <c r="K53" s="4">
        <v>0.18</v>
      </c>
      <c r="L53" s="4">
        <v>41.1</v>
      </c>
      <c r="M53" s="4">
        <v>2.38</v>
      </c>
      <c r="N53" s="4">
        <v>6.3</v>
      </c>
      <c r="O53" s="4">
        <v>2.2000000000000002</v>
      </c>
      <c r="P53" s="4">
        <v>3</v>
      </c>
    </row>
    <row r="54" spans="1:16" x14ac:dyDescent="0.25">
      <c r="A54" s="9" t="s">
        <v>92</v>
      </c>
      <c r="B54" s="4">
        <v>46</v>
      </c>
      <c r="C54" s="4"/>
      <c r="D54" s="4">
        <v>1</v>
      </c>
      <c r="E54" s="4">
        <v>26.9</v>
      </c>
      <c r="F54" s="4">
        <v>6.5</v>
      </c>
      <c r="G54" s="4">
        <v>8.1999999999999993</v>
      </c>
      <c r="H54" s="4">
        <v>0.41</v>
      </c>
      <c r="I54" s="4">
        <v>0.64</v>
      </c>
      <c r="J54" s="4">
        <v>1.64</v>
      </c>
      <c r="K54" s="4">
        <v>0.24</v>
      </c>
      <c r="L54" s="4">
        <v>34.700000000000003</v>
      </c>
      <c r="M54" s="4">
        <v>3.6</v>
      </c>
      <c r="N54" s="4">
        <v>6.4</v>
      </c>
      <c r="O54" s="4">
        <v>0.87</v>
      </c>
      <c r="P54" s="4">
        <v>3.9</v>
      </c>
    </row>
    <row r="55" spans="1:16" x14ac:dyDescent="0.25">
      <c r="A55" s="9" t="s">
        <v>93</v>
      </c>
      <c r="B55" s="4">
        <v>71</v>
      </c>
      <c r="C55" s="4">
        <v>1</v>
      </c>
      <c r="D55" s="4"/>
      <c r="E55" s="4">
        <v>25.6</v>
      </c>
      <c r="F55" s="4">
        <v>5.8</v>
      </c>
      <c r="G55" s="4">
        <v>7.1</v>
      </c>
      <c r="H55" s="4">
        <v>0.56999999999999995</v>
      </c>
      <c r="I55" s="4">
        <v>1.08</v>
      </c>
      <c r="J55" s="4">
        <v>1.86</v>
      </c>
      <c r="K55" s="4">
        <v>0.71</v>
      </c>
      <c r="L55" s="4">
        <v>45.8</v>
      </c>
      <c r="M55" s="4">
        <v>1.83</v>
      </c>
      <c r="N55" s="4">
        <v>4.5999999999999996</v>
      </c>
      <c r="O55" s="4">
        <v>1.0900000000000001</v>
      </c>
      <c r="P55" s="4">
        <v>2.7</v>
      </c>
    </row>
    <row r="56" spans="1:16" x14ac:dyDescent="0.25">
      <c r="A56" s="4" t="s">
        <v>94</v>
      </c>
      <c r="B56" s="4">
        <v>71</v>
      </c>
      <c r="C56" s="4"/>
      <c r="D56" s="4">
        <v>1</v>
      </c>
      <c r="E56" s="4">
        <v>25.3</v>
      </c>
      <c r="F56" s="59">
        <v>2.8</v>
      </c>
      <c r="G56" s="4">
        <v>8.3000000000000007</v>
      </c>
      <c r="H56" s="4">
        <v>0.45</v>
      </c>
      <c r="I56" s="4">
        <v>0.69</v>
      </c>
      <c r="J56" s="4">
        <v>1.0900000000000001</v>
      </c>
      <c r="K56" s="4">
        <v>0.41</v>
      </c>
      <c r="L56" s="4">
        <v>44.7</v>
      </c>
      <c r="M56" s="4">
        <v>1.27</v>
      </c>
      <c r="N56" s="4">
        <v>4.8</v>
      </c>
      <c r="O56" s="4">
        <v>1.23</v>
      </c>
      <c r="P56" s="4">
        <v>3</v>
      </c>
    </row>
    <row r="57" spans="1:16" x14ac:dyDescent="0.25">
      <c r="A57" s="9" t="s">
        <v>95</v>
      </c>
      <c r="B57" s="4">
        <v>84</v>
      </c>
      <c r="C57" s="4">
        <v>1</v>
      </c>
      <c r="D57" s="4"/>
      <c r="E57" s="4">
        <v>30.2</v>
      </c>
      <c r="F57" s="4">
        <v>0.3</v>
      </c>
      <c r="G57" s="4">
        <v>11.1</v>
      </c>
      <c r="H57" s="4">
        <v>0.72</v>
      </c>
      <c r="I57" s="4">
        <v>0.56999999999999995</v>
      </c>
      <c r="J57" s="4">
        <v>1.75</v>
      </c>
      <c r="K57" s="4">
        <v>0.42</v>
      </c>
      <c r="L57" s="4">
        <v>38.1</v>
      </c>
      <c r="M57" s="4">
        <v>1.06</v>
      </c>
      <c r="N57" s="4">
        <v>5.3</v>
      </c>
      <c r="O57" s="4">
        <v>1.51</v>
      </c>
      <c r="P57" s="4">
        <v>3.3</v>
      </c>
    </row>
    <row r="58" spans="1:16" x14ac:dyDescent="0.25">
      <c r="A58" s="9" t="s">
        <v>96</v>
      </c>
      <c r="B58" s="4">
        <v>48</v>
      </c>
      <c r="C58" s="4">
        <v>1</v>
      </c>
      <c r="D58" s="4"/>
      <c r="E58" s="4">
        <v>19.3</v>
      </c>
      <c r="F58" s="4">
        <v>0.9</v>
      </c>
      <c r="G58" s="4">
        <v>23</v>
      </c>
      <c r="H58" s="4">
        <v>0.33</v>
      </c>
      <c r="I58" s="4">
        <v>0.37</v>
      </c>
      <c r="J58" s="4">
        <v>0.88</v>
      </c>
      <c r="K58" s="4">
        <v>0.32</v>
      </c>
      <c r="L58" s="4">
        <v>42.3</v>
      </c>
      <c r="M58" s="4">
        <v>0.99</v>
      </c>
      <c r="N58" s="4">
        <v>5</v>
      </c>
      <c r="O58" s="4">
        <v>1.52</v>
      </c>
      <c r="P58" s="4">
        <v>3.1</v>
      </c>
    </row>
    <row r="59" spans="1:16" x14ac:dyDescent="0.25">
      <c r="A59" s="4" t="s">
        <v>97</v>
      </c>
      <c r="B59" s="4">
        <v>57</v>
      </c>
      <c r="C59" s="4">
        <v>1</v>
      </c>
      <c r="D59" s="4"/>
      <c r="E59" s="4">
        <v>23.2</v>
      </c>
      <c r="F59" s="4">
        <v>1.5</v>
      </c>
      <c r="G59" s="4">
        <v>8.6999999999999993</v>
      </c>
      <c r="H59" s="4">
        <v>0.4</v>
      </c>
      <c r="I59" s="4">
        <v>0.5</v>
      </c>
      <c r="J59" s="4">
        <v>1.26</v>
      </c>
      <c r="K59" s="4">
        <v>0.31</v>
      </c>
      <c r="L59" s="4">
        <v>43.8</v>
      </c>
      <c r="M59" s="4">
        <v>2.2799999999999998</v>
      </c>
      <c r="N59" s="4">
        <v>5.6</v>
      </c>
      <c r="O59" s="4">
        <v>1.58</v>
      </c>
      <c r="P59" s="4">
        <v>3</v>
      </c>
    </row>
    <row r="60" spans="1:16" x14ac:dyDescent="0.25">
      <c r="A60" s="4" t="s">
        <v>98</v>
      </c>
      <c r="B60" s="4">
        <v>64</v>
      </c>
      <c r="C60" s="4">
        <v>1</v>
      </c>
      <c r="D60" s="4"/>
      <c r="E60" s="4">
        <v>26.5</v>
      </c>
      <c r="F60" s="4">
        <v>4.3</v>
      </c>
      <c r="G60" s="4">
        <v>10.7</v>
      </c>
      <c r="H60" s="4">
        <v>0.32</v>
      </c>
      <c r="I60" s="4">
        <v>0.51</v>
      </c>
      <c r="J60" s="4">
        <v>1.29</v>
      </c>
      <c r="K60" s="4">
        <v>0.26</v>
      </c>
      <c r="L60" s="4">
        <v>41.6</v>
      </c>
      <c r="M60" s="4">
        <v>1.56</v>
      </c>
      <c r="N60" s="4">
        <v>5.4</v>
      </c>
      <c r="O60" s="4">
        <v>1.1499999999999999</v>
      </c>
      <c r="P60" s="4">
        <v>3.5</v>
      </c>
    </row>
    <row r="61" spans="1:16" x14ac:dyDescent="0.25">
      <c r="A61" s="4" t="s">
        <v>99</v>
      </c>
      <c r="B61" s="4">
        <v>65</v>
      </c>
      <c r="C61" s="4"/>
      <c r="D61" s="4">
        <v>1</v>
      </c>
      <c r="E61" s="4">
        <v>25.8</v>
      </c>
      <c r="F61" s="59">
        <v>0.8</v>
      </c>
      <c r="G61" s="4">
        <v>13.3</v>
      </c>
      <c r="H61" s="4">
        <v>0.4</v>
      </c>
      <c r="I61" s="4">
        <v>0.55000000000000004</v>
      </c>
      <c r="J61" s="4">
        <v>1.1599999999999999</v>
      </c>
      <c r="K61" s="4">
        <v>0.55000000000000004</v>
      </c>
      <c r="L61" s="4">
        <v>40.9</v>
      </c>
      <c r="M61" s="4">
        <v>0.9</v>
      </c>
      <c r="N61" s="4">
        <v>3.6</v>
      </c>
      <c r="O61" s="4">
        <v>1.05</v>
      </c>
      <c r="P61" s="4">
        <v>2.2000000000000002</v>
      </c>
    </row>
    <row r="62" spans="1:16" x14ac:dyDescent="0.25">
      <c r="A62" s="4" t="s">
        <v>100</v>
      </c>
      <c r="B62" s="55">
        <v>58</v>
      </c>
      <c r="C62" s="55">
        <v>1</v>
      </c>
      <c r="D62" s="55"/>
      <c r="E62" s="55">
        <v>24.7</v>
      </c>
      <c r="F62" s="55">
        <v>0.6</v>
      </c>
      <c r="G62" s="4">
        <v>6.9</v>
      </c>
      <c r="H62" s="4">
        <v>0.54</v>
      </c>
      <c r="I62" s="4">
        <v>0.55000000000000004</v>
      </c>
      <c r="J62" s="4">
        <v>1.1100000000000001</v>
      </c>
      <c r="K62" s="4">
        <v>0.36</v>
      </c>
      <c r="L62" s="4"/>
      <c r="M62" s="4">
        <v>1.83</v>
      </c>
      <c r="N62" s="4">
        <v>5.8</v>
      </c>
      <c r="O62" s="4">
        <v>4.5</v>
      </c>
      <c r="P62" s="4">
        <v>1.36</v>
      </c>
    </row>
    <row r="63" spans="1:16" x14ac:dyDescent="0.25">
      <c r="A63" s="9" t="s">
        <v>101</v>
      </c>
      <c r="B63" s="4">
        <v>56</v>
      </c>
      <c r="C63" s="4">
        <v>1</v>
      </c>
      <c r="D63" s="4"/>
      <c r="E63" s="4">
        <v>24.6</v>
      </c>
      <c r="F63" s="4">
        <v>1.2</v>
      </c>
      <c r="G63" s="4">
        <v>9.4</v>
      </c>
      <c r="H63" s="4">
        <v>0.34</v>
      </c>
      <c r="I63" s="4">
        <v>0.35</v>
      </c>
      <c r="J63" s="4">
        <v>1.25</v>
      </c>
      <c r="K63" s="4">
        <v>0.23</v>
      </c>
      <c r="L63" s="4"/>
      <c r="M63" s="4">
        <v>1.29</v>
      </c>
      <c r="N63" s="4">
        <v>4.9000000000000004</v>
      </c>
      <c r="O63" s="4">
        <v>3.4</v>
      </c>
      <c r="P63" s="4">
        <v>1.58</v>
      </c>
    </row>
    <row r="64" spans="1:16" x14ac:dyDescent="0.25">
      <c r="A64" s="9" t="s">
        <v>102</v>
      </c>
      <c r="B64" s="55">
        <v>58</v>
      </c>
      <c r="C64" s="55">
        <v>1</v>
      </c>
      <c r="D64" s="55"/>
      <c r="E64" s="55">
        <v>25.3</v>
      </c>
      <c r="F64" s="55">
        <v>0.9</v>
      </c>
      <c r="G64" s="4">
        <v>7.7</v>
      </c>
      <c r="H64" s="4">
        <v>0.41</v>
      </c>
      <c r="I64" s="4">
        <v>0.41</v>
      </c>
      <c r="J64" s="4">
        <v>1.6</v>
      </c>
      <c r="K64" s="4">
        <v>0.25</v>
      </c>
      <c r="L64" s="4">
        <v>45.5</v>
      </c>
      <c r="M64" s="4">
        <v>1.98</v>
      </c>
      <c r="N64" s="4">
        <v>6.6</v>
      </c>
      <c r="O64" s="4">
        <v>4.5</v>
      </c>
      <c r="P64" s="4">
        <v>2.02</v>
      </c>
    </row>
    <row r="65" spans="1:16" x14ac:dyDescent="0.25">
      <c r="A65" s="4" t="s">
        <v>103</v>
      </c>
      <c r="B65" s="4">
        <v>67</v>
      </c>
      <c r="C65" s="4">
        <v>1</v>
      </c>
      <c r="D65" s="4"/>
      <c r="E65" s="4">
        <v>22.4</v>
      </c>
      <c r="F65" s="4">
        <v>2.2999999999999998</v>
      </c>
      <c r="G65" s="4">
        <v>10.6</v>
      </c>
      <c r="H65" s="4">
        <v>0.43</v>
      </c>
      <c r="I65" s="4">
        <v>0.6</v>
      </c>
      <c r="J65" s="4">
        <v>1.64</v>
      </c>
      <c r="K65" s="4">
        <v>0.53</v>
      </c>
      <c r="L65" s="4">
        <v>41.8</v>
      </c>
      <c r="M65" s="4">
        <v>1.41</v>
      </c>
      <c r="N65" s="4">
        <v>5.2</v>
      </c>
      <c r="O65" s="4">
        <v>3.7</v>
      </c>
      <c r="P65" s="4">
        <v>1.47</v>
      </c>
    </row>
    <row r="66" spans="1:16" x14ac:dyDescent="0.25">
      <c r="A66" s="9" t="s">
        <v>104</v>
      </c>
      <c r="B66" s="4">
        <v>57</v>
      </c>
      <c r="C66" s="4"/>
      <c r="D66" s="4">
        <v>1</v>
      </c>
      <c r="E66" s="4">
        <v>29.3</v>
      </c>
      <c r="F66" s="4">
        <v>0.9</v>
      </c>
      <c r="G66" s="4">
        <v>9.3000000000000007</v>
      </c>
      <c r="H66" s="4">
        <v>0.4</v>
      </c>
      <c r="I66" s="4">
        <v>0.62</v>
      </c>
      <c r="J66" s="4">
        <v>1.61</v>
      </c>
      <c r="K66" s="4">
        <v>0.42</v>
      </c>
      <c r="L66" s="4">
        <v>41.2</v>
      </c>
      <c r="M66" s="4">
        <v>0.88</v>
      </c>
      <c r="N66" s="4">
        <v>5.9</v>
      </c>
      <c r="O66" s="4">
        <v>4.8</v>
      </c>
      <c r="P66" s="4">
        <v>1.1000000000000001</v>
      </c>
    </row>
    <row r="67" spans="1:16" x14ac:dyDescent="0.25">
      <c r="A67" s="9" t="s">
        <v>105</v>
      </c>
      <c r="B67" s="72">
        <v>40</v>
      </c>
      <c r="C67" s="72">
        <v>1</v>
      </c>
      <c r="D67" s="72"/>
      <c r="E67" s="72">
        <v>29.5</v>
      </c>
      <c r="F67" s="72">
        <v>0.4</v>
      </c>
      <c r="G67" s="4">
        <v>4.8</v>
      </c>
      <c r="H67" s="4">
        <v>0.36</v>
      </c>
      <c r="I67" s="4">
        <v>0.42</v>
      </c>
      <c r="J67" s="4">
        <v>0.8</v>
      </c>
      <c r="K67" s="4">
        <v>0.26</v>
      </c>
      <c r="L67" s="4">
        <v>41.8</v>
      </c>
      <c r="M67" s="4">
        <v>0.76</v>
      </c>
      <c r="N67" s="4">
        <v>4.5999999999999996</v>
      </c>
      <c r="O67" s="4">
        <v>3.4</v>
      </c>
      <c r="P67" s="4">
        <v>1.23</v>
      </c>
    </row>
    <row r="68" spans="1:16" x14ac:dyDescent="0.25">
      <c r="A68" s="9" t="s">
        <v>106</v>
      </c>
      <c r="B68" s="4">
        <v>42</v>
      </c>
      <c r="C68" s="4">
        <v>1</v>
      </c>
      <c r="D68" s="4"/>
      <c r="E68" s="4">
        <v>27.5</v>
      </c>
      <c r="F68" s="4">
        <v>0.8</v>
      </c>
      <c r="G68" s="4">
        <v>7.7</v>
      </c>
      <c r="H68" s="4">
        <v>0.31</v>
      </c>
      <c r="I68" s="4">
        <v>0.42</v>
      </c>
      <c r="J68" s="4">
        <v>0.93</v>
      </c>
      <c r="K68" s="4">
        <v>0.46</v>
      </c>
      <c r="L68" s="4">
        <v>41.8</v>
      </c>
      <c r="M68" s="1">
        <v>1.45</v>
      </c>
      <c r="N68" s="4">
        <v>5.5</v>
      </c>
      <c r="O68" s="4">
        <v>3.5</v>
      </c>
      <c r="P68" s="4">
        <v>1.28</v>
      </c>
    </row>
    <row r="69" spans="1:16" x14ac:dyDescent="0.25">
      <c r="A69" s="4" t="s">
        <v>107</v>
      </c>
      <c r="B69" s="4">
        <v>64</v>
      </c>
      <c r="C69" s="4">
        <v>1</v>
      </c>
      <c r="D69" s="4"/>
      <c r="E69" s="4">
        <v>23.1</v>
      </c>
      <c r="F69" s="4">
        <v>0.1</v>
      </c>
      <c r="G69" s="4">
        <v>10.5</v>
      </c>
      <c r="H69" s="4">
        <v>0.47</v>
      </c>
      <c r="I69" s="4">
        <v>0.6</v>
      </c>
      <c r="J69" s="4">
        <v>0.9</v>
      </c>
      <c r="K69" s="4">
        <v>0.45</v>
      </c>
      <c r="L69" s="4">
        <v>44.5</v>
      </c>
      <c r="M69" s="4">
        <v>1.1200000000000001</v>
      </c>
      <c r="N69" s="4">
        <v>4.9000000000000004</v>
      </c>
      <c r="O69" s="4">
        <v>3.6</v>
      </c>
      <c r="P69" s="4">
        <v>1.31</v>
      </c>
    </row>
    <row r="70" spans="1:16" ht="15.75" thickBot="1" x14ac:dyDescent="0.3">
      <c r="A70" s="10" t="s">
        <v>108</v>
      </c>
      <c r="B70" s="10">
        <v>74</v>
      </c>
      <c r="C70" s="10">
        <v>1</v>
      </c>
      <c r="D70" s="10"/>
      <c r="E70" s="10">
        <v>28.6</v>
      </c>
      <c r="F70" s="10">
        <v>4.8</v>
      </c>
      <c r="G70" s="10">
        <v>24</v>
      </c>
      <c r="H70" s="10">
        <v>1.8</v>
      </c>
      <c r="I70" s="10">
        <v>0.85</v>
      </c>
      <c r="J70" s="10">
        <v>1.32</v>
      </c>
      <c r="K70" s="10">
        <v>0.69</v>
      </c>
      <c r="L70" s="10">
        <v>46.1</v>
      </c>
      <c r="M70" s="10">
        <v>2.02</v>
      </c>
      <c r="N70" s="10">
        <v>5.9</v>
      </c>
      <c r="O70" s="10">
        <v>48</v>
      </c>
      <c r="P70" s="10">
        <v>1.08</v>
      </c>
    </row>
    <row r="71" spans="1:16" x14ac:dyDescent="0.25">
      <c r="A71" s="56" t="s">
        <v>110</v>
      </c>
      <c r="B71" s="57">
        <f>AVERAGE(B41:B70)</f>
        <v>61.5</v>
      </c>
      <c r="C71" s="57">
        <f>COUNT(C41:C70)</f>
        <v>20</v>
      </c>
      <c r="D71" s="57">
        <f>COUNT(D41:D70)</f>
        <v>10</v>
      </c>
      <c r="E71" s="58">
        <f>AVERAGE(E41:E70)</f>
        <v>25.38</v>
      </c>
      <c r="F71" s="58">
        <f t="shared" ref="F71:P71" si="6">AVERAGE(F41:F70)</f>
        <v>1.7833333333333325</v>
      </c>
      <c r="G71" s="58">
        <f t="shared" si="6"/>
        <v>11.724137931034482</v>
      </c>
      <c r="H71" s="58">
        <f t="shared" si="6"/>
        <v>0.48137931034482767</v>
      </c>
      <c r="I71" s="58">
        <f t="shared" si="6"/>
        <v>0.56724137931034468</v>
      </c>
      <c r="J71" s="58">
        <f t="shared" si="6"/>
        <v>1.3355172413793102</v>
      </c>
      <c r="K71" s="58">
        <f t="shared" si="6"/>
        <v>0.54965517241379314</v>
      </c>
      <c r="L71" s="58">
        <f t="shared" si="6"/>
        <v>42.543478260869563</v>
      </c>
      <c r="M71" s="58">
        <f t="shared" si="6"/>
        <v>1.6431999999999995</v>
      </c>
      <c r="N71" s="58">
        <f t="shared" si="6"/>
        <v>5.4160000000000004</v>
      </c>
      <c r="O71" s="58">
        <f t="shared" si="6"/>
        <v>4.3784000000000001</v>
      </c>
      <c r="P71" s="58">
        <f t="shared" si="6"/>
        <v>2.2776000000000001</v>
      </c>
    </row>
    <row r="72" spans="1:16" x14ac:dyDescent="0.25">
      <c r="A72" s="1" t="s">
        <v>111</v>
      </c>
      <c r="B72" s="53">
        <f>_xlfn.STDEV.S(B41:B70)</f>
        <v>11.003917797609709</v>
      </c>
      <c r="C72" s="4"/>
      <c r="D72" s="4"/>
      <c r="E72" s="59">
        <f>_xlfn.STDEV.S(E41:E70)</f>
        <v>2.6970481948821852</v>
      </c>
      <c r="F72" s="59">
        <f t="shared" ref="F72:P72" si="7">_xlfn.STDEV.S(F41:F70)</f>
        <v>1.737235880859916</v>
      </c>
      <c r="G72" s="59">
        <f t="shared" si="7"/>
        <v>5.6553801926265486</v>
      </c>
      <c r="H72" s="59">
        <f t="shared" si="7"/>
        <v>0.27325712822921699</v>
      </c>
      <c r="I72" s="59">
        <f t="shared" si="7"/>
        <v>0.17133710614133404</v>
      </c>
      <c r="J72" s="59">
        <f t="shared" si="7"/>
        <v>0.35933058999534762</v>
      </c>
      <c r="K72" s="59">
        <f t="shared" si="7"/>
        <v>0.40454103410638359</v>
      </c>
      <c r="L72" s="59">
        <f t="shared" si="7"/>
        <v>2.9390514992791497</v>
      </c>
      <c r="M72" s="59">
        <f t="shared" si="7"/>
        <v>0.68313444260018741</v>
      </c>
      <c r="N72" s="59">
        <f t="shared" si="7"/>
        <v>0.81837236838332106</v>
      </c>
      <c r="O72" s="59">
        <f t="shared" si="7"/>
        <v>9.2095012894293031</v>
      </c>
      <c r="P72" s="59">
        <f t="shared" si="7"/>
        <v>1.0370241077236348</v>
      </c>
    </row>
  </sheetData>
  <sortState ref="A48:P84">
    <sortCondition ref="A48:A84"/>
  </sortState>
  <mergeCells count="13">
    <mergeCell ref="G38:L38"/>
    <mergeCell ref="M38:P38"/>
    <mergeCell ref="A38:F38"/>
    <mergeCell ref="Y4:AB4"/>
    <mergeCell ref="J4:Q4"/>
    <mergeCell ref="R4:X4"/>
    <mergeCell ref="B5:B6"/>
    <mergeCell ref="C5:C6"/>
    <mergeCell ref="D5:D6"/>
    <mergeCell ref="F5:F6"/>
    <mergeCell ref="AC4:AH4"/>
    <mergeCell ref="A5:A6"/>
    <mergeCell ref="A4:I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 1</vt:lpstr>
    </vt:vector>
  </TitlesOfParts>
  <Company>Institut klinické a experimentální medicíny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RNDr. Monika Cahová, Ph.D.</dc:creator>
  <cp:lastModifiedBy>RNDr. Monika Cahová, Ph.D.</cp:lastModifiedBy>
  <dcterms:created xsi:type="dcterms:W3CDTF">2018-12-20T20:10:09Z</dcterms:created>
  <dcterms:modified xsi:type="dcterms:W3CDTF">2020-07-13T08:59:59Z</dcterms:modified>
</cp:coreProperties>
</file>