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13_ncr:1_{ADE02EBA-CAC0-43A2-B789-5F0713B992F6}" xr6:coauthVersionLast="47" xr6:coauthVersionMax="47" xr10:uidLastSave="{00000000-0000-0000-0000-000000000000}"/>
  <bookViews>
    <workbookView xWindow="-120" yWindow="-120" windowWidth="29040" windowHeight="15840" activeTab="8" xr2:uid="{807A4F53-42AD-4919-9DD9-D90E9AF3143C}"/>
  </bookViews>
  <sheets>
    <sheet name="Sup Table S1" sheetId="2" r:id="rId1"/>
    <sheet name="Sup Table S2" sheetId="3" r:id="rId2"/>
    <sheet name="Sup Table S3" sheetId="4" r:id="rId3"/>
    <sheet name="Sup Table S4" sheetId="5" r:id="rId4"/>
    <sheet name="Sup Table S5" sheetId="1" r:id="rId5"/>
    <sheet name="Sup Table S6" sheetId="7" r:id="rId6"/>
    <sheet name="Sup Table S7" sheetId="6" r:id="rId7"/>
    <sheet name="Sup Table S8" sheetId="9" r:id="rId8"/>
    <sheet name="Sup Table S9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" i="5" l="1"/>
  <c r="I52" i="5" s="1"/>
  <c r="H51" i="5"/>
  <c r="I51" i="5" s="1"/>
  <c r="H50" i="5"/>
  <c r="I50" i="5" s="1"/>
  <c r="H49" i="5"/>
  <c r="I49" i="5" s="1"/>
  <c r="H48" i="5"/>
  <c r="I48" i="5" s="1"/>
  <c r="H47" i="5"/>
  <c r="I47" i="5" s="1"/>
  <c r="H46" i="5"/>
  <c r="I46" i="5" s="1"/>
  <c r="H45" i="5"/>
  <c r="I45" i="5" s="1"/>
  <c r="H44" i="5"/>
  <c r="I44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H5" i="2"/>
  <c r="I5" i="2" s="1"/>
  <c r="H4" i="2"/>
  <c r="I4" i="2" s="1"/>
  <c r="H49" i="3"/>
  <c r="I49" i="3" s="1"/>
  <c r="H48" i="3"/>
  <c r="I48" i="3" s="1"/>
  <c r="H47" i="3"/>
  <c r="I47" i="3" s="1"/>
  <c r="H46" i="3"/>
  <c r="I46" i="3" s="1"/>
  <c r="H45" i="3"/>
  <c r="I45" i="3" s="1"/>
  <c r="H44" i="3"/>
  <c r="I44" i="3" s="1"/>
  <c r="H43" i="3"/>
  <c r="I43" i="3" s="1"/>
  <c r="H42" i="3"/>
  <c r="I42" i="3" s="1"/>
  <c r="H41" i="3"/>
  <c r="I41" i="3" s="1"/>
  <c r="H40" i="3"/>
  <c r="I40" i="3" s="1"/>
  <c r="H39" i="3"/>
  <c r="I39" i="3" s="1"/>
  <c r="H38" i="3"/>
  <c r="I38" i="3" s="1"/>
  <c r="H37" i="3"/>
  <c r="I37" i="3" s="1"/>
  <c r="H36" i="3"/>
  <c r="I36" i="3" s="1"/>
  <c r="H35" i="3"/>
  <c r="I35" i="3" s="1"/>
  <c r="H34" i="3"/>
  <c r="I34" i="3" s="1"/>
  <c r="H33" i="3"/>
  <c r="I33" i="3" s="1"/>
  <c r="H32" i="3"/>
  <c r="I32" i="3" s="1"/>
  <c r="H31" i="3"/>
  <c r="I31" i="3" s="1"/>
  <c r="H30" i="3"/>
  <c r="I30" i="3" s="1"/>
  <c r="H29" i="3"/>
  <c r="I29" i="3" s="1"/>
  <c r="H28" i="3"/>
  <c r="I28" i="3" s="1"/>
  <c r="H27" i="3"/>
  <c r="I27" i="3" s="1"/>
  <c r="H26" i="3"/>
  <c r="I26" i="3" s="1"/>
  <c r="H25" i="3"/>
  <c r="I25" i="3" s="1"/>
  <c r="H24" i="3"/>
  <c r="I24" i="3" s="1"/>
  <c r="H23" i="3"/>
  <c r="I23" i="3" s="1"/>
  <c r="H22" i="3"/>
  <c r="I22" i="3" s="1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4" i="3"/>
  <c r="I14" i="3" s="1"/>
  <c r="H13" i="3"/>
  <c r="I13" i="3" s="1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H6" i="3"/>
  <c r="I6" i="3" s="1"/>
  <c r="H5" i="3"/>
  <c r="I5" i="3" s="1"/>
  <c r="H4" i="3"/>
  <c r="I4" i="3" s="1"/>
  <c r="G8" i="6" l="1"/>
  <c r="F8" i="6"/>
  <c r="E8" i="6"/>
  <c r="G5" i="6"/>
  <c r="F5" i="6"/>
  <c r="E5" i="6"/>
  <c r="G9" i="6"/>
  <c r="F9" i="6"/>
  <c r="E9" i="6"/>
  <c r="G7" i="6"/>
  <c r="F7" i="6"/>
  <c r="E7" i="6"/>
  <c r="G6" i="6"/>
  <c r="F6" i="6"/>
  <c r="E6" i="6"/>
  <c r="D6" i="9" l="1"/>
  <c r="D5" i="9"/>
  <c r="D15" i="9"/>
  <c r="D14" i="9"/>
  <c r="D12" i="9"/>
  <c r="D11" i="9"/>
  <c r="D9" i="9"/>
  <c r="D8" i="9"/>
  <c r="E6" i="9"/>
  <c r="E5" i="9"/>
  <c r="E15" i="9"/>
  <c r="E14" i="9"/>
  <c r="E12" i="9"/>
  <c r="E11" i="9"/>
  <c r="E9" i="9"/>
  <c r="E8" i="9"/>
  <c r="C6" i="9"/>
  <c r="C5" i="9"/>
  <c r="C15" i="9"/>
  <c r="C14" i="9"/>
  <c r="C12" i="9"/>
  <c r="C11" i="9"/>
  <c r="C9" i="9"/>
  <c r="C8" i="9"/>
  <c r="G27" i="6"/>
  <c r="F27" i="6"/>
  <c r="G25" i="6"/>
  <c r="F25" i="6"/>
  <c r="G23" i="6"/>
  <c r="F23" i="6"/>
  <c r="G24" i="6"/>
  <c r="F24" i="6"/>
  <c r="G26" i="6"/>
  <c r="F26" i="6"/>
  <c r="G21" i="6"/>
  <c r="F21" i="6"/>
  <c r="G19" i="6"/>
  <c r="F19" i="6"/>
  <c r="G17" i="6"/>
  <c r="F17" i="6"/>
  <c r="G18" i="6"/>
  <c r="F18" i="6"/>
  <c r="G20" i="6"/>
  <c r="F20" i="6"/>
  <c r="G15" i="6"/>
  <c r="F15" i="6"/>
  <c r="G13" i="6"/>
  <c r="F13" i="6"/>
  <c r="G11" i="6"/>
  <c r="F11" i="6"/>
  <c r="G12" i="6"/>
  <c r="G14" i="6"/>
  <c r="F14" i="6"/>
  <c r="F12" i="6"/>
  <c r="E27" i="6"/>
  <c r="E25" i="6"/>
  <c r="E23" i="6"/>
  <c r="E24" i="6"/>
  <c r="E26" i="6"/>
  <c r="E21" i="6"/>
  <c r="E19" i="6"/>
  <c r="E17" i="6"/>
  <c r="E18" i="6"/>
  <c r="E20" i="6"/>
  <c r="E15" i="6"/>
  <c r="E13" i="6"/>
  <c r="E11" i="6"/>
  <c r="E12" i="6"/>
  <c r="E14" i="6"/>
</calcChain>
</file>

<file path=xl/sharedStrings.xml><?xml version="1.0" encoding="utf-8"?>
<sst xmlns="http://schemas.openxmlformats.org/spreadsheetml/2006/main" count="802" uniqueCount="130">
  <si>
    <t>SNP</t>
  </si>
  <si>
    <t>remove</t>
  </si>
  <si>
    <t>palindromic</t>
  </si>
  <si>
    <t>ambiguous</t>
  </si>
  <si>
    <t>rs1011468</t>
  </si>
  <si>
    <t>A</t>
  </si>
  <si>
    <t>G</t>
  </si>
  <si>
    <t>NA</t>
  </si>
  <si>
    <t>rs1047891</t>
  </si>
  <si>
    <t>C</t>
  </si>
  <si>
    <t>rs10818769</t>
  </si>
  <si>
    <t>rs10859995</t>
  </si>
  <si>
    <t>T</t>
  </si>
  <si>
    <t>rs10887718</t>
  </si>
  <si>
    <t>rs11127048</t>
  </si>
  <si>
    <t>rs111529171</t>
  </si>
  <si>
    <t>rs112285002</t>
  </si>
  <si>
    <t>rs11264360</t>
  </si>
  <si>
    <t>rs1149605</t>
  </si>
  <si>
    <t>rs11723621</t>
  </si>
  <si>
    <t>rs1229984</t>
  </si>
  <si>
    <t>rs12317268</t>
  </si>
  <si>
    <t>rs12803256</t>
  </si>
  <si>
    <t>rs17765311</t>
  </si>
  <si>
    <t>rs1800775</t>
  </si>
  <si>
    <t>rs1972994</t>
  </si>
  <si>
    <t>rs2011425</t>
  </si>
  <si>
    <t>rs2074735</t>
  </si>
  <si>
    <t>rs2229742</t>
  </si>
  <si>
    <t>rs2847500</t>
  </si>
  <si>
    <t>rs2909218</t>
  </si>
  <si>
    <t>rs34726834</t>
  </si>
  <si>
    <t>rs3750296</t>
  </si>
  <si>
    <t>rs532436</t>
  </si>
  <si>
    <t>rs58073039</t>
  </si>
  <si>
    <t>rs58542926</t>
  </si>
  <si>
    <t>rs6127099</t>
  </si>
  <si>
    <t>rs62007299</t>
  </si>
  <si>
    <t>rs6438900</t>
  </si>
  <si>
    <t>rs6698680</t>
  </si>
  <si>
    <t>rs6724965</t>
  </si>
  <si>
    <t>rs6773343</t>
  </si>
  <si>
    <t>rs71383766</t>
  </si>
  <si>
    <t>rs73015021</t>
  </si>
  <si>
    <t>rs7519574</t>
  </si>
  <si>
    <t>rs7528419</t>
  </si>
  <si>
    <t>rs7569755</t>
  </si>
  <si>
    <t>rs7718395</t>
  </si>
  <si>
    <t>rs77924615</t>
  </si>
  <si>
    <t>rs7828742</t>
  </si>
  <si>
    <t>rs78649910</t>
  </si>
  <si>
    <t>rs8018720</t>
  </si>
  <si>
    <t>rs804280</t>
  </si>
  <si>
    <t>rs8063706</t>
  </si>
  <si>
    <t>rs8091117</t>
  </si>
  <si>
    <t>rs867772</t>
  </si>
  <si>
    <t>rs964184</t>
  </si>
  <si>
    <t>rs9668081</t>
  </si>
  <si>
    <t>Estimate</t>
  </si>
  <si>
    <t>Pr(&gt;|t|)</t>
  </si>
  <si>
    <t>Method</t>
  </si>
  <si>
    <t xml:space="preserve">OR </t>
  </si>
  <si>
    <t>95%_LL</t>
  </si>
  <si>
    <t>95%_UL</t>
  </si>
  <si>
    <t>P-val</t>
  </si>
  <si>
    <t>Cohran-Q</t>
  </si>
  <si>
    <t>Cohran-Q p-val</t>
  </si>
  <si>
    <t>MR-Egger Interecept</t>
  </si>
  <si>
    <t>MR-Egger intercept p-value</t>
  </si>
  <si>
    <t>MR-PRESSO global test RSSobs</t>
  </si>
  <si>
    <t>MR-PRESSO global test p-value</t>
  </si>
  <si>
    <t>MR-PRESSO distortion coefficient</t>
  </si>
  <si>
    <t>MR-PRESSO distortion test p-value</t>
  </si>
  <si>
    <t>IVW</t>
  </si>
  <si>
    <t>Weighted median</t>
  </si>
  <si>
    <t>Weighted mode</t>
  </si>
  <si>
    <t>MR-Egger</t>
  </si>
  <si>
    <t>MR-PRESSO</t>
  </si>
  <si>
    <t>Meta-analysis</t>
  </si>
  <si>
    <t>effect_allele</t>
  </si>
  <si>
    <t>other_allele</t>
  </si>
  <si>
    <t>beta_25OHD</t>
  </si>
  <si>
    <t>beta_T2D</t>
  </si>
  <si>
    <t>eaf_25OHD</t>
  </si>
  <si>
    <t>eaf_T2D</t>
  </si>
  <si>
    <t>se_T2D</t>
  </si>
  <si>
    <t>pval_T2D</t>
  </si>
  <si>
    <t>se_25OHD</t>
  </si>
  <si>
    <t>pval_25OHD</t>
  </si>
  <si>
    <t>MR Egger</t>
  </si>
  <si>
    <t>Beta</t>
  </si>
  <si>
    <t>Standard Error</t>
  </si>
  <si>
    <t>P-value</t>
  </si>
  <si>
    <t>t-value</t>
  </si>
  <si>
    <t>rs577185477*</t>
  </si>
  <si>
    <t>rs1800588*</t>
  </si>
  <si>
    <t>rs2037511*</t>
  </si>
  <si>
    <t>rs960596*</t>
  </si>
  <si>
    <t>rs7650253*</t>
  </si>
  <si>
    <t>MR Presso</t>
  </si>
  <si>
    <t>African Americans</t>
  </si>
  <si>
    <t>Hispanics</t>
  </si>
  <si>
    <t>Non-Hispanic Whites</t>
  </si>
  <si>
    <t>N of  SNPs after Phenoscanner filtering</t>
  </si>
  <si>
    <t>African-Americans</t>
  </si>
  <si>
    <t xml:space="preserve">MR-PRESSO </t>
  </si>
  <si>
    <t>N of  SNPs</t>
  </si>
  <si>
    <t>MR Power</t>
  </si>
  <si>
    <t>R2</t>
  </si>
  <si>
    <t>OR</t>
  </si>
  <si>
    <t>Sample (cases/controls)</t>
  </si>
  <si>
    <t>3006/6061</t>
  </si>
  <si>
    <t>1068/1068</t>
  </si>
  <si>
    <t>664/1434</t>
  </si>
  <si>
    <t>1274/3559</t>
  </si>
  <si>
    <t xml:space="preserve"> N of SNPs</t>
  </si>
  <si>
    <t>F-statistic</t>
  </si>
  <si>
    <t xml:space="preserve">R2: % variance explained by exposure SNPs </t>
  </si>
  <si>
    <t>* astrisk denotes proxy SNPs</t>
  </si>
  <si>
    <t>Significant p-values are denoted in bold</t>
  </si>
  <si>
    <t>Table S1:  SNPs used as instruments in the Non-Hispanic White MR analysis with their respective effects on 25OHD and pediatric T2D</t>
  </si>
  <si>
    <t>Table S2:  SNPs used as instruments in the African-American MR analysis with their respective effects on 25OHD and pediatric T2D</t>
  </si>
  <si>
    <t>Table S3:  SNPs used as instruments in the Hispanic MR analysis with their respective effects on 25OHD and pediatric T2D</t>
  </si>
  <si>
    <t>Table S4:  SNPs used as instruments in the mixed-ancestry MR analysis with their respective effects on 25OHD and pediatric T2D</t>
  </si>
  <si>
    <t xml:space="preserve">Table S7: Results of the main MR analysis presented in Table 1 after filtering for SNPs associated with confounders using Phenoscanner </t>
  </si>
  <si>
    <t>Table S8: Results of the MVMR testing effects of both 25OHD and pediatric BMI on pediatric T2D risk</t>
  </si>
  <si>
    <t>Table S9: Results of the MR power analysis in the main MR analyses</t>
  </si>
  <si>
    <t>OR </t>
  </si>
  <si>
    <t xml:space="preserve"> Table S5: Results (in the form of MR OR for pediaric T2D per SD increase in log transformed 25OHD)  of the main MR analysis in the mixed-ancestry PRODIGY cohort and its 3 ethnic subsets.</t>
  </si>
  <si>
    <t xml:space="preserve">Table S6: Results of the MR sensitivity analysis with 4 vitamin D core gene SNPs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</si>
</sst>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87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0" xfId="0" applyFont="1"/>
    <xf numFmtId="0" fontId="4" fillId="0" borderId="0" xfId="0" applyFont="1"/>
    <xf numFmtId="0" fontId="3" fillId="0" borderId="2" xfId="1" applyFont="1" applyBorder="1"/>
    <xf numFmtId="0" fontId="5" fillId="0" borderId="2" xfId="1" applyFont="1" applyBorder="1"/>
    <xf numFmtId="0" fontId="5" fillId="0" borderId="8" xfId="1" applyFont="1" applyBorder="1"/>
    <xf numFmtId="0" fontId="4" fillId="0" borderId="1" xfId="0" applyFont="1" applyBorder="1"/>
    <xf numFmtId="11" fontId="4" fillId="0" borderId="1" xfId="0" applyNumberFormat="1" applyFont="1" applyBorder="1"/>
    <xf numFmtId="0" fontId="4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4" fillId="0" borderId="4" xfId="0" applyFont="1" applyBorder="1"/>
    <xf numFmtId="11" fontId="4" fillId="0" borderId="14" xfId="0" applyNumberFormat="1" applyFont="1" applyBorder="1"/>
    <xf numFmtId="0" fontId="4" fillId="0" borderId="2" xfId="0" applyFont="1" applyBorder="1"/>
    <xf numFmtId="11" fontId="4" fillId="0" borderId="3" xfId="0" applyNumberFormat="1" applyFont="1" applyBorder="1"/>
    <xf numFmtId="0" fontId="4" fillId="0" borderId="3" xfId="0" applyFont="1" applyBorder="1"/>
    <xf numFmtId="0" fontId="4" fillId="0" borderId="8" xfId="0" applyFont="1" applyBorder="1"/>
    <xf numFmtId="0" fontId="4" fillId="0" borderId="6" xfId="0" applyFont="1" applyBorder="1"/>
    <xf numFmtId="11" fontId="4" fillId="0" borderId="7" xfId="0" applyNumberFormat="1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11" fontId="4" fillId="0" borderId="6" xfId="0" applyNumberFormat="1" applyFont="1" applyBorder="1"/>
    <xf numFmtId="0" fontId="0" fillId="0" borderId="10" xfId="0" applyBorder="1"/>
    <xf numFmtId="0" fontId="0" fillId="0" borderId="9" xfId="0" applyBorder="1"/>
    <xf numFmtId="0" fontId="3" fillId="0" borderId="20" xfId="1" applyFont="1" applyBorder="1"/>
    <xf numFmtId="0" fontId="3" fillId="0" borderId="4" xfId="1" applyFont="1" applyBorder="1"/>
    <xf numFmtId="0" fontId="3" fillId="0" borderId="15" xfId="1" applyFont="1" applyBorder="1"/>
    <xf numFmtId="164" fontId="0" fillId="0" borderId="10" xfId="0" applyNumberFormat="1" applyBorder="1"/>
    <xf numFmtId="164" fontId="0" fillId="0" borderId="1" xfId="0" applyNumberFormat="1" applyBorder="1"/>
    <xf numFmtId="164" fontId="0" fillId="0" borderId="9" xfId="0" applyNumberFormat="1" applyBorder="1"/>
    <xf numFmtId="164" fontId="0" fillId="0" borderId="6" xfId="0" applyNumberFormat="1" applyBorder="1"/>
    <xf numFmtId="164" fontId="4" fillId="0" borderId="10" xfId="0" applyNumberFormat="1" applyFont="1" applyBorder="1"/>
    <xf numFmtId="164" fontId="4" fillId="0" borderId="1" xfId="0" applyNumberFormat="1" applyFont="1" applyBorder="1"/>
    <xf numFmtId="164" fontId="4" fillId="0" borderId="6" xfId="0" applyNumberFormat="1" applyFont="1" applyBorder="1"/>
    <xf numFmtId="0" fontId="3" fillId="0" borderId="16" xfId="1" applyFont="1" applyBorder="1" applyAlignment="1">
      <alignment horizontal="center" wrapText="1"/>
    </xf>
    <xf numFmtId="0" fontId="3" fillId="0" borderId="20" xfId="1" applyFont="1" applyBorder="1" applyAlignment="1">
      <alignment wrapText="1"/>
    </xf>
    <xf numFmtId="0" fontId="3" fillId="0" borderId="16" xfId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5" fillId="0" borderId="26" xfId="1" applyFont="1" applyBorder="1"/>
    <xf numFmtId="164" fontId="0" fillId="0" borderId="0" xfId="0" applyNumberFormat="1"/>
    <xf numFmtId="164" fontId="3" fillId="0" borderId="16" xfId="1" applyNumberFormat="1" applyFont="1" applyBorder="1" applyAlignment="1">
      <alignment horizontal="center" wrapText="1"/>
    </xf>
    <xf numFmtId="164" fontId="3" fillId="0" borderId="17" xfId="1" applyNumberFormat="1" applyFont="1" applyBorder="1" applyAlignment="1">
      <alignment horizontal="center" wrapText="1"/>
    </xf>
    <xf numFmtId="0" fontId="2" fillId="0" borderId="2" xfId="0" applyFont="1" applyBorder="1"/>
    <xf numFmtId="0" fontId="2" fillId="0" borderId="8" xfId="0" applyFont="1" applyBorder="1"/>
    <xf numFmtId="0" fontId="0" fillId="0" borderId="6" xfId="0" applyBorder="1"/>
    <xf numFmtId="164" fontId="0" fillId="0" borderId="3" xfId="0" applyNumberFormat="1" applyBorder="1"/>
    <xf numFmtId="164" fontId="0" fillId="0" borderId="7" xfId="0" applyNumberFormat="1" applyBorder="1"/>
    <xf numFmtId="0" fontId="2" fillId="0" borderId="4" xfId="0" applyFont="1" applyBorder="1"/>
    <xf numFmtId="164" fontId="2" fillId="0" borderId="16" xfId="1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2" fillId="0" borderId="20" xfId="0" applyFont="1" applyBorder="1"/>
    <xf numFmtId="164" fontId="0" fillId="0" borderId="9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4" xfId="0" applyBorder="1"/>
    <xf numFmtId="164" fontId="0" fillId="0" borderId="14" xfId="0" applyNumberFormat="1" applyBorder="1"/>
    <xf numFmtId="0" fontId="0" fillId="0" borderId="20" xfId="0" applyBorder="1"/>
    <xf numFmtId="164" fontId="0" fillId="0" borderId="21" xfId="0" applyNumberFormat="1" applyBorder="1"/>
    <xf numFmtId="0" fontId="0" fillId="0" borderId="8" xfId="0" applyBorder="1"/>
    <xf numFmtId="9" fontId="0" fillId="0" borderId="29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/>
    <xf numFmtId="0" fontId="0" fillId="0" borderId="0" xfId="0" applyAlignment="1">
      <alignment horizontal="center"/>
    </xf>
    <xf numFmtId="0" fontId="3" fillId="0" borderId="33" xfId="1" applyFont="1" applyBorder="1" applyAlignment="1">
      <alignment horizontal="center"/>
    </xf>
    <xf numFmtId="0" fontId="6" fillId="0" borderId="34" xfId="1" applyFont="1" applyBorder="1" applyAlignment="1">
      <alignment horizontal="center"/>
    </xf>
    <xf numFmtId="0" fontId="1" fillId="0" borderId="34" xfId="1" applyFont="1" applyBorder="1" applyAlignment="1">
      <alignment horizontal="center"/>
    </xf>
    <xf numFmtId="0" fontId="6" fillId="0" borderId="38" xfId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64" fontId="4" fillId="0" borderId="10" xfId="1" applyNumberFormat="1" applyBorder="1" applyAlignment="1">
      <alignment horizontal="center"/>
    </xf>
    <xf numFmtId="164" fontId="4" fillId="0" borderId="14" xfId="1" applyNumberForma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164" fontId="4" fillId="0" borderId="1" xfId="1" applyNumberFormat="1" applyBorder="1" applyAlignment="1">
      <alignment horizontal="center"/>
    </xf>
    <xf numFmtId="164" fontId="4" fillId="0" borderId="3" xfId="1" applyNumberFormat="1" applyBorder="1" applyAlignment="1">
      <alignment horizontal="center"/>
    </xf>
    <xf numFmtId="164" fontId="6" fillId="0" borderId="6" xfId="1" applyNumberFormat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164" fontId="4" fillId="0" borderId="6" xfId="1" applyNumberFormat="1" applyBorder="1" applyAlignment="1">
      <alignment horizontal="center"/>
    </xf>
    <xf numFmtId="164" fontId="4" fillId="0" borderId="7" xfId="1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4" fillId="0" borderId="10" xfId="1" applyBorder="1" applyAlignment="1">
      <alignment horizontal="center"/>
    </xf>
    <xf numFmtId="2" fontId="4" fillId="0" borderId="1" xfId="1" applyNumberFormat="1" applyBorder="1" applyAlignment="1">
      <alignment horizontal="center"/>
    </xf>
    <xf numFmtId="0" fontId="4" fillId="0" borderId="1" xfId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164" fontId="4" fillId="0" borderId="9" xfId="1" applyNumberFormat="1" applyBorder="1" applyAlignment="1">
      <alignment horizontal="center"/>
    </xf>
    <xf numFmtId="2" fontId="4" fillId="0" borderId="9" xfId="1" applyNumberFormat="1" applyBorder="1" applyAlignment="1">
      <alignment horizontal="center"/>
    </xf>
    <xf numFmtId="0" fontId="4" fillId="0" borderId="9" xfId="1" applyBorder="1" applyAlignment="1">
      <alignment horizontal="center"/>
    </xf>
    <xf numFmtId="164" fontId="4" fillId="0" borderId="21" xfId="1" applyNumberFormat="1" applyBorder="1" applyAlignment="1">
      <alignment horizontal="center"/>
    </xf>
    <xf numFmtId="164" fontId="2" fillId="0" borderId="27" xfId="0" applyNumberFormat="1" applyFont="1" applyBorder="1" applyAlignment="1">
      <alignment horizontal="center"/>
    </xf>
    <xf numFmtId="0" fontId="4" fillId="0" borderId="27" xfId="1" applyBorder="1" applyAlignment="1">
      <alignment horizontal="center"/>
    </xf>
    <xf numFmtId="164" fontId="4" fillId="0" borderId="27" xfId="1" applyNumberFormat="1" applyBorder="1" applyAlignment="1">
      <alignment horizontal="center"/>
    </xf>
    <xf numFmtId="164" fontId="4" fillId="0" borderId="28" xfId="1" applyNumberFormat="1" applyBorder="1" applyAlignment="1">
      <alignment horizontal="center"/>
    </xf>
    <xf numFmtId="0" fontId="4" fillId="0" borderId="6" xfId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3" xfId="0" applyBorder="1" applyAlignment="1">
      <alignment horizontal="center" vertical="center" wrapText="1"/>
    </xf>
    <xf numFmtId="164" fontId="4" fillId="0" borderId="0" xfId="0" applyNumberFormat="1" applyFont="1"/>
    <xf numFmtId="164" fontId="3" fillId="0" borderId="16" xfId="0" applyNumberFormat="1" applyFont="1" applyBorder="1"/>
    <xf numFmtId="2" fontId="0" fillId="0" borderId="0" xfId="0" applyNumberFormat="1"/>
    <xf numFmtId="2" fontId="3" fillId="0" borderId="24" xfId="0" applyNumberFormat="1" applyFon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39" xfId="0" applyFont="1" applyBorder="1"/>
    <xf numFmtId="0" fontId="2" fillId="0" borderId="40" xfId="0" applyFont="1" applyBorder="1"/>
    <xf numFmtId="164" fontId="2" fillId="0" borderId="40" xfId="1" applyNumberFormat="1" applyFont="1" applyBorder="1" applyAlignment="1">
      <alignment horizontal="center"/>
    </xf>
    <xf numFmtId="164" fontId="2" fillId="0" borderId="41" xfId="0" applyNumberFormat="1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0" fontId="2" fillId="0" borderId="42" xfId="0" applyFont="1" applyBorder="1"/>
    <xf numFmtId="0" fontId="2" fillId="0" borderId="43" xfId="0" applyFont="1" applyBorder="1"/>
    <xf numFmtId="0" fontId="2" fillId="0" borderId="44" xfId="0" applyFont="1" applyBorder="1"/>
    <xf numFmtId="0" fontId="0" fillId="0" borderId="2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2" fillId="0" borderId="45" xfId="0" applyFont="1" applyBorder="1"/>
    <xf numFmtId="0" fontId="2" fillId="0" borderId="25" xfId="0" applyFont="1" applyBorder="1"/>
    <xf numFmtId="0" fontId="2" fillId="0" borderId="46" xfId="0" applyFont="1" applyBorder="1"/>
    <xf numFmtId="0" fontId="6" fillId="0" borderId="27" xfId="1" applyFont="1" applyBorder="1" applyAlignment="1">
      <alignment horizontal="center"/>
    </xf>
    <xf numFmtId="164" fontId="6" fillId="0" borderId="27" xfId="1" applyNumberFormat="1" applyFont="1" applyBorder="1" applyAlignment="1">
      <alignment horizontal="center"/>
    </xf>
    <xf numFmtId="164" fontId="1" fillId="0" borderId="6" xfId="1" applyNumberFormat="1" applyFont="1" applyBorder="1" applyAlignment="1">
      <alignment horizontal="center"/>
    </xf>
    <xf numFmtId="2" fontId="4" fillId="0" borderId="6" xfId="1" applyNumberForma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3" fillId="0" borderId="47" xfId="0" applyFont="1" applyBorder="1"/>
    <xf numFmtId="0" fontId="3" fillId="0" borderId="33" xfId="0" applyFont="1" applyBorder="1"/>
    <xf numFmtId="11" fontId="4" fillId="0" borderId="10" xfId="0" applyNumberFormat="1" applyFont="1" applyBorder="1"/>
    <xf numFmtId="164" fontId="3" fillId="0" borderId="13" xfId="0" applyNumberFormat="1" applyFont="1" applyBorder="1"/>
    <xf numFmtId="164" fontId="3" fillId="0" borderId="47" xfId="0" applyNumberFormat="1" applyFont="1" applyBorder="1"/>
    <xf numFmtId="0" fontId="6" fillId="0" borderId="0" xfId="1" applyFont="1"/>
    <xf numFmtId="164" fontId="2" fillId="0" borderId="40" xfId="1" applyNumberFormat="1" applyFont="1" applyBorder="1"/>
    <xf numFmtId="164" fontId="2" fillId="0" borderId="41" xfId="0" applyNumberFormat="1" applyFont="1" applyBorder="1"/>
    <xf numFmtId="11" fontId="2" fillId="0" borderId="27" xfId="0" applyNumberFormat="1" applyFont="1" applyBorder="1" applyAlignment="1">
      <alignment horizontal="center"/>
    </xf>
    <xf numFmtId="0" fontId="6" fillId="0" borderId="37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37" xfId="1" applyFont="1" applyBorder="1" applyAlignment="1">
      <alignment horizontal="center"/>
    </xf>
    <xf numFmtId="0" fontId="3" fillId="0" borderId="18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16" xfId="1" applyFon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3" fillId="0" borderId="39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0" xfId="1" applyFont="1" applyBorder="1" applyAlignment="1">
      <alignment horizontal="center"/>
    </xf>
    <xf numFmtId="0" fontId="3" fillId="0" borderId="41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3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</cellXfs>
  <cellStyles count="2">
    <cellStyle name="Normal" xfId="0" builtinId="0"/>
    <cellStyle name="Normal 2" xfId="1" xr:uid="{5564CE44-7D3D-48AF-BE9E-73F326A32B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4C429-7B07-40C6-AB3A-ED7C032DFD34}">
  <dimension ref="A1:P59"/>
  <sheetViews>
    <sheetView zoomScale="80" zoomScaleNormal="80" workbookViewId="0"/>
  </sheetViews>
  <sheetFormatPr defaultColWidth="8.85546875" defaultRowHeight="15" x14ac:dyDescent="0.25"/>
  <cols>
    <col min="1" max="1" width="13.7109375" customWidth="1"/>
    <col min="2" max="2" width="13" customWidth="1"/>
    <col min="3" max="3" width="12.85546875" customWidth="1"/>
    <col min="4" max="5" width="14" customWidth="1"/>
    <col min="6" max="6" width="13" customWidth="1"/>
    <col min="7" max="7" width="12.42578125" customWidth="1"/>
    <col min="8" max="8" width="9.85546875" customWidth="1"/>
    <col min="9" max="9" width="11.42578125" customWidth="1"/>
    <col min="10" max="10" width="8" customWidth="1"/>
    <col min="11" max="11" width="11.28515625" customWidth="1"/>
    <col min="12" max="12" width="10.7109375" customWidth="1"/>
    <col min="13" max="13" width="13.28515625" customWidth="1"/>
    <col min="14" max="14" width="13.7109375" customWidth="1"/>
    <col min="15" max="15" width="11.42578125" customWidth="1"/>
    <col min="16" max="16" width="13.28515625" customWidth="1"/>
  </cols>
  <sheetData>
    <row r="1" spans="1:16" ht="15.75" x14ac:dyDescent="0.25">
      <c r="A1" s="3" t="s">
        <v>120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6.5" thickBo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6.5" thickBot="1" x14ac:dyDescent="0.3">
      <c r="A3" s="11" t="s">
        <v>0</v>
      </c>
      <c r="B3" s="12" t="s">
        <v>79</v>
      </c>
      <c r="C3" s="12" t="s">
        <v>80</v>
      </c>
      <c r="D3" s="12" t="s">
        <v>81</v>
      </c>
      <c r="E3" s="12" t="s">
        <v>82</v>
      </c>
      <c r="F3" s="12" t="s">
        <v>83</v>
      </c>
      <c r="G3" s="12" t="s">
        <v>84</v>
      </c>
      <c r="H3" s="12" t="s">
        <v>108</v>
      </c>
      <c r="I3" s="12" t="s">
        <v>116</v>
      </c>
      <c r="J3" s="12" t="s">
        <v>1</v>
      </c>
      <c r="K3" s="12" t="s">
        <v>2</v>
      </c>
      <c r="L3" s="12" t="s">
        <v>3</v>
      </c>
      <c r="M3" s="12" t="s">
        <v>85</v>
      </c>
      <c r="N3" s="12" t="s">
        <v>86</v>
      </c>
      <c r="O3" s="12" t="s">
        <v>87</v>
      </c>
      <c r="P3" s="13" t="s">
        <v>88</v>
      </c>
    </row>
    <row r="4" spans="1:16" ht="15.75" x14ac:dyDescent="0.25">
      <c r="A4" s="14" t="s">
        <v>4</v>
      </c>
      <c r="B4" s="10" t="s">
        <v>5</v>
      </c>
      <c r="C4" s="10" t="s">
        <v>6</v>
      </c>
      <c r="D4" s="10">
        <v>-1.4E-2</v>
      </c>
      <c r="E4" s="35">
        <v>2.2380000000000001E-2</v>
      </c>
      <c r="F4" s="10">
        <v>0.48</v>
      </c>
      <c r="G4" s="35">
        <v>0.48593999999999998</v>
      </c>
      <c r="H4" s="10">
        <f>2*F4*(1-F4)*D4*D4</f>
        <v>9.7843200000000005E-5</v>
      </c>
      <c r="I4" s="35">
        <f>H4/((1-H4)/443732)</f>
        <v>43.420407213987126</v>
      </c>
      <c r="J4" s="10" t="b">
        <v>0</v>
      </c>
      <c r="K4" s="10" t="b">
        <v>0</v>
      </c>
      <c r="L4" s="10" t="b">
        <v>0</v>
      </c>
      <c r="M4" s="35">
        <v>1.3868416999999999E-2</v>
      </c>
      <c r="N4" s="35">
        <v>0.106584134981158</v>
      </c>
      <c r="O4" s="10">
        <v>2E-3</v>
      </c>
      <c r="P4" s="15">
        <v>2.5596250877716699E-12</v>
      </c>
    </row>
    <row r="5" spans="1:16" ht="15.75" x14ac:dyDescent="0.25">
      <c r="A5" s="16" t="s">
        <v>8</v>
      </c>
      <c r="B5" s="8" t="s">
        <v>5</v>
      </c>
      <c r="C5" s="8" t="s">
        <v>9</v>
      </c>
      <c r="D5" s="8">
        <v>-1.4E-2</v>
      </c>
      <c r="E5" s="36">
        <v>4.4069999999999998E-4</v>
      </c>
      <c r="F5" s="8">
        <v>0.32</v>
      </c>
      <c r="G5" s="36">
        <v>0.33460000000000001</v>
      </c>
      <c r="H5" s="10">
        <f t="shared" ref="H5:H57" si="0">2*F5*(1-F5)*D5*D5</f>
        <v>8.5299199999999998E-5</v>
      </c>
      <c r="I5" s="35">
        <f t="shared" ref="I5:I57" si="1">H5/((1-H5)/443732)</f>
        <v>37.853213463225842</v>
      </c>
      <c r="J5" s="8" t="b">
        <v>0</v>
      </c>
      <c r="K5" s="8" t="b">
        <v>0</v>
      </c>
      <c r="L5" s="8" t="b">
        <v>0</v>
      </c>
      <c r="M5" s="36">
        <v>1.2742652E-2</v>
      </c>
      <c r="N5" s="36">
        <v>0.97241095168413205</v>
      </c>
      <c r="O5" s="8">
        <v>2E-3</v>
      </c>
      <c r="P5" s="17">
        <v>2.5596250877716699E-12</v>
      </c>
    </row>
    <row r="6" spans="1:16" ht="15.75" x14ac:dyDescent="0.25">
      <c r="A6" s="16" t="s">
        <v>10</v>
      </c>
      <c r="B6" s="8" t="s">
        <v>6</v>
      </c>
      <c r="C6" s="8" t="s">
        <v>9</v>
      </c>
      <c r="D6" s="8">
        <v>-1.7000000000000001E-2</v>
      </c>
      <c r="E6" s="36">
        <v>2.928E-3</v>
      </c>
      <c r="F6" s="8">
        <v>0.86</v>
      </c>
      <c r="G6" s="36">
        <v>0.87034999999999996</v>
      </c>
      <c r="H6" s="10">
        <f t="shared" si="0"/>
        <v>6.9591200000000006E-5</v>
      </c>
      <c r="I6" s="35">
        <f t="shared" si="1"/>
        <v>30.881991473245016</v>
      </c>
      <c r="J6" s="8" t="b">
        <v>0</v>
      </c>
      <c r="K6" s="8" t="b">
        <v>1</v>
      </c>
      <c r="L6" s="8" t="b">
        <v>0</v>
      </c>
      <c r="M6" s="36">
        <v>1.8683742E-2</v>
      </c>
      <c r="N6" s="36">
        <v>0.87547041937710102</v>
      </c>
      <c r="O6" s="8">
        <v>3.0000000000000001E-3</v>
      </c>
      <c r="P6" s="17">
        <v>1.45602201478282E-8</v>
      </c>
    </row>
    <row r="7" spans="1:16" ht="15.75" x14ac:dyDescent="0.25">
      <c r="A7" s="16" t="s">
        <v>11</v>
      </c>
      <c r="B7" s="8" t="s">
        <v>9</v>
      </c>
      <c r="C7" s="8" t="s">
        <v>12</v>
      </c>
      <c r="D7" s="8">
        <v>-3.9E-2</v>
      </c>
      <c r="E7" s="36">
        <v>-1.128E-2</v>
      </c>
      <c r="F7" s="8">
        <v>0.57999999999999996</v>
      </c>
      <c r="G7" s="36">
        <v>0.58008000000000004</v>
      </c>
      <c r="H7" s="10">
        <f t="shared" si="0"/>
        <v>7.4103120000000003E-4</v>
      </c>
      <c r="I7" s="35">
        <f t="shared" si="1"/>
        <v>329.0631024640947</v>
      </c>
      <c r="J7" s="8" t="b">
        <v>0</v>
      </c>
      <c r="K7" s="8" t="b">
        <v>0</v>
      </c>
      <c r="L7" s="8" t="b">
        <v>0</v>
      </c>
      <c r="M7" s="36">
        <v>1.3328672E-2</v>
      </c>
      <c r="N7" s="36">
        <v>0.39738771400859801</v>
      </c>
      <c r="O7" s="8">
        <v>2E-3</v>
      </c>
      <c r="P7" s="17">
        <v>1.09782309513208E-84</v>
      </c>
    </row>
    <row r="8" spans="1:16" ht="15.75" x14ac:dyDescent="0.25">
      <c r="A8" s="16" t="s">
        <v>13</v>
      </c>
      <c r="B8" s="8" t="s">
        <v>12</v>
      </c>
      <c r="C8" s="8" t="s">
        <v>9</v>
      </c>
      <c r="D8" s="8">
        <v>-1.2E-2</v>
      </c>
      <c r="E8" s="36">
        <v>-1.3610000000000001E-2</v>
      </c>
      <c r="F8" s="8">
        <v>0.53</v>
      </c>
      <c r="G8" s="36">
        <v>0.53598999999999997</v>
      </c>
      <c r="H8" s="10">
        <f t="shared" si="0"/>
        <v>7.1740800000000003E-5</v>
      </c>
      <c r="I8" s="35">
        <f t="shared" si="1"/>
        <v>31.835972603743375</v>
      </c>
      <c r="J8" s="8" t="b">
        <v>0</v>
      </c>
      <c r="K8" s="8" t="b">
        <v>0</v>
      </c>
      <c r="L8" s="8" t="b">
        <v>0</v>
      </c>
      <c r="M8" s="36">
        <v>1.3514192E-2</v>
      </c>
      <c r="N8" s="36">
        <v>0.31389179727821798</v>
      </c>
      <c r="O8" s="8">
        <v>2E-3</v>
      </c>
      <c r="P8" s="17">
        <v>1.9731752900753999E-9</v>
      </c>
    </row>
    <row r="9" spans="1:16" ht="15.75" x14ac:dyDescent="0.25">
      <c r="A9" s="16" t="s">
        <v>14</v>
      </c>
      <c r="B9" s="8" t="s">
        <v>5</v>
      </c>
      <c r="C9" s="8" t="s">
        <v>6</v>
      </c>
      <c r="D9" s="8">
        <v>1.7999999999999999E-2</v>
      </c>
      <c r="E9" s="36">
        <v>1.1730000000000001E-2</v>
      </c>
      <c r="F9" s="8">
        <v>0.62</v>
      </c>
      <c r="G9" s="36">
        <v>0.59843000000000002</v>
      </c>
      <c r="H9" s="10">
        <f t="shared" si="0"/>
        <v>1.5266879999999996E-4</v>
      </c>
      <c r="I9" s="35">
        <f t="shared" si="1"/>
        <v>67.754375940869622</v>
      </c>
      <c r="J9" s="8" t="b">
        <v>0</v>
      </c>
      <c r="K9" s="8" t="b">
        <v>0</v>
      </c>
      <c r="L9" s="8" t="b">
        <v>0</v>
      </c>
      <c r="M9" s="36">
        <v>1.3758352999999999E-2</v>
      </c>
      <c r="N9" s="36">
        <v>0.39389615254072802</v>
      </c>
      <c r="O9" s="8">
        <v>2E-3</v>
      </c>
      <c r="P9" s="17">
        <v>2.2571768119076801E-19</v>
      </c>
    </row>
    <row r="10" spans="1:16" ht="15.75" x14ac:dyDescent="0.25">
      <c r="A10" s="16" t="s">
        <v>15</v>
      </c>
      <c r="B10" s="8" t="s">
        <v>9</v>
      </c>
      <c r="C10" s="8" t="s">
        <v>6</v>
      </c>
      <c r="D10" s="8">
        <v>-1.4999999999999999E-2</v>
      </c>
      <c r="E10" s="36">
        <v>-2.154E-2</v>
      </c>
      <c r="F10" s="8">
        <v>0.22</v>
      </c>
      <c r="G10" s="36">
        <v>0.22617000000000001</v>
      </c>
      <c r="H10" s="10">
        <f t="shared" si="0"/>
        <v>7.7219999999999996E-5</v>
      </c>
      <c r="I10" s="35">
        <f t="shared" si="1"/>
        <v>34.267631186480216</v>
      </c>
      <c r="J10" s="8" t="b">
        <v>0</v>
      </c>
      <c r="K10" s="8" t="b">
        <v>1</v>
      </c>
      <c r="L10" s="8" t="b">
        <v>0</v>
      </c>
      <c r="M10" s="36">
        <v>1.5823970999999999E-2</v>
      </c>
      <c r="N10" s="36">
        <v>0.173442295008608</v>
      </c>
      <c r="O10" s="8">
        <v>2E-3</v>
      </c>
      <c r="P10" s="17">
        <v>6.3817833458217902E-14</v>
      </c>
    </row>
    <row r="11" spans="1:16" ht="15.75" x14ac:dyDescent="0.25">
      <c r="A11" s="16" t="s">
        <v>16</v>
      </c>
      <c r="B11" s="8" t="s">
        <v>12</v>
      </c>
      <c r="C11" s="8" t="s">
        <v>9</v>
      </c>
      <c r="D11" s="8">
        <v>0.06</v>
      </c>
      <c r="E11" s="36">
        <v>-5.1250000000000002E-3</v>
      </c>
      <c r="F11" s="8">
        <v>0.16</v>
      </c>
      <c r="G11" s="36">
        <v>0.15801000000000001</v>
      </c>
      <c r="H11" s="10">
        <f t="shared" si="0"/>
        <v>9.6767999999999995E-4</v>
      </c>
      <c r="I11" s="35">
        <f t="shared" si="1"/>
        <v>429.80649691093078</v>
      </c>
      <c r="J11" s="8" t="b">
        <v>0</v>
      </c>
      <c r="K11" s="8" t="b">
        <v>0</v>
      </c>
      <c r="L11" s="8" t="b">
        <v>0</v>
      </c>
      <c r="M11" s="36">
        <v>1.6971778E-2</v>
      </c>
      <c r="N11" s="36">
        <v>0.76267348634007803</v>
      </c>
      <c r="O11" s="8">
        <v>3.0000000000000001E-3</v>
      </c>
      <c r="P11" s="17">
        <v>5.5072482372124703E-89</v>
      </c>
    </row>
    <row r="12" spans="1:16" ht="15.75" x14ac:dyDescent="0.25">
      <c r="A12" s="16" t="s">
        <v>17</v>
      </c>
      <c r="B12" s="8" t="s">
        <v>5</v>
      </c>
      <c r="C12" s="8" t="s">
        <v>12</v>
      </c>
      <c r="D12" s="8">
        <v>1.7999999999999999E-2</v>
      </c>
      <c r="E12" s="36">
        <v>2.366E-2</v>
      </c>
      <c r="F12" s="8">
        <v>0.24</v>
      </c>
      <c r="G12" s="36">
        <v>0.25357000000000002</v>
      </c>
      <c r="H12" s="10">
        <f t="shared" si="0"/>
        <v>1.1819519999999999E-4</v>
      </c>
      <c r="I12" s="35">
        <f t="shared" si="1"/>
        <v>52.45319220194294</v>
      </c>
      <c r="J12" s="8" t="b">
        <v>0</v>
      </c>
      <c r="K12" s="8" t="b">
        <v>1</v>
      </c>
      <c r="L12" s="8" t="b">
        <v>0</v>
      </c>
      <c r="M12" s="36">
        <v>1.5574263E-2</v>
      </c>
      <c r="N12" s="36">
        <v>0.128718953103061</v>
      </c>
      <c r="O12" s="8">
        <v>2E-3</v>
      </c>
      <c r="P12" s="17">
        <v>2.2571768119076801E-19</v>
      </c>
    </row>
    <row r="13" spans="1:16" ht="15.75" x14ac:dyDescent="0.25">
      <c r="A13" s="16" t="s">
        <v>18</v>
      </c>
      <c r="B13" s="8" t="s">
        <v>9</v>
      </c>
      <c r="C13" s="8" t="s">
        <v>12</v>
      </c>
      <c r="D13" s="8">
        <v>1.9E-2</v>
      </c>
      <c r="E13" s="36">
        <v>-1.0109999999999999E-2</v>
      </c>
      <c r="F13" s="8">
        <v>0.17</v>
      </c>
      <c r="G13" s="36">
        <v>0.17563999999999999</v>
      </c>
      <c r="H13" s="10">
        <f t="shared" si="0"/>
        <v>1.0187419999999999E-4</v>
      </c>
      <c r="I13" s="35">
        <f t="shared" si="1"/>
        <v>45.209448190766871</v>
      </c>
      <c r="J13" s="8" t="b">
        <v>0</v>
      </c>
      <c r="K13" s="8" t="b">
        <v>0</v>
      </c>
      <c r="L13" s="8" t="b">
        <v>0</v>
      </c>
      <c r="M13" s="36">
        <v>1.6728281000000001E-2</v>
      </c>
      <c r="N13" s="36">
        <v>0.54560050517688696</v>
      </c>
      <c r="O13" s="8">
        <v>3.0000000000000001E-3</v>
      </c>
      <c r="P13" s="17">
        <v>2.3992045231164098E-10</v>
      </c>
    </row>
    <row r="14" spans="1:16" ht="15.75" x14ac:dyDescent="0.25">
      <c r="A14" s="16" t="s">
        <v>19</v>
      </c>
      <c r="B14" s="8" t="s">
        <v>6</v>
      </c>
      <c r="C14" s="8" t="s">
        <v>5</v>
      </c>
      <c r="D14" s="8">
        <v>-0.187</v>
      </c>
      <c r="E14" s="36">
        <v>1.238E-2</v>
      </c>
      <c r="F14" s="8">
        <v>0.28999999999999998</v>
      </c>
      <c r="G14" s="36">
        <v>0.28645999999999999</v>
      </c>
      <c r="H14" s="10">
        <f t="shared" si="0"/>
        <v>1.4400234199999999E-2</v>
      </c>
      <c r="I14" s="35">
        <f t="shared" si="1"/>
        <v>6483.2043835236063</v>
      </c>
      <c r="J14" s="8" t="b">
        <v>0</v>
      </c>
      <c r="K14" s="8" t="b">
        <v>0</v>
      </c>
      <c r="L14" s="8" t="b">
        <v>0</v>
      </c>
      <c r="M14" s="36">
        <v>1.4577467E-2</v>
      </c>
      <c r="N14" s="36">
        <v>0.39573890870617101</v>
      </c>
      <c r="O14" s="8">
        <v>2E-3</v>
      </c>
      <c r="P14" s="18">
        <v>0</v>
      </c>
    </row>
    <row r="15" spans="1:16" ht="15.75" x14ac:dyDescent="0.25">
      <c r="A15" s="16" t="s">
        <v>20</v>
      </c>
      <c r="B15" s="8" t="s">
        <v>9</v>
      </c>
      <c r="C15" s="8" t="s">
        <v>12</v>
      </c>
      <c r="D15" s="8">
        <v>-4.7E-2</v>
      </c>
      <c r="E15" s="36">
        <v>-6.9440000000000002E-2</v>
      </c>
      <c r="F15" s="8">
        <v>0.97</v>
      </c>
      <c r="G15" s="36">
        <v>0.97377999999999998</v>
      </c>
      <c r="H15" s="10">
        <f t="shared" si="0"/>
        <v>1.2856380000000011E-4</v>
      </c>
      <c r="I15" s="35">
        <f t="shared" si="1"/>
        <v>57.055207335864935</v>
      </c>
      <c r="J15" s="8" t="b">
        <v>0</v>
      </c>
      <c r="K15" s="8" t="b">
        <v>0</v>
      </c>
      <c r="L15" s="8" t="b">
        <v>0</v>
      </c>
      <c r="M15" s="36">
        <v>4.2203585000000002E-2</v>
      </c>
      <c r="N15" s="36">
        <v>9.9896035792363197E-2</v>
      </c>
      <c r="O15" s="8">
        <v>6.0000000000000001E-3</v>
      </c>
      <c r="P15" s="17">
        <v>4.7510251295506399E-15</v>
      </c>
    </row>
    <row r="16" spans="1:16" ht="15.75" x14ac:dyDescent="0.25">
      <c r="A16" s="16" t="s">
        <v>21</v>
      </c>
      <c r="B16" s="8" t="s">
        <v>6</v>
      </c>
      <c r="C16" s="8" t="s">
        <v>5</v>
      </c>
      <c r="D16" s="8">
        <v>-1.9E-2</v>
      </c>
      <c r="E16" s="36">
        <v>2.9510000000000002E-2</v>
      </c>
      <c r="F16" s="8">
        <v>0.15</v>
      </c>
      <c r="G16" s="36">
        <v>0.15801000000000001</v>
      </c>
      <c r="H16" s="10">
        <f t="shared" si="0"/>
        <v>9.2054999999999999E-5</v>
      </c>
      <c r="I16" s="35">
        <f t="shared" si="1"/>
        <v>40.851509845738853</v>
      </c>
      <c r="J16" s="8" t="b">
        <v>0</v>
      </c>
      <c r="K16" s="8" t="b">
        <v>0</v>
      </c>
      <c r="L16" s="8" t="b">
        <v>0</v>
      </c>
      <c r="M16" s="36">
        <v>1.817792E-2</v>
      </c>
      <c r="N16" s="36">
        <v>0.10450433990947899</v>
      </c>
      <c r="O16" s="8">
        <v>3.0000000000000001E-3</v>
      </c>
      <c r="P16" s="17">
        <v>2.3992045231164098E-10</v>
      </c>
    </row>
    <row r="17" spans="1:16" ht="15.75" x14ac:dyDescent="0.25">
      <c r="A17" s="16" t="s">
        <v>22</v>
      </c>
      <c r="B17" s="8" t="s">
        <v>6</v>
      </c>
      <c r="C17" s="8" t="s">
        <v>5</v>
      </c>
      <c r="D17" s="8">
        <v>0.1</v>
      </c>
      <c r="E17" s="36">
        <v>-2.546E-2</v>
      </c>
      <c r="F17" s="8">
        <v>0.77</v>
      </c>
      <c r="G17" s="36">
        <v>0.77073000000000003</v>
      </c>
      <c r="H17" s="10">
        <f t="shared" si="0"/>
        <v>3.542E-3</v>
      </c>
      <c r="I17" s="35">
        <f t="shared" si="1"/>
        <v>1577.285489202756</v>
      </c>
      <c r="J17" s="8" t="b">
        <v>0</v>
      </c>
      <c r="K17" s="8" t="b">
        <v>0</v>
      </c>
      <c r="L17" s="8" t="b">
        <v>0</v>
      </c>
      <c r="M17" s="36">
        <v>1.5830502999999999E-2</v>
      </c>
      <c r="N17" s="36">
        <v>0.107772228337414</v>
      </c>
      <c r="O17" s="8">
        <v>2E-3</v>
      </c>
      <c r="P17" s="18">
        <v>0</v>
      </c>
    </row>
    <row r="18" spans="1:16" ht="15.75" x14ac:dyDescent="0.25">
      <c r="A18" s="16" t="s">
        <v>23</v>
      </c>
      <c r="B18" s="8" t="s">
        <v>9</v>
      </c>
      <c r="C18" s="8" t="s">
        <v>5</v>
      </c>
      <c r="D18" s="8">
        <v>-1.4999999999999999E-2</v>
      </c>
      <c r="E18" s="36">
        <v>-1.1310000000000001E-2</v>
      </c>
      <c r="F18" s="8">
        <v>0.35</v>
      </c>
      <c r="G18" s="36">
        <v>0.36630000000000001</v>
      </c>
      <c r="H18" s="10">
        <f t="shared" si="0"/>
        <v>1.0237499999999999E-4</v>
      </c>
      <c r="I18" s="35">
        <f t="shared" si="1"/>
        <v>45.431714571779281</v>
      </c>
      <c r="J18" s="8" t="b">
        <v>0</v>
      </c>
      <c r="K18" s="8" t="b">
        <v>0</v>
      </c>
      <c r="L18" s="8" t="b">
        <v>0</v>
      </c>
      <c r="M18" s="36">
        <v>1.362273E-2</v>
      </c>
      <c r="N18" s="36">
        <v>0.40640872041885201</v>
      </c>
      <c r="O18" s="8">
        <v>2E-3</v>
      </c>
      <c r="P18" s="17">
        <v>6.3817833458217902E-14</v>
      </c>
    </row>
    <row r="19" spans="1:16" ht="15.75" x14ac:dyDescent="0.25">
      <c r="A19" s="16" t="s">
        <v>95</v>
      </c>
      <c r="B19" s="8" t="s">
        <v>12</v>
      </c>
      <c r="C19" s="8" t="s">
        <v>9</v>
      </c>
      <c r="D19" s="8">
        <v>-0.03</v>
      </c>
      <c r="E19" s="36">
        <v>-8.8419999999999992E-3</v>
      </c>
      <c r="F19" s="8">
        <v>0.22</v>
      </c>
      <c r="G19" s="36">
        <v>0.22736000000000001</v>
      </c>
      <c r="H19" s="10">
        <f t="shared" si="0"/>
        <v>3.0887999999999998E-4</v>
      </c>
      <c r="I19" s="35">
        <f t="shared" si="1"/>
        <v>137.10228831481467</v>
      </c>
      <c r="J19" s="8" t="b">
        <v>0</v>
      </c>
      <c r="K19" s="8" t="b">
        <v>0</v>
      </c>
      <c r="L19" s="8" t="b">
        <v>0</v>
      </c>
      <c r="M19" s="36">
        <v>1.5223442E-2</v>
      </c>
      <c r="N19" s="36">
        <v>0.561365297856117</v>
      </c>
      <c r="O19" s="8">
        <v>2E-3</v>
      </c>
      <c r="P19" s="17">
        <v>7.3419323986255005E-51</v>
      </c>
    </row>
    <row r="20" spans="1:16" ht="15.75" x14ac:dyDescent="0.25">
      <c r="A20" s="16" t="s">
        <v>24</v>
      </c>
      <c r="B20" s="8" t="s">
        <v>5</v>
      </c>
      <c r="C20" s="8" t="s">
        <v>9</v>
      </c>
      <c r="D20" s="8">
        <v>-1.7000000000000001E-2</v>
      </c>
      <c r="E20" s="36">
        <v>-3.175E-2</v>
      </c>
      <c r="F20" s="8">
        <v>0.49</v>
      </c>
      <c r="G20" s="36">
        <v>0.51739999999999997</v>
      </c>
      <c r="H20" s="10">
        <f t="shared" si="0"/>
        <v>1.4444220000000004E-4</v>
      </c>
      <c r="I20" s="35">
        <f t="shared" si="1"/>
        <v>64.102885452201079</v>
      </c>
      <c r="J20" s="8" t="b">
        <v>0</v>
      </c>
      <c r="K20" s="8" t="b">
        <v>0</v>
      </c>
      <c r="L20" s="8" t="b">
        <v>0</v>
      </c>
      <c r="M20" s="36">
        <v>1.3329862E-2</v>
      </c>
      <c r="N20" s="36">
        <v>1.7224971426256099E-2</v>
      </c>
      <c r="O20" s="8">
        <v>2E-3</v>
      </c>
      <c r="P20" s="17">
        <v>1.8959069644406601E-17</v>
      </c>
    </row>
    <row r="21" spans="1:16" ht="15.75" x14ac:dyDescent="0.25">
      <c r="A21" s="16" t="s">
        <v>25</v>
      </c>
      <c r="B21" s="8" t="s">
        <v>12</v>
      </c>
      <c r="C21" s="8" t="s">
        <v>5</v>
      </c>
      <c r="D21" s="8">
        <v>-1.7999999999999999E-2</v>
      </c>
      <c r="E21" s="36">
        <v>2.453E-4</v>
      </c>
      <c r="F21" s="8">
        <v>0.65</v>
      </c>
      <c r="G21" s="36">
        <v>0.63966000000000001</v>
      </c>
      <c r="H21" s="10">
        <f t="shared" si="0"/>
        <v>1.4741999999999997E-4</v>
      </c>
      <c r="I21" s="35">
        <f t="shared" si="1"/>
        <v>65.424616336940375</v>
      </c>
      <c r="J21" s="8" t="b">
        <v>0</v>
      </c>
      <c r="K21" s="8" t="b">
        <v>1</v>
      </c>
      <c r="L21" s="8" t="b">
        <v>0</v>
      </c>
      <c r="M21" s="36">
        <v>1.3397714999999999E-2</v>
      </c>
      <c r="N21" s="36">
        <v>0.98539227410908503</v>
      </c>
      <c r="O21" s="8">
        <v>2E-3</v>
      </c>
      <c r="P21" s="17">
        <v>2.2571768119076801E-19</v>
      </c>
    </row>
    <row r="22" spans="1:16" ht="15.75" x14ac:dyDescent="0.25">
      <c r="A22" s="16" t="s">
        <v>26</v>
      </c>
      <c r="B22" s="8" t="s">
        <v>6</v>
      </c>
      <c r="C22" s="8" t="s">
        <v>12</v>
      </c>
      <c r="D22" s="8">
        <v>-4.5999999999999999E-2</v>
      </c>
      <c r="E22" s="36">
        <v>2.708E-2</v>
      </c>
      <c r="F22" s="8">
        <v>0.08</v>
      </c>
      <c r="G22" s="36">
        <v>7.7450000000000005E-2</v>
      </c>
      <c r="H22" s="10">
        <f t="shared" si="0"/>
        <v>3.1147519999999998E-4</v>
      </c>
      <c r="I22" s="35">
        <f t="shared" si="1"/>
        <v>138.25457631820962</v>
      </c>
      <c r="J22" s="8" t="b">
        <v>0</v>
      </c>
      <c r="K22" s="8" t="b">
        <v>0</v>
      </c>
      <c r="L22" s="8" t="b">
        <v>0</v>
      </c>
      <c r="M22" s="36">
        <v>2.4331598999999999E-2</v>
      </c>
      <c r="N22" s="36">
        <v>0.265727311205957</v>
      </c>
      <c r="O22" s="8">
        <v>4.0000000000000001E-3</v>
      </c>
      <c r="P22" s="17">
        <v>1.3191542892227299E-30</v>
      </c>
    </row>
    <row r="23" spans="1:16" ht="15.75" x14ac:dyDescent="0.25">
      <c r="A23" s="16" t="s">
        <v>96</v>
      </c>
      <c r="B23" s="8" t="s">
        <v>5</v>
      </c>
      <c r="C23" s="8" t="s">
        <v>6</v>
      </c>
      <c r="D23" s="8">
        <v>1.6E-2</v>
      </c>
      <c r="E23" s="36">
        <v>-1.0240000000000001E-2</v>
      </c>
      <c r="F23" s="8">
        <v>0.17</v>
      </c>
      <c r="G23" s="36">
        <v>0.17016000000000001</v>
      </c>
      <c r="H23" s="10">
        <f t="shared" si="0"/>
        <v>7.2243200000000007E-5</v>
      </c>
      <c r="I23" s="35">
        <f t="shared" si="1"/>
        <v>32.058935662500858</v>
      </c>
      <c r="J23" s="8" t="b">
        <v>0</v>
      </c>
      <c r="K23" s="8" t="b">
        <v>0</v>
      </c>
      <c r="L23" s="8" t="b">
        <v>0</v>
      </c>
      <c r="M23" s="36">
        <v>1.7257689999999999E-2</v>
      </c>
      <c r="N23" s="36">
        <v>0.55294114171450004</v>
      </c>
      <c r="O23" s="8">
        <v>3.0000000000000001E-3</v>
      </c>
      <c r="P23" s="17">
        <v>9.6426067302282604E-8</v>
      </c>
    </row>
    <row r="24" spans="1:16" ht="15.75" x14ac:dyDescent="0.25">
      <c r="A24" s="16" t="s">
        <v>27</v>
      </c>
      <c r="B24" s="8" t="s">
        <v>9</v>
      </c>
      <c r="C24" s="8" t="s">
        <v>6</v>
      </c>
      <c r="D24" s="8">
        <v>2.7E-2</v>
      </c>
      <c r="E24" s="36">
        <v>1.1560000000000001E-2</v>
      </c>
      <c r="F24" s="8">
        <v>0.06</v>
      </c>
      <c r="G24" s="36">
        <v>6.411E-2</v>
      </c>
      <c r="H24" s="10">
        <f t="shared" si="0"/>
        <v>8.2231199999999979E-5</v>
      </c>
      <c r="I24" s="35">
        <f t="shared" si="1"/>
        <v>36.491615587739709</v>
      </c>
      <c r="J24" s="8" t="b">
        <v>0</v>
      </c>
      <c r="K24" s="8" t="b">
        <v>1</v>
      </c>
      <c r="L24" s="8" t="b">
        <v>0</v>
      </c>
      <c r="M24" s="36">
        <v>2.6146724E-2</v>
      </c>
      <c r="N24" s="36">
        <v>0.65840208508012699</v>
      </c>
      <c r="O24" s="8">
        <v>4.0000000000000001E-3</v>
      </c>
      <c r="P24" s="17">
        <v>1.4784515556035601E-11</v>
      </c>
    </row>
    <row r="25" spans="1:16" ht="15.75" x14ac:dyDescent="0.25">
      <c r="A25" s="16" t="s">
        <v>28</v>
      </c>
      <c r="B25" s="8" t="s">
        <v>9</v>
      </c>
      <c r="C25" s="8" t="s">
        <v>6</v>
      </c>
      <c r="D25" s="8">
        <v>-2.5999999999999999E-2</v>
      </c>
      <c r="E25" s="36">
        <v>3.4849999999999999E-2</v>
      </c>
      <c r="F25" s="8">
        <v>0.1</v>
      </c>
      <c r="G25" s="36">
        <v>8.0790000000000001E-2</v>
      </c>
      <c r="H25" s="10">
        <f t="shared" si="0"/>
        <v>1.2168E-4</v>
      </c>
      <c r="I25" s="35">
        <f t="shared" si="1"/>
        <v>53.999880465455036</v>
      </c>
      <c r="J25" s="8" t="b">
        <v>0</v>
      </c>
      <c r="K25" s="8" t="b">
        <v>1</v>
      </c>
      <c r="L25" s="8" t="b">
        <v>0</v>
      </c>
      <c r="M25" s="36">
        <v>2.4056547000000001E-2</v>
      </c>
      <c r="N25" s="36">
        <v>0.14742973837623</v>
      </c>
      <c r="O25" s="8">
        <v>3.0000000000000001E-3</v>
      </c>
      <c r="P25" s="17">
        <v>4.4495519570208997E-18</v>
      </c>
    </row>
    <row r="26" spans="1:16" ht="15.75" x14ac:dyDescent="0.25">
      <c r="A26" s="16" t="s">
        <v>29</v>
      </c>
      <c r="B26" s="8" t="s">
        <v>5</v>
      </c>
      <c r="C26" s="8" t="s">
        <v>6</v>
      </c>
      <c r="D26" s="8">
        <v>-2.1000000000000001E-2</v>
      </c>
      <c r="E26" s="36">
        <v>-1.0290000000000001E-2</v>
      </c>
      <c r="F26" s="8">
        <v>0.12</v>
      </c>
      <c r="G26" s="36">
        <v>7.0309999999999997E-2</v>
      </c>
      <c r="H26" s="10">
        <f t="shared" si="0"/>
        <v>9.3139200000000004E-5</v>
      </c>
      <c r="I26" s="35">
        <f t="shared" si="1"/>
        <v>41.332693188377412</v>
      </c>
      <c r="J26" s="8" t="b">
        <v>0</v>
      </c>
      <c r="K26" s="8" t="b">
        <v>0</v>
      </c>
      <c r="L26" s="8" t="b">
        <v>0</v>
      </c>
      <c r="M26" s="36">
        <v>2.4719116999999999E-2</v>
      </c>
      <c r="N26" s="36">
        <v>0.67720731682961799</v>
      </c>
      <c r="O26" s="8">
        <v>3.0000000000000001E-3</v>
      </c>
      <c r="P26" s="17">
        <v>2.5596250877716699E-12</v>
      </c>
    </row>
    <row r="27" spans="1:16" ht="15.75" x14ac:dyDescent="0.25">
      <c r="A27" s="16" t="s">
        <v>30</v>
      </c>
      <c r="B27" s="8" t="s">
        <v>12</v>
      </c>
      <c r="C27" s="8" t="s">
        <v>9</v>
      </c>
      <c r="D27" s="8">
        <v>1.7000000000000001E-2</v>
      </c>
      <c r="E27" s="36">
        <v>3.5260000000000001E-3</v>
      </c>
      <c r="F27" s="8">
        <v>0.79</v>
      </c>
      <c r="G27" s="36">
        <v>0.78646000000000005</v>
      </c>
      <c r="H27" s="10">
        <f t="shared" si="0"/>
        <v>9.5890200000000006E-5</v>
      </c>
      <c r="I27" s="35">
        <f t="shared" si="1"/>
        <v>42.553630702558799</v>
      </c>
      <c r="J27" s="8" t="b">
        <v>0</v>
      </c>
      <c r="K27" s="8" t="b">
        <v>0</v>
      </c>
      <c r="L27" s="8" t="b">
        <v>0</v>
      </c>
      <c r="M27" s="36">
        <v>1.51234E-2</v>
      </c>
      <c r="N27" s="36">
        <v>0.815645993477499</v>
      </c>
      <c r="O27" s="8">
        <v>2E-3</v>
      </c>
      <c r="P27" s="17">
        <v>1.8959069644406601E-17</v>
      </c>
    </row>
    <row r="28" spans="1:16" ht="15.75" x14ac:dyDescent="0.25">
      <c r="A28" s="16" t="s">
        <v>31</v>
      </c>
      <c r="B28" s="8" t="s">
        <v>12</v>
      </c>
      <c r="C28" s="8" t="s">
        <v>9</v>
      </c>
      <c r="D28" s="8">
        <v>1.4E-2</v>
      </c>
      <c r="E28" s="36">
        <v>-2.1059999999999999E-2</v>
      </c>
      <c r="F28" s="8">
        <v>0.25</v>
      </c>
      <c r="G28" s="36">
        <v>0.26049</v>
      </c>
      <c r="H28" s="10">
        <f t="shared" si="0"/>
        <v>7.3500000000000011E-5</v>
      </c>
      <c r="I28" s="35">
        <f t="shared" si="1"/>
        <v>32.616699327400568</v>
      </c>
      <c r="J28" s="8" t="b">
        <v>0</v>
      </c>
      <c r="K28" s="8" t="b">
        <v>0</v>
      </c>
      <c r="L28" s="8" t="b">
        <v>0</v>
      </c>
      <c r="M28" s="36">
        <v>1.5231753000000001E-2</v>
      </c>
      <c r="N28" s="36">
        <v>0.166775901414739</v>
      </c>
      <c r="O28" s="8">
        <v>2E-3</v>
      </c>
      <c r="P28" s="17">
        <v>2.5596250877716699E-12</v>
      </c>
    </row>
    <row r="29" spans="1:16" ht="15.75" x14ac:dyDescent="0.25">
      <c r="A29" s="16" t="s">
        <v>32</v>
      </c>
      <c r="B29" s="8" t="s">
        <v>9</v>
      </c>
      <c r="C29" s="8" t="s">
        <v>6</v>
      </c>
      <c r="D29" s="8">
        <v>-2.1000000000000001E-2</v>
      </c>
      <c r="E29" s="36">
        <v>-1.6490000000000001E-2</v>
      </c>
      <c r="F29" s="8">
        <v>0.34</v>
      </c>
      <c r="G29" s="36">
        <v>0.34961999999999999</v>
      </c>
      <c r="H29" s="10">
        <f t="shared" si="0"/>
        <v>1.9792080000000003E-4</v>
      </c>
      <c r="I29" s="35">
        <f t="shared" si="1"/>
        <v>87.841178021827048</v>
      </c>
      <c r="J29" s="8" t="b">
        <v>0</v>
      </c>
      <c r="K29" s="8" t="b">
        <v>1</v>
      </c>
      <c r="L29" s="8" t="b">
        <v>0</v>
      </c>
      <c r="M29" s="36">
        <v>1.392527E-2</v>
      </c>
      <c r="N29" s="36">
        <v>0.23634256280575699</v>
      </c>
      <c r="O29" s="8">
        <v>2E-3</v>
      </c>
      <c r="P29" s="17">
        <v>8.6380126356184597E-26</v>
      </c>
    </row>
    <row r="30" spans="1:16" ht="15.75" x14ac:dyDescent="0.25">
      <c r="A30" s="16" t="s">
        <v>33</v>
      </c>
      <c r="B30" s="8" t="s">
        <v>5</v>
      </c>
      <c r="C30" s="8" t="s">
        <v>6</v>
      </c>
      <c r="D30" s="8">
        <v>-1.4999999999999999E-2</v>
      </c>
      <c r="E30" s="36">
        <v>2.3619999999999999E-2</v>
      </c>
      <c r="F30" s="8">
        <v>0.18</v>
      </c>
      <c r="G30" s="36">
        <v>0.16539999999999999</v>
      </c>
      <c r="H30" s="10">
        <f t="shared" si="0"/>
        <v>6.6420000000000004E-5</v>
      </c>
      <c r="I30" s="35">
        <f t="shared" si="1"/>
        <v>29.4746371453992</v>
      </c>
      <c r="J30" s="8" t="b">
        <v>0</v>
      </c>
      <c r="K30" s="8" t="b">
        <v>0</v>
      </c>
      <c r="L30" s="8" t="b">
        <v>0</v>
      </c>
      <c r="M30" s="36">
        <v>1.7720202000000001E-2</v>
      </c>
      <c r="N30" s="36">
        <v>0.182550865837042</v>
      </c>
      <c r="O30" s="8">
        <v>3.0000000000000001E-3</v>
      </c>
      <c r="P30" s="17">
        <v>5.7330314375838804E-7</v>
      </c>
    </row>
    <row r="31" spans="1:16" ht="15.75" x14ac:dyDescent="0.25">
      <c r="A31" s="16" t="s">
        <v>94</v>
      </c>
      <c r="B31" s="8" t="s">
        <v>9</v>
      </c>
      <c r="C31" s="8" t="s">
        <v>12</v>
      </c>
      <c r="D31" s="8">
        <v>-0.379</v>
      </c>
      <c r="E31" s="36">
        <v>-6.3939999999999997E-2</v>
      </c>
      <c r="F31" s="8">
        <v>0.02</v>
      </c>
      <c r="G31" s="36">
        <v>1.025E-2</v>
      </c>
      <c r="H31" s="10">
        <f t="shared" si="0"/>
        <v>5.6307272000000004E-3</v>
      </c>
      <c r="I31" s="35">
        <f t="shared" si="1"/>
        <v>2512.6820691822973</v>
      </c>
      <c r="J31" s="8" t="b">
        <v>0</v>
      </c>
      <c r="K31" s="8" t="b">
        <v>0</v>
      </c>
      <c r="L31" s="8" t="b">
        <v>0</v>
      </c>
      <c r="M31" s="36">
        <v>6.5009660999999996E-2</v>
      </c>
      <c r="N31" s="36">
        <v>0.32533872698384197</v>
      </c>
      <c r="O31" s="8">
        <v>0.01</v>
      </c>
      <c r="P31" s="18">
        <v>0</v>
      </c>
    </row>
    <row r="32" spans="1:16" ht="15.75" x14ac:dyDescent="0.25">
      <c r="A32" s="16" t="s">
        <v>34</v>
      </c>
      <c r="B32" s="8" t="s">
        <v>6</v>
      </c>
      <c r="C32" s="8" t="s">
        <v>5</v>
      </c>
      <c r="D32" s="8">
        <v>-1.4E-2</v>
      </c>
      <c r="E32" s="36">
        <v>5.5110000000000003E-3</v>
      </c>
      <c r="F32" s="8">
        <v>0.3</v>
      </c>
      <c r="G32" s="36">
        <v>0.30219000000000001</v>
      </c>
      <c r="H32" s="10">
        <f t="shared" si="0"/>
        <v>8.2319999999999998E-5</v>
      </c>
      <c r="I32" s="35">
        <f t="shared" si="1"/>
        <v>36.531025474017014</v>
      </c>
      <c r="J32" s="8" t="b">
        <v>0</v>
      </c>
      <c r="K32" s="8" t="b">
        <v>0</v>
      </c>
      <c r="L32" s="8" t="b">
        <v>0</v>
      </c>
      <c r="M32" s="36">
        <v>1.4182007999999999E-2</v>
      </c>
      <c r="N32" s="36">
        <v>0.69757876050583001</v>
      </c>
      <c r="O32" s="8">
        <v>2E-3</v>
      </c>
      <c r="P32" s="17">
        <v>2.5596250877716699E-12</v>
      </c>
    </row>
    <row r="33" spans="1:16" ht="15.75" x14ac:dyDescent="0.25">
      <c r="A33" s="16" t="s">
        <v>35</v>
      </c>
      <c r="B33" s="8" t="s">
        <v>12</v>
      </c>
      <c r="C33" s="8" t="s">
        <v>9</v>
      </c>
      <c r="D33" s="8">
        <v>3.2000000000000001E-2</v>
      </c>
      <c r="E33" s="36">
        <v>5.432E-2</v>
      </c>
      <c r="F33" s="8">
        <v>0.08</v>
      </c>
      <c r="G33" s="36">
        <v>6.9589999999999999E-2</v>
      </c>
      <c r="H33" s="10">
        <f t="shared" si="0"/>
        <v>1.5073279999999999E-4</v>
      </c>
      <c r="I33" s="35">
        <f t="shared" si="1"/>
        <v>66.89505008780587</v>
      </c>
      <c r="J33" s="8" t="b">
        <v>0</v>
      </c>
      <c r="K33" s="8" t="b">
        <v>0</v>
      </c>
      <c r="L33" s="8" t="b">
        <v>0</v>
      </c>
      <c r="M33" s="36">
        <v>2.6125827000000001E-2</v>
      </c>
      <c r="N33" s="36">
        <v>3.76018536351281E-2</v>
      </c>
      <c r="O33" s="8">
        <v>4.0000000000000001E-3</v>
      </c>
      <c r="P33" s="17">
        <v>1.2441921148543599E-15</v>
      </c>
    </row>
    <row r="34" spans="1:16" ht="15.75" x14ac:dyDescent="0.25">
      <c r="A34" s="16" t="s">
        <v>36</v>
      </c>
      <c r="B34" s="8" t="s">
        <v>12</v>
      </c>
      <c r="C34" s="8" t="s">
        <v>5</v>
      </c>
      <c r="D34" s="8">
        <v>-3.6999999999999998E-2</v>
      </c>
      <c r="E34" s="36">
        <v>2.8040000000000001E-3</v>
      </c>
      <c r="F34" s="8">
        <v>0.28000000000000003</v>
      </c>
      <c r="G34" s="36">
        <v>0.29122999999999999</v>
      </c>
      <c r="H34" s="10">
        <f t="shared" si="0"/>
        <v>5.5198079999999993E-4</v>
      </c>
      <c r="I34" s="35">
        <f t="shared" si="1"/>
        <v>245.0668165230378</v>
      </c>
      <c r="J34" s="8" t="b">
        <v>0</v>
      </c>
      <c r="K34" s="8" t="b">
        <v>1</v>
      </c>
      <c r="L34" s="8" t="b">
        <v>0</v>
      </c>
      <c r="M34" s="36">
        <v>1.3563235E-2</v>
      </c>
      <c r="N34" s="36">
        <v>0.83621655618969803</v>
      </c>
      <c r="O34" s="8">
        <v>2E-3</v>
      </c>
      <c r="P34" s="17">
        <v>2.06473973791266E-76</v>
      </c>
    </row>
    <row r="35" spans="1:16" ht="15.75" x14ac:dyDescent="0.25">
      <c r="A35" s="16" t="s">
        <v>37</v>
      </c>
      <c r="B35" s="8" t="s">
        <v>5</v>
      </c>
      <c r="C35" s="8" t="s">
        <v>6</v>
      </c>
      <c r="D35" s="8">
        <v>-1.4E-2</v>
      </c>
      <c r="E35" s="36">
        <v>2.734E-2</v>
      </c>
      <c r="F35" s="8">
        <v>0.71</v>
      </c>
      <c r="G35" s="36">
        <v>0.72355000000000003</v>
      </c>
      <c r="H35" s="10">
        <f t="shared" si="0"/>
        <v>8.0712800000000011E-5</v>
      </c>
      <c r="I35" s="35">
        <f t="shared" si="1"/>
        <v>35.817743119936893</v>
      </c>
      <c r="J35" s="8" t="b">
        <v>0</v>
      </c>
      <c r="K35" s="8" t="b">
        <v>0</v>
      </c>
      <c r="L35" s="8" t="b">
        <v>0</v>
      </c>
      <c r="M35" s="36">
        <v>1.5267019999999999E-2</v>
      </c>
      <c r="N35" s="36">
        <v>7.3327281824805704E-2</v>
      </c>
      <c r="O35" s="8">
        <v>2E-3</v>
      </c>
      <c r="P35" s="17">
        <v>2.5596250877716699E-12</v>
      </c>
    </row>
    <row r="36" spans="1:16" ht="15.75" x14ac:dyDescent="0.25">
      <c r="A36" s="16" t="s">
        <v>38</v>
      </c>
      <c r="B36" s="8" t="s">
        <v>6</v>
      </c>
      <c r="C36" s="8" t="s">
        <v>9</v>
      </c>
      <c r="D36" s="8">
        <v>1.4E-2</v>
      </c>
      <c r="E36" s="36">
        <v>-1.2359999999999999E-2</v>
      </c>
      <c r="F36" s="8">
        <v>0.26</v>
      </c>
      <c r="G36" s="36">
        <v>0.26478000000000002</v>
      </c>
      <c r="H36" s="10">
        <f t="shared" si="0"/>
        <v>7.5420800000000008E-5</v>
      </c>
      <c r="I36" s="35">
        <f t="shared" si="1"/>
        <v>33.469146695419091</v>
      </c>
      <c r="J36" s="8" t="b">
        <v>0</v>
      </c>
      <c r="K36" s="8" t="b">
        <v>1</v>
      </c>
      <c r="L36" s="8" t="b">
        <v>0</v>
      </c>
      <c r="M36" s="36">
        <v>1.4939876E-2</v>
      </c>
      <c r="N36" s="36">
        <v>0.40805791867118002</v>
      </c>
      <c r="O36" s="8">
        <v>2E-3</v>
      </c>
      <c r="P36" s="17">
        <v>2.5596250877716699E-12</v>
      </c>
    </row>
    <row r="37" spans="1:16" ht="15.75" x14ac:dyDescent="0.25">
      <c r="A37" s="16" t="s">
        <v>39</v>
      </c>
      <c r="B37" s="8" t="s">
        <v>6</v>
      </c>
      <c r="C37" s="8" t="s">
        <v>5</v>
      </c>
      <c r="D37" s="8">
        <v>-1.2E-2</v>
      </c>
      <c r="E37" s="36">
        <v>5.4339999999999996E-3</v>
      </c>
      <c r="F37" s="8">
        <v>0.46</v>
      </c>
      <c r="G37" s="36">
        <v>0.46783000000000002</v>
      </c>
      <c r="H37" s="10">
        <f t="shared" si="0"/>
        <v>7.1539200000000008E-5</v>
      </c>
      <c r="I37" s="35">
        <f t="shared" si="1"/>
        <v>31.746503413857027</v>
      </c>
      <c r="J37" s="8" t="b">
        <v>0</v>
      </c>
      <c r="K37" s="8" t="b">
        <v>0</v>
      </c>
      <c r="L37" s="8" t="b">
        <v>0</v>
      </c>
      <c r="M37" s="36">
        <v>1.2931026E-2</v>
      </c>
      <c r="N37" s="36">
        <v>0.67431772658866396</v>
      </c>
      <c r="O37" s="8">
        <v>2E-3</v>
      </c>
      <c r="P37" s="17">
        <v>1.9731752900753999E-9</v>
      </c>
    </row>
    <row r="38" spans="1:16" ht="15.75" x14ac:dyDescent="0.25">
      <c r="A38" s="16" t="s">
        <v>40</v>
      </c>
      <c r="B38" s="8" t="s">
        <v>6</v>
      </c>
      <c r="C38" s="8" t="s">
        <v>5</v>
      </c>
      <c r="D38" s="8">
        <v>-1.7000000000000001E-2</v>
      </c>
      <c r="E38" s="36">
        <v>6.7689999999999998E-3</v>
      </c>
      <c r="F38" s="8">
        <v>0.17</v>
      </c>
      <c r="G38" s="36">
        <v>0.17516999999999999</v>
      </c>
      <c r="H38" s="10">
        <f t="shared" si="0"/>
        <v>8.1555800000000016E-5</v>
      </c>
      <c r="I38" s="35">
        <f t="shared" si="1"/>
        <v>36.191869902503406</v>
      </c>
      <c r="J38" s="8" t="b">
        <v>0</v>
      </c>
      <c r="K38" s="8" t="b">
        <v>0</v>
      </c>
      <c r="L38" s="8" t="b">
        <v>0</v>
      </c>
      <c r="M38" s="36">
        <v>1.6641501999999999E-2</v>
      </c>
      <c r="N38" s="36">
        <v>0.68418856495292901</v>
      </c>
      <c r="O38" s="8">
        <v>3.0000000000000001E-3</v>
      </c>
      <c r="P38" s="17">
        <v>1.45602201478282E-8</v>
      </c>
    </row>
    <row r="39" spans="1:16" ht="15.75" x14ac:dyDescent="0.25">
      <c r="A39" s="16" t="s">
        <v>41</v>
      </c>
      <c r="B39" s="8" t="s">
        <v>12</v>
      </c>
      <c r="C39" s="8" t="s">
        <v>9</v>
      </c>
      <c r="D39" s="8">
        <v>1.2999999999999999E-2</v>
      </c>
      <c r="E39" s="36">
        <v>-2.3859999999999999E-2</v>
      </c>
      <c r="F39" s="8">
        <v>0.72</v>
      </c>
      <c r="G39" s="36">
        <v>0.72474000000000005</v>
      </c>
      <c r="H39" s="10">
        <f t="shared" si="0"/>
        <v>6.8140799999999996E-5</v>
      </c>
      <c r="I39" s="35">
        <f t="shared" si="1"/>
        <v>30.238313928501739</v>
      </c>
      <c r="J39" s="8" t="b">
        <v>0</v>
      </c>
      <c r="K39" s="8" t="b">
        <v>0</v>
      </c>
      <c r="L39" s="8" t="b">
        <v>0</v>
      </c>
      <c r="M39" s="36">
        <v>1.5051584999999999E-2</v>
      </c>
      <c r="N39" s="36">
        <v>0.11291746816321201</v>
      </c>
      <c r="O39" s="8">
        <v>2E-3</v>
      </c>
      <c r="P39" s="17">
        <v>8.0320011677182395E-11</v>
      </c>
    </row>
    <row r="40" spans="1:16" ht="15.75" x14ac:dyDescent="0.25">
      <c r="A40" s="16" t="s">
        <v>42</v>
      </c>
      <c r="B40" s="8" t="s">
        <v>12</v>
      </c>
      <c r="C40" s="8" t="s">
        <v>9</v>
      </c>
      <c r="D40" s="8">
        <v>1.2999999999999999E-2</v>
      </c>
      <c r="E40" s="36">
        <v>1.0510000000000001E-3</v>
      </c>
      <c r="F40" s="8">
        <v>0.42</v>
      </c>
      <c r="G40" s="36">
        <v>0.40561999999999998</v>
      </c>
      <c r="H40" s="10">
        <f t="shared" si="0"/>
        <v>8.2336799999999994E-5</v>
      </c>
      <c r="I40" s="35">
        <f t="shared" si="1"/>
        <v>36.538481399235273</v>
      </c>
      <c r="J40" s="8" t="b">
        <v>0</v>
      </c>
      <c r="K40" s="8" t="b">
        <v>0</v>
      </c>
      <c r="L40" s="8" t="b">
        <v>0</v>
      </c>
      <c r="M40" s="36">
        <v>1.2724717E-2</v>
      </c>
      <c r="N40" s="36">
        <v>0.93417345217238201</v>
      </c>
      <c r="O40" s="8">
        <v>2E-3</v>
      </c>
      <c r="P40" s="17">
        <v>8.0320011677182395E-11</v>
      </c>
    </row>
    <row r="41" spans="1:16" ht="15.75" x14ac:dyDescent="0.25">
      <c r="A41" s="16" t="s">
        <v>43</v>
      </c>
      <c r="B41" s="8" t="s">
        <v>6</v>
      </c>
      <c r="C41" s="8" t="s">
        <v>5</v>
      </c>
      <c r="D41" s="8">
        <v>2.3E-2</v>
      </c>
      <c r="E41" s="36">
        <v>-1.8550000000000001E-2</v>
      </c>
      <c r="F41" s="8">
        <v>0.12</v>
      </c>
      <c r="G41" s="36">
        <v>0.11487</v>
      </c>
      <c r="H41" s="10">
        <f t="shared" si="0"/>
        <v>1.117248E-4</v>
      </c>
      <c r="I41" s="35">
        <f t="shared" si="1"/>
        <v>49.581408426540172</v>
      </c>
      <c r="J41" s="8" t="b">
        <v>0</v>
      </c>
      <c r="K41" s="8" t="b">
        <v>0</v>
      </c>
      <c r="L41" s="8" t="b">
        <v>0</v>
      </c>
      <c r="M41" s="36">
        <v>2.0390602000000001E-2</v>
      </c>
      <c r="N41" s="36">
        <v>0.36296342760603201</v>
      </c>
      <c r="O41" s="8">
        <v>3.0000000000000001E-3</v>
      </c>
      <c r="P41" s="17">
        <v>1.76523743209072E-14</v>
      </c>
    </row>
    <row r="42" spans="1:16" ht="15.75" x14ac:dyDescent="0.25">
      <c r="A42" s="16" t="s">
        <v>44</v>
      </c>
      <c r="B42" s="8" t="s">
        <v>5</v>
      </c>
      <c r="C42" s="8" t="s">
        <v>6</v>
      </c>
      <c r="D42" s="8">
        <v>1.7000000000000001E-2</v>
      </c>
      <c r="E42" s="36">
        <v>-1.099E-2</v>
      </c>
      <c r="F42" s="8">
        <v>0.18</v>
      </c>
      <c r="G42" s="36">
        <v>0.15276000000000001</v>
      </c>
      <c r="H42" s="10">
        <f t="shared" si="0"/>
        <v>8.5312800000000028E-5</v>
      </c>
      <c r="I42" s="35">
        <f t="shared" si="1"/>
        <v>37.859249248159273</v>
      </c>
      <c r="J42" s="8" t="b">
        <v>0</v>
      </c>
      <c r="K42" s="8" t="b">
        <v>0</v>
      </c>
      <c r="L42" s="8" t="b">
        <v>0</v>
      </c>
      <c r="M42" s="36">
        <v>1.8074195000000001E-2</v>
      </c>
      <c r="N42" s="36">
        <v>0.54315483618075</v>
      </c>
      <c r="O42" s="8">
        <v>3.0000000000000001E-3</v>
      </c>
      <c r="P42" s="17">
        <v>1.45602201478282E-8</v>
      </c>
    </row>
    <row r="43" spans="1:16" ht="15.75" x14ac:dyDescent="0.25">
      <c r="A43" s="16" t="s">
        <v>45</v>
      </c>
      <c r="B43" s="8" t="s">
        <v>6</v>
      </c>
      <c r="C43" s="8" t="s">
        <v>5</v>
      </c>
      <c r="D43" s="8">
        <v>1.9E-2</v>
      </c>
      <c r="E43" s="36">
        <v>-6.0990000000000003E-3</v>
      </c>
      <c r="F43" s="8">
        <v>0.23</v>
      </c>
      <c r="G43" s="36">
        <v>0.23499</v>
      </c>
      <c r="H43" s="10">
        <f t="shared" si="0"/>
        <v>1.2786620000000001E-4</v>
      </c>
      <c r="I43" s="35">
        <f t="shared" si="1"/>
        <v>56.745580500145358</v>
      </c>
      <c r="J43" s="8" t="b">
        <v>0</v>
      </c>
      <c r="K43" s="8" t="b">
        <v>0</v>
      </c>
      <c r="L43" s="8" t="b">
        <v>0</v>
      </c>
      <c r="M43" s="36">
        <v>1.4811143000000001E-2</v>
      </c>
      <c r="N43" s="36">
        <v>0.68049733943103796</v>
      </c>
      <c r="O43" s="8">
        <v>2E-3</v>
      </c>
      <c r="P43" s="17">
        <v>2.0989030150725201E-21</v>
      </c>
    </row>
    <row r="44" spans="1:16" ht="15.75" x14ac:dyDescent="0.25">
      <c r="A44" s="16" t="s">
        <v>46</v>
      </c>
      <c r="B44" s="8" t="s">
        <v>5</v>
      </c>
      <c r="C44" s="8" t="s">
        <v>6</v>
      </c>
      <c r="D44" s="8">
        <v>1.4E-2</v>
      </c>
      <c r="E44" s="36">
        <v>-2.2959999999999999E-3</v>
      </c>
      <c r="F44" s="8">
        <v>0.28999999999999998</v>
      </c>
      <c r="G44" s="36">
        <v>0.28265000000000001</v>
      </c>
      <c r="H44" s="10">
        <f t="shared" si="0"/>
        <v>8.0712799999999984E-5</v>
      </c>
      <c r="I44" s="35">
        <f t="shared" si="1"/>
        <v>35.817743119936885</v>
      </c>
      <c r="J44" s="8" t="b">
        <v>0</v>
      </c>
      <c r="K44" s="8" t="b">
        <v>0</v>
      </c>
      <c r="L44" s="8" t="b">
        <v>0</v>
      </c>
      <c r="M44" s="36">
        <v>1.3598476E-2</v>
      </c>
      <c r="N44" s="36">
        <v>0.86592056760083902</v>
      </c>
      <c r="O44" s="8">
        <v>2E-3</v>
      </c>
      <c r="P44" s="17">
        <v>2.5596250877716699E-12</v>
      </c>
    </row>
    <row r="45" spans="1:16" ht="15.75" x14ac:dyDescent="0.25">
      <c r="A45" s="16" t="s">
        <v>98</v>
      </c>
      <c r="B45" s="8" t="s">
        <v>5</v>
      </c>
      <c r="C45" s="8" t="s">
        <v>12</v>
      </c>
      <c r="D45" s="8">
        <v>1.4999999999999999E-2</v>
      </c>
      <c r="E45" s="36">
        <v>-1.056E-2</v>
      </c>
      <c r="F45" s="8">
        <v>0.69</v>
      </c>
      <c r="G45" s="36">
        <v>0.69279999999999997</v>
      </c>
      <c r="H45" s="10">
        <f t="shared" si="0"/>
        <v>9.6254999999999992E-5</v>
      </c>
      <c r="I45" s="35">
        <f t="shared" si="1"/>
        <v>42.715535243844897</v>
      </c>
      <c r="J45" s="8" t="b">
        <v>0</v>
      </c>
      <c r="K45" s="8" t="b">
        <v>1</v>
      </c>
      <c r="L45" s="8" t="b">
        <v>0</v>
      </c>
      <c r="M45" s="36">
        <v>1.4633033E-2</v>
      </c>
      <c r="N45" s="36">
        <v>0.47050667530394602</v>
      </c>
      <c r="O45" s="8">
        <v>2E-3</v>
      </c>
      <c r="P45" s="17">
        <v>6.3817833458217902E-14</v>
      </c>
    </row>
    <row r="46" spans="1:16" ht="15.75" x14ac:dyDescent="0.25">
      <c r="A46" s="16" t="s">
        <v>47</v>
      </c>
      <c r="B46" s="8" t="s">
        <v>6</v>
      </c>
      <c r="C46" s="8" t="s">
        <v>9</v>
      </c>
      <c r="D46" s="8">
        <v>1.2999999999999999E-2</v>
      </c>
      <c r="E46" s="36">
        <v>2.877E-2</v>
      </c>
      <c r="F46" s="8">
        <v>0.32</v>
      </c>
      <c r="G46" s="36">
        <v>0.30624000000000001</v>
      </c>
      <c r="H46" s="10">
        <f t="shared" si="0"/>
        <v>7.3548799999999996E-5</v>
      </c>
      <c r="I46" s="35">
        <f t="shared" si="1"/>
        <v>32.638356633564364</v>
      </c>
      <c r="J46" s="8" t="b">
        <v>0</v>
      </c>
      <c r="K46" s="8" t="b">
        <v>1</v>
      </c>
      <c r="L46" s="8" t="b">
        <v>0</v>
      </c>
      <c r="M46" s="36">
        <v>1.4478688999999999E-2</v>
      </c>
      <c r="N46" s="36">
        <v>4.69159300932823E-2</v>
      </c>
      <c r="O46" s="8">
        <v>2E-3</v>
      </c>
      <c r="P46" s="17">
        <v>8.0320011677182395E-11</v>
      </c>
    </row>
    <row r="47" spans="1:16" ht="15.75" x14ac:dyDescent="0.25">
      <c r="A47" s="16" t="s">
        <v>48</v>
      </c>
      <c r="B47" s="8" t="s">
        <v>5</v>
      </c>
      <c r="C47" s="8" t="s">
        <v>6</v>
      </c>
      <c r="D47" s="8">
        <v>-1.6E-2</v>
      </c>
      <c r="E47" s="36">
        <v>1.7489999999999999E-2</v>
      </c>
      <c r="F47" s="8">
        <v>0.2</v>
      </c>
      <c r="G47" s="36">
        <v>0.21592</v>
      </c>
      <c r="H47" s="10">
        <f t="shared" si="0"/>
        <v>8.1920000000000029E-5</v>
      </c>
      <c r="I47" s="35">
        <f t="shared" si="1"/>
        <v>36.353503519008292</v>
      </c>
      <c r="J47" s="8" t="b">
        <v>0</v>
      </c>
      <c r="K47" s="8" t="b">
        <v>0</v>
      </c>
      <c r="L47" s="8" t="b">
        <v>0</v>
      </c>
      <c r="M47" s="36">
        <v>1.5663832999999999E-2</v>
      </c>
      <c r="N47" s="36">
        <v>0.26417183461476101</v>
      </c>
      <c r="O47" s="8">
        <v>2E-3</v>
      </c>
      <c r="P47" s="17">
        <v>1.2441921148543599E-15</v>
      </c>
    </row>
    <row r="48" spans="1:16" ht="15.75" x14ac:dyDescent="0.25">
      <c r="A48" s="16" t="s">
        <v>49</v>
      </c>
      <c r="B48" s="8" t="s">
        <v>6</v>
      </c>
      <c r="C48" s="8" t="s">
        <v>5</v>
      </c>
      <c r="D48" s="8">
        <v>-2.1999999999999999E-2</v>
      </c>
      <c r="E48" s="36">
        <v>2.0150000000000001E-2</v>
      </c>
      <c r="F48" s="8">
        <v>0.6</v>
      </c>
      <c r="G48" s="36">
        <v>0.60390999999999995</v>
      </c>
      <c r="H48" s="10">
        <f t="shared" si="0"/>
        <v>2.3231999999999994E-4</v>
      </c>
      <c r="I48" s="35">
        <f t="shared" si="1"/>
        <v>103.11177316714215</v>
      </c>
      <c r="J48" s="8" t="b">
        <v>0</v>
      </c>
      <c r="K48" s="8" t="b">
        <v>0</v>
      </c>
      <c r="L48" s="8" t="b">
        <v>0</v>
      </c>
      <c r="M48" s="36">
        <v>1.3652038999999999E-2</v>
      </c>
      <c r="N48" s="36">
        <v>0.13995194605601999</v>
      </c>
      <c r="O48" s="8">
        <v>2E-3</v>
      </c>
      <c r="P48" s="17">
        <v>3.82131914899735E-28</v>
      </c>
    </row>
    <row r="49" spans="1:16" ht="15.75" x14ac:dyDescent="0.25">
      <c r="A49" s="16" t="s">
        <v>50</v>
      </c>
      <c r="B49" s="8" t="s">
        <v>5</v>
      </c>
      <c r="C49" s="8" t="s">
        <v>12</v>
      </c>
      <c r="D49" s="8">
        <v>-1.7999999999999999E-2</v>
      </c>
      <c r="E49" s="36">
        <v>8.7829999999999991E-3</v>
      </c>
      <c r="F49" s="8">
        <v>0.11</v>
      </c>
      <c r="G49" s="36">
        <v>0.1113</v>
      </c>
      <c r="H49" s="10">
        <f t="shared" si="0"/>
        <v>6.3439199999999987E-5</v>
      </c>
      <c r="I49" s="35">
        <f t="shared" si="1"/>
        <v>28.151789021374075</v>
      </c>
      <c r="J49" s="8" t="b">
        <v>0</v>
      </c>
      <c r="K49" s="8" t="b">
        <v>1</v>
      </c>
      <c r="L49" s="8" t="b">
        <v>0</v>
      </c>
      <c r="M49" s="36">
        <v>1.991509E-2</v>
      </c>
      <c r="N49" s="36">
        <v>0.65919680922089396</v>
      </c>
      <c r="O49" s="8">
        <v>3.0000000000000001E-3</v>
      </c>
      <c r="P49" s="17">
        <v>1.9731752900754098E-9</v>
      </c>
    </row>
    <row r="50" spans="1:16" ht="15.75" x14ac:dyDescent="0.25">
      <c r="A50" s="16" t="s">
        <v>51</v>
      </c>
      <c r="B50" s="8" t="s">
        <v>9</v>
      </c>
      <c r="C50" s="8" t="s">
        <v>6</v>
      </c>
      <c r="D50" s="8">
        <v>-3.2000000000000001E-2</v>
      </c>
      <c r="E50" s="36">
        <v>1.196E-2</v>
      </c>
      <c r="F50" s="8">
        <v>0.82</v>
      </c>
      <c r="G50" s="36">
        <v>0.82245000000000001</v>
      </c>
      <c r="H50" s="10">
        <f t="shared" si="0"/>
        <v>3.022848000000001E-4</v>
      </c>
      <c r="I50" s="35">
        <f t="shared" si="1"/>
        <v>134.17399763363994</v>
      </c>
      <c r="J50" s="8" t="b">
        <v>0</v>
      </c>
      <c r="K50" s="8" t="b">
        <v>1</v>
      </c>
      <c r="L50" s="8" t="b">
        <v>0</v>
      </c>
      <c r="M50" s="36">
        <v>1.7108841999999999E-2</v>
      </c>
      <c r="N50" s="36">
        <v>0.48451844646270897</v>
      </c>
      <c r="O50" s="8">
        <v>3.0000000000000001E-3</v>
      </c>
      <c r="P50" s="17">
        <v>1.45761965628696E-26</v>
      </c>
    </row>
    <row r="51" spans="1:16" ht="15.75" x14ac:dyDescent="0.25">
      <c r="A51" s="16" t="s">
        <v>52</v>
      </c>
      <c r="B51" s="8" t="s">
        <v>5</v>
      </c>
      <c r="C51" s="8" t="s">
        <v>9</v>
      </c>
      <c r="D51" s="8">
        <v>1.2999999999999999E-2</v>
      </c>
      <c r="E51" s="36">
        <v>2.181E-2</v>
      </c>
      <c r="F51" s="8">
        <v>0.57999999999999996</v>
      </c>
      <c r="G51" s="36">
        <v>0.57101999999999997</v>
      </c>
      <c r="H51" s="10">
        <f t="shared" si="0"/>
        <v>8.2336799999999994E-5</v>
      </c>
      <c r="I51" s="35">
        <f t="shared" si="1"/>
        <v>36.538481399235273</v>
      </c>
      <c r="J51" s="8" t="b">
        <v>0</v>
      </c>
      <c r="K51" s="8" t="b">
        <v>0</v>
      </c>
      <c r="L51" s="8" t="b">
        <v>0</v>
      </c>
      <c r="M51" s="36">
        <v>1.4662803E-2</v>
      </c>
      <c r="N51" s="36">
        <v>0.13689935348959401</v>
      </c>
      <c r="O51" s="8">
        <v>2E-3</v>
      </c>
      <c r="P51" s="17">
        <v>8.0320011677182395E-11</v>
      </c>
    </row>
    <row r="52" spans="1:16" ht="15.75" x14ac:dyDescent="0.25">
      <c r="A52" s="16" t="s">
        <v>53</v>
      </c>
      <c r="B52" s="8" t="s">
        <v>12</v>
      </c>
      <c r="C52" s="8" t="s">
        <v>5</v>
      </c>
      <c r="D52" s="8">
        <v>1.2999999999999999E-2</v>
      </c>
      <c r="E52" s="36">
        <v>-2.8580000000000001E-2</v>
      </c>
      <c r="F52" s="8">
        <v>0.27</v>
      </c>
      <c r="G52" s="36">
        <v>0.29289999999999999</v>
      </c>
      <c r="H52" s="10">
        <f t="shared" si="0"/>
        <v>6.6619799999999995E-5</v>
      </c>
      <c r="I52" s="35">
        <f t="shared" si="1"/>
        <v>29.563306595172705</v>
      </c>
      <c r="J52" s="8" t="b">
        <v>0</v>
      </c>
      <c r="K52" s="8" t="b">
        <v>1</v>
      </c>
      <c r="L52" s="8" t="b">
        <v>0</v>
      </c>
      <c r="M52" s="36">
        <v>1.4325753E-2</v>
      </c>
      <c r="N52" s="36">
        <v>4.6041945229360601E-2</v>
      </c>
      <c r="O52" s="8">
        <v>2E-3</v>
      </c>
      <c r="P52" s="17">
        <v>8.0320011677182395E-11</v>
      </c>
    </row>
    <row r="53" spans="1:16" ht="15.75" x14ac:dyDescent="0.25">
      <c r="A53" s="16" t="s">
        <v>54</v>
      </c>
      <c r="B53" s="8" t="s">
        <v>5</v>
      </c>
      <c r="C53" s="8" t="s">
        <v>9</v>
      </c>
      <c r="D53" s="8">
        <v>-2.4E-2</v>
      </c>
      <c r="E53" s="36">
        <v>-1.593E-2</v>
      </c>
      <c r="F53" s="8">
        <v>7.0000000000000007E-2</v>
      </c>
      <c r="G53" s="36">
        <v>6.2440000000000002E-2</v>
      </c>
      <c r="H53" s="10">
        <f t="shared" si="0"/>
        <v>7.499520000000001E-5</v>
      </c>
      <c r="I53" s="35">
        <f t="shared" si="1"/>
        <v>33.280265946600721</v>
      </c>
      <c r="J53" s="8" t="b">
        <v>0</v>
      </c>
      <c r="K53" s="8" t="b">
        <v>0</v>
      </c>
      <c r="L53" s="8" t="b">
        <v>0</v>
      </c>
      <c r="M53" s="36">
        <v>2.6467722999999999E-2</v>
      </c>
      <c r="N53" s="36">
        <v>0.54726390560463201</v>
      </c>
      <c r="O53" s="8">
        <v>4.0000000000000001E-3</v>
      </c>
      <c r="P53" s="17">
        <v>1.9731752900753999E-9</v>
      </c>
    </row>
    <row r="54" spans="1:16" ht="15.75" x14ac:dyDescent="0.25">
      <c r="A54" s="16" t="s">
        <v>55</v>
      </c>
      <c r="B54" s="8" t="s">
        <v>6</v>
      </c>
      <c r="C54" s="8" t="s">
        <v>5</v>
      </c>
      <c r="D54" s="8">
        <v>-1.4E-2</v>
      </c>
      <c r="E54" s="36">
        <v>-2.232E-2</v>
      </c>
      <c r="F54" s="8">
        <v>0.68</v>
      </c>
      <c r="G54" s="36">
        <v>0.69994999999999996</v>
      </c>
      <c r="H54" s="10">
        <f t="shared" si="0"/>
        <v>8.5299199999999998E-5</v>
      </c>
      <c r="I54" s="35">
        <f t="shared" si="1"/>
        <v>37.853213463225842</v>
      </c>
      <c r="J54" s="8" t="b">
        <v>0</v>
      </c>
      <c r="K54" s="8" t="b">
        <v>0</v>
      </c>
      <c r="L54" s="8" t="b">
        <v>0</v>
      </c>
      <c r="M54" s="36">
        <v>1.4395343E-2</v>
      </c>
      <c r="N54" s="36">
        <v>0.121021208988403</v>
      </c>
      <c r="O54" s="8">
        <v>2E-3</v>
      </c>
      <c r="P54" s="17">
        <v>2.5596250877716699E-12</v>
      </c>
    </row>
    <row r="55" spans="1:16" ht="15.75" x14ac:dyDescent="0.25">
      <c r="A55" s="16" t="s">
        <v>97</v>
      </c>
      <c r="B55" s="8" t="s">
        <v>12</v>
      </c>
      <c r="C55" s="8" t="s">
        <v>9</v>
      </c>
      <c r="D55" s="8">
        <v>1.2E-2</v>
      </c>
      <c r="E55" s="36">
        <v>6.7210000000000004E-3</v>
      </c>
      <c r="F55" s="8">
        <v>0.34</v>
      </c>
      <c r="G55" s="36">
        <v>0.36392000000000002</v>
      </c>
      <c r="H55" s="10">
        <f t="shared" si="0"/>
        <v>6.4627200000000004E-5</v>
      </c>
      <c r="I55" s="35">
        <f t="shared" si="1"/>
        <v>28.679010154525063</v>
      </c>
      <c r="J55" s="8" t="b">
        <v>0</v>
      </c>
      <c r="K55" s="8" t="b">
        <v>0</v>
      </c>
      <c r="L55" s="8" t="b">
        <v>0</v>
      </c>
      <c r="M55" s="36">
        <v>1.367325E-2</v>
      </c>
      <c r="N55" s="36">
        <v>0.62304194661244305</v>
      </c>
      <c r="O55" s="8">
        <v>2E-3</v>
      </c>
      <c r="P55" s="17">
        <v>1.9731752900753999E-9</v>
      </c>
    </row>
    <row r="56" spans="1:16" ht="15.75" x14ac:dyDescent="0.25">
      <c r="A56" s="16" t="s">
        <v>56</v>
      </c>
      <c r="B56" s="8" t="s">
        <v>9</v>
      </c>
      <c r="C56" s="8" t="s">
        <v>6</v>
      </c>
      <c r="D56" s="8">
        <v>0.04</v>
      </c>
      <c r="E56" s="36">
        <v>-1.095E-2</v>
      </c>
      <c r="F56" s="8">
        <v>0.86</v>
      </c>
      <c r="G56" s="36">
        <v>0.87321000000000004</v>
      </c>
      <c r="H56" s="10">
        <f t="shared" si="0"/>
        <v>3.8528E-4</v>
      </c>
      <c r="I56" s="35">
        <f t="shared" si="1"/>
        <v>171.0269582264655</v>
      </c>
      <c r="J56" s="8" t="b">
        <v>0</v>
      </c>
      <c r="K56" s="8" t="b">
        <v>1</v>
      </c>
      <c r="L56" s="8" t="b">
        <v>0</v>
      </c>
      <c r="M56" s="36">
        <v>1.8815136999999999E-2</v>
      </c>
      <c r="N56" s="36">
        <v>0.56058134933289705</v>
      </c>
      <c r="O56" s="8">
        <v>3.0000000000000001E-3</v>
      </c>
      <c r="P56" s="17">
        <v>1.48128255438142E-40</v>
      </c>
    </row>
    <row r="57" spans="1:16" ht="16.5" thickBot="1" x14ac:dyDescent="0.3">
      <c r="A57" s="19" t="s">
        <v>57</v>
      </c>
      <c r="B57" s="20" t="s">
        <v>12</v>
      </c>
      <c r="C57" s="20" t="s">
        <v>9</v>
      </c>
      <c r="D57" s="20">
        <v>1.2E-2</v>
      </c>
      <c r="E57" s="37">
        <v>2.06E-2</v>
      </c>
      <c r="F57" s="20">
        <v>0.47</v>
      </c>
      <c r="G57" s="37">
        <v>0.48737000000000003</v>
      </c>
      <c r="H57" s="20">
        <f t="shared" si="0"/>
        <v>7.1740800000000003E-5</v>
      </c>
      <c r="I57" s="37">
        <f t="shared" si="1"/>
        <v>31.835972603743375</v>
      </c>
      <c r="J57" s="20" t="b">
        <v>0</v>
      </c>
      <c r="K57" s="20" t="b">
        <v>0</v>
      </c>
      <c r="L57" s="20" t="b">
        <v>0</v>
      </c>
      <c r="M57" s="37">
        <v>1.5783760000000001E-2</v>
      </c>
      <c r="N57" s="37">
        <v>0.19184553688106901</v>
      </c>
      <c r="O57" s="20">
        <v>2E-3</v>
      </c>
      <c r="P57" s="21">
        <v>1.9731752900753999E-9</v>
      </c>
    </row>
    <row r="58" spans="1:16" ht="15.75" x14ac:dyDescent="0.25">
      <c r="H58" s="146"/>
    </row>
    <row r="59" spans="1:16" ht="15.75" x14ac:dyDescent="0.25">
      <c r="A59" s="146" t="s">
        <v>118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7C880-C225-4C5F-8EE8-28572FD973B2}">
  <dimension ref="A1:P50"/>
  <sheetViews>
    <sheetView zoomScale="80" zoomScaleNormal="80" workbookViewId="0"/>
  </sheetViews>
  <sheetFormatPr defaultColWidth="8.85546875" defaultRowHeight="15" x14ac:dyDescent="0.25"/>
  <cols>
    <col min="1" max="1" width="13.28515625" customWidth="1"/>
    <col min="2" max="2" width="12.85546875" customWidth="1"/>
    <col min="3" max="3" width="12.28515625" customWidth="1"/>
    <col min="4" max="5" width="13" customWidth="1"/>
    <col min="6" max="6" width="11.42578125" style="45" customWidth="1"/>
    <col min="7" max="7" width="11.42578125" customWidth="1"/>
    <col min="8" max="8" width="10.7109375" customWidth="1"/>
    <col min="9" max="9" width="11.42578125" customWidth="1"/>
    <col min="11" max="11" width="11.28515625" customWidth="1"/>
    <col min="12" max="12" width="10.7109375" customWidth="1"/>
    <col min="13" max="13" width="14" customWidth="1"/>
    <col min="14" max="14" width="14.42578125" customWidth="1"/>
    <col min="15" max="15" width="11.140625" customWidth="1"/>
    <col min="16" max="16" width="13.85546875" customWidth="1"/>
  </cols>
  <sheetData>
    <row r="1" spans="1:16" ht="15.75" x14ac:dyDescent="0.25">
      <c r="A1" s="3" t="s">
        <v>121</v>
      </c>
      <c r="B1" s="4"/>
      <c r="C1" s="4"/>
      <c r="D1" s="4"/>
      <c r="E1" s="4"/>
      <c r="F1" s="119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6.5" thickBot="1" x14ac:dyDescent="0.3">
      <c r="A2" s="4"/>
      <c r="B2" s="4"/>
      <c r="C2" s="4"/>
      <c r="D2" s="4"/>
      <c r="E2" s="4"/>
      <c r="F2" s="119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6.5" thickBot="1" x14ac:dyDescent="0.3">
      <c r="A3" s="22" t="s">
        <v>0</v>
      </c>
      <c r="B3" s="23" t="s">
        <v>79</v>
      </c>
      <c r="C3" s="23" t="s">
        <v>80</v>
      </c>
      <c r="D3" s="23" t="s">
        <v>81</v>
      </c>
      <c r="E3" s="23" t="s">
        <v>82</v>
      </c>
      <c r="F3" s="120" t="s">
        <v>83</v>
      </c>
      <c r="G3" s="148" t="s">
        <v>84</v>
      </c>
      <c r="H3" s="11" t="s">
        <v>108</v>
      </c>
      <c r="I3" s="13" t="s">
        <v>116</v>
      </c>
      <c r="J3" s="149" t="s">
        <v>1</v>
      </c>
      <c r="K3" s="23" t="s">
        <v>2</v>
      </c>
      <c r="L3" s="23" t="s">
        <v>3</v>
      </c>
      <c r="M3" s="23" t="s">
        <v>85</v>
      </c>
      <c r="N3" s="23" t="s">
        <v>86</v>
      </c>
      <c r="O3" s="23" t="s">
        <v>87</v>
      </c>
      <c r="P3" s="24" t="s">
        <v>88</v>
      </c>
    </row>
    <row r="4" spans="1:16" ht="15.75" x14ac:dyDescent="0.25">
      <c r="A4" s="14" t="s">
        <v>4</v>
      </c>
      <c r="B4" s="10" t="s">
        <v>5</v>
      </c>
      <c r="C4" s="10" t="s">
        <v>6</v>
      </c>
      <c r="D4" s="10">
        <v>-1.4E-2</v>
      </c>
      <c r="E4" s="35">
        <v>1.8710000000000001E-3</v>
      </c>
      <c r="F4" s="35">
        <v>0.48</v>
      </c>
      <c r="G4" s="35">
        <v>0.80313999999999997</v>
      </c>
      <c r="H4" s="150">
        <f>2*F4*(1-F4)*D4*D4</f>
        <v>9.7843200000000005E-5</v>
      </c>
      <c r="I4" s="35">
        <f>H4/((1-H4)/443732)</f>
        <v>43.420407213987126</v>
      </c>
      <c r="J4" s="10" t="b">
        <v>0</v>
      </c>
      <c r="K4" s="10" t="b">
        <v>0</v>
      </c>
      <c r="L4" s="10" t="b">
        <v>0</v>
      </c>
      <c r="M4" s="35">
        <v>1.7795076E-2</v>
      </c>
      <c r="N4" s="35">
        <v>0.91626357338590203</v>
      </c>
      <c r="O4" s="10">
        <v>2E-3</v>
      </c>
      <c r="P4" s="15">
        <v>2.5596250877716699E-12</v>
      </c>
    </row>
    <row r="5" spans="1:16" ht="15.75" x14ac:dyDescent="0.25">
      <c r="A5" s="16" t="s">
        <v>8</v>
      </c>
      <c r="B5" s="8" t="s">
        <v>5</v>
      </c>
      <c r="C5" s="8" t="s">
        <v>9</v>
      </c>
      <c r="D5" s="8">
        <v>-1.4E-2</v>
      </c>
      <c r="E5" s="36">
        <v>-4.1820000000000003E-2</v>
      </c>
      <c r="F5" s="36">
        <v>0.32</v>
      </c>
      <c r="G5" s="36">
        <v>0.37851000000000001</v>
      </c>
      <c r="H5" s="9">
        <f t="shared" ref="H5:H49" si="0">2*F5*(1-F5)*D5*D5</f>
        <v>8.5299199999999998E-5</v>
      </c>
      <c r="I5" s="36">
        <f t="shared" ref="I5:I49" si="1">H5/((1-H5)/443732)</f>
        <v>37.853213463225842</v>
      </c>
      <c r="J5" s="8" t="b">
        <v>0</v>
      </c>
      <c r="K5" s="8" t="b">
        <v>0</v>
      </c>
      <c r="L5" s="8" t="b">
        <v>0</v>
      </c>
      <c r="M5" s="36">
        <v>1.5392385E-2</v>
      </c>
      <c r="N5" s="36">
        <v>6.5890963153158099E-3</v>
      </c>
      <c r="O5" s="8">
        <v>2E-3</v>
      </c>
      <c r="P5" s="17">
        <v>2.5596250877716699E-12</v>
      </c>
    </row>
    <row r="6" spans="1:16" ht="15.75" x14ac:dyDescent="0.25">
      <c r="A6" s="16" t="s">
        <v>10</v>
      </c>
      <c r="B6" s="8" t="s">
        <v>6</v>
      </c>
      <c r="C6" s="8" t="s">
        <v>9</v>
      </c>
      <c r="D6" s="8">
        <v>-1.7000000000000001E-2</v>
      </c>
      <c r="E6" s="36">
        <v>-2.775E-2</v>
      </c>
      <c r="F6" s="36">
        <v>0.86</v>
      </c>
      <c r="G6" s="36">
        <v>0.84316000000000002</v>
      </c>
      <c r="H6" s="9">
        <f t="shared" si="0"/>
        <v>6.9591200000000006E-5</v>
      </c>
      <c r="I6" s="36">
        <f t="shared" si="1"/>
        <v>30.881991473245016</v>
      </c>
      <c r="J6" s="8" t="b">
        <v>0</v>
      </c>
      <c r="K6" s="8" t="b">
        <v>1</v>
      </c>
      <c r="L6" s="8" t="b">
        <v>0</v>
      </c>
      <c r="M6" s="36">
        <v>2.1896463000000001E-2</v>
      </c>
      <c r="N6" s="36">
        <v>0.20503804346167201</v>
      </c>
      <c r="O6" s="8">
        <v>3.0000000000000001E-3</v>
      </c>
      <c r="P6" s="17">
        <v>1.45602201478282E-8</v>
      </c>
    </row>
    <row r="7" spans="1:16" ht="15.75" x14ac:dyDescent="0.25">
      <c r="A7" s="16" t="s">
        <v>11</v>
      </c>
      <c r="B7" s="8" t="s">
        <v>9</v>
      </c>
      <c r="C7" s="8" t="s">
        <v>12</v>
      </c>
      <c r="D7" s="8">
        <v>-3.9E-2</v>
      </c>
      <c r="E7" s="36">
        <v>-1.7780000000000001E-2</v>
      </c>
      <c r="F7" s="36">
        <v>0.57999999999999996</v>
      </c>
      <c r="G7" s="36">
        <v>0.33450000000000002</v>
      </c>
      <c r="H7" s="9">
        <f t="shared" si="0"/>
        <v>7.4103120000000003E-4</v>
      </c>
      <c r="I7" s="36">
        <f t="shared" si="1"/>
        <v>329.0631024640947</v>
      </c>
      <c r="J7" s="8" t="b">
        <v>0</v>
      </c>
      <c r="K7" s="8" t="b">
        <v>0</v>
      </c>
      <c r="L7" s="8" t="b">
        <v>0</v>
      </c>
      <c r="M7" s="36">
        <v>1.5955989E-2</v>
      </c>
      <c r="N7" s="36">
        <v>0.26514401723334502</v>
      </c>
      <c r="O7" s="8">
        <v>2E-3</v>
      </c>
      <c r="P7" s="17">
        <v>1.09782309513208E-84</v>
      </c>
    </row>
    <row r="8" spans="1:16" ht="15.75" x14ac:dyDescent="0.25">
      <c r="A8" s="16" t="s">
        <v>13</v>
      </c>
      <c r="B8" s="8" t="s">
        <v>12</v>
      </c>
      <c r="C8" s="8" t="s">
        <v>9</v>
      </c>
      <c r="D8" s="8">
        <v>-1.2E-2</v>
      </c>
      <c r="E8" s="36">
        <v>2.9619999999999998E-3</v>
      </c>
      <c r="F8" s="36">
        <v>0.53</v>
      </c>
      <c r="G8" s="36">
        <v>0.43212</v>
      </c>
      <c r="H8" s="9">
        <f t="shared" si="0"/>
        <v>7.1740800000000003E-5</v>
      </c>
      <c r="I8" s="36">
        <f t="shared" si="1"/>
        <v>31.835972603743375</v>
      </c>
      <c r="J8" s="8" t="b">
        <v>0</v>
      </c>
      <c r="K8" s="8" t="b">
        <v>0</v>
      </c>
      <c r="L8" s="8" t="b">
        <v>0</v>
      </c>
      <c r="M8" s="36">
        <v>1.4217916000000001E-2</v>
      </c>
      <c r="N8" s="36">
        <v>0.83497232150110501</v>
      </c>
      <c r="O8" s="8">
        <v>2E-3</v>
      </c>
      <c r="P8" s="17">
        <v>1.9731752900753999E-9</v>
      </c>
    </row>
    <row r="9" spans="1:16" ht="15.75" x14ac:dyDescent="0.25">
      <c r="A9" s="16" t="s">
        <v>14</v>
      </c>
      <c r="B9" s="8" t="s">
        <v>5</v>
      </c>
      <c r="C9" s="8" t="s">
        <v>6</v>
      </c>
      <c r="D9" s="8">
        <v>1.7999999999999999E-2</v>
      </c>
      <c r="E9" s="36">
        <v>4.0329999999999998E-2</v>
      </c>
      <c r="F9" s="36">
        <v>0.62</v>
      </c>
      <c r="G9" s="36">
        <v>0.72658999999999996</v>
      </c>
      <c r="H9" s="9">
        <f t="shared" si="0"/>
        <v>1.5266879999999996E-4</v>
      </c>
      <c r="I9" s="36">
        <f t="shared" si="1"/>
        <v>67.754375940869622</v>
      </c>
      <c r="J9" s="8" t="b">
        <v>0</v>
      </c>
      <c r="K9" s="8" t="b">
        <v>0</v>
      </c>
      <c r="L9" s="8" t="b">
        <v>0</v>
      </c>
      <c r="M9" s="36">
        <v>1.7150123E-2</v>
      </c>
      <c r="N9" s="36">
        <v>1.8693535989782E-2</v>
      </c>
      <c r="O9" s="8">
        <v>2E-3</v>
      </c>
      <c r="P9" s="17">
        <v>2.2571768119076801E-19</v>
      </c>
    </row>
    <row r="10" spans="1:16" ht="15.75" x14ac:dyDescent="0.25">
      <c r="A10" s="16" t="s">
        <v>15</v>
      </c>
      <c r="B10" s="8" t="s">
        <v>9</v>
      </c>
      <c r="C10" s="8" t="s">
        <v>6</v>
      </c>
      <c r="D10" s="8">
        <v>-1.4999999999999999E-2</v>
      </c>
      <c r="E10" s="36">
        <v>-2.375E-2</v>
      </c>
      <c r="F10" s="36">
        <v>0.22</v>
      </c>
      <c r="G10" s="36">
        <v>0.19195000000000001</v>
      </c>
      <c r="H10" s="9">
        <f t="shared" si="0"/>
        <v>7.7219999999999996E-5</v>
      </c>
      <c r="I10" s="36">
        <f t="shared" si="1"/>
        <v>34.267631186480216</v>
      </c>
      <c r="J10" s="8" t="b">
        <v>0</v>
      </c>
      <c r="K10" s="8" t="b">
        <v>1</v>
      </c>
      <c r="L10" s="8" t="b">
        <v>0</v>
      </c>
      <c r="M10" s="36">
        <v>1.8873717000000002E-2</v>
      </c>
      <c r="N10" s="36">
        <v>0.208260260405221</v>
      </c>
      <c r="O10" s="8">
        <v>2E-3</v>
      </c>
      <c r="P10" s="17">
        <v>6.3817833458217902E-14</v>
      </c>
    </row>
    <row r="11" spans="1:16" ht="15.75" x14ac:dyDescent="0.25">
      <c r="A11" s="16" t="s">
        <v>16</v>
      </c>
      <c r="B11" s="8" t="s">
        <v>12</v>
      </c>
      <c r="C11" s="8" t="s">
        <v>9</v>
      </c>
      <c r="D11" s="8">
        <v>0.06</v>
      </c>
      <c r="E11" s="36">
        <v>8.1679999999999999E-3</v>
      </c>
      <c r="F11" s="36">
        <v>0.16</v>
      </c>
      <c r="G11" s="36">
        <v>2.0830000000000001E-2</v>
      </c>
      <c r="H11" s="9">
        <f t="shared" si="0"/>
        <v>9.6767999999999995E-4</v>
      </c>
      <c r="I11" s="36">
        <f t="shared" si="1"/>
        <v>429.80649691093078</v>
      </c>
      <c r="J11" s="8" t="b">
        <v>0</v>
      </c>
      <c r="K11" s="8" t="b">
        <v>0</v>
      </c>
      <c r="L11" s="8" t="b">
        <v>0</v>
      </c>
      <c r="M11" s="36">
        <v>4.9790775000000002E-2</v>
      </c>
      <c r="N11" s="36">
        <v>0.86969457540880402</v>
      </c>
      <c r="O11" s="8">
        <v>3.0000000000000001E-3</v>
      </c>
      <c r="P11" s="17">
        <v>5.5072482372124703E-89</v>
      </c>
    </row>
    <row r="12" spans="1:16" ht="15.75" x14ac:dyDescent="0.25">
      <c r="A12" s="16" t="s">
        <v>17</v>
      </c>
      <c r="B12" s="8" t="s">
        <v>5</v>
      </c>
      <c r="C12" s="8" t="s">
        <v>12</v>
      </c>
      <c r="D12" s="8">
        <v>1.7999999999999999E-2</v>
      </c>
      <c r="E12" s="36">
        <v>-1.7500000000000002E-2</v>
      </c>
      <c r="F12" s="36">
        <v>0.24</v>
      </c>
      <c r="G12" s="36">
        <v>0.28112999999999999</v>
      </c>
      <c r="H12" s="9">
        <f t="shared" si="0"/>
        <v>1.1819519999999999E-4</v>
      </c>
      <c r="I12" s="36">
        <f t="shared" si="1"/>
        <v>52.45319220194294</v>
      </c>
      <c r="J12" s="8" t="b">
        <v>0</v>
      </c>
      <c r="K12" s="8" t="b">
        <v>1</v>
      </c>
      <c r="L12" s="8" t="b">
        <v>0</v>
      </c>
      <c r="M12" s="36">
        <v>1.6659515E-2</v>
      </c>
      <c r="N12" s="36">
        <v>0.29351092377085403</v>
      </c>
      <c r="O12" s="8">
        <v>2E-3</v>
      </c>
      <c r="P12" s="17">
        <v>2.2571768119076801E-19</v>
      </c>
    </row>
    <row r="13" spans="1:16" ht="15.75" x14ac:dyDescent="0.25">
      <c r="A13" s="16" t="s">
        <v>18</v>
      </c>
      <c r="B13" s="8" t="s">
        <v>9</v>
      </c>
      <c r="C13" s="8" t="s">
        <v>12</v>
      </c>
      <c r="D13" s="8">
        <v>1.9E-2</v>
      </c>
      <c r="E13" s="36">
        <v>-1.3089999999999999E-2</v>
      </c>
      <c r="F13" s="36">
        <v>0.17</v>
      </c>
      <c r="G13" s="36">
        <v>0.12687000000000001</v>
      </c>
      <c r="H13" s="9">
        <f t="shared" si="0"/>
        <v>1.0187419999999999E-4</v>
      </c>
      <c r="I13" s="36">
        <f t="shared" si="1"/>
        <v>45.209448190766871</v>
      </c>
      <c r="J13" s="8" t="b">
        <v>0</v>
      </c>
      <c r="K13" s="8" t="b">
        <v>0</v>
      </c>
      <c r="L13" s="8" t="b">
        <v>0</v>
      </c>
      <c r="M13" s="36">
        <v>2.1711927999999998E-2</v>
      </c>
      <c r="N13" s="36">
        <v>0.54657893560989701</v>
      </c>
      <c r="O13" s="8">
        <v>3.0000000000000001E-3</v>
      </c>
      <c r="P13" s="17">
        <v>2.3992045231164098E-10</v>
      </c>
    </row>
    <row r="14" spans="1:16" ht="15.75" x14ac:dyDescent="0.25">
      <c r="A14" s="16" t="s">
        <v>19</v>
      </c>
      <c r="B14" s="8" t="s">
        <v>6</v>
      </c>
      <c r="C14" s="8" t="s">
        <v>5</v>
      </c>
      <c r="D14" s="8">
        <v>-0.187</v>
      </c>
      <c r="E14" s="36">
        <v>-3.5279999999999999E-2</v>
      </c>
      <c r="F14" s="36">
        <v>0.28999999999999998</v>
      </c>
      <c r="G14" s="36">
        <v>7.5139999999999998E-2</v>
      </c>
      <c r="H14" s="9">
        <f t="shared" si="0"/>
        <v>1.4400234199999999E-2</v>
      </c>
      <c r="I14" s="36">
        <f t="shared" si="1"/>
        <v>6483.2043835236063</v>
      </c>
      <c r="J14" s="8" t="b">
        <v>0</v>
      </c>
      <c r="K14" s="8" t="b">
        <v>0</v>
      </c>
      <c r="L14" s="8" t="b">
        <v>0</v>
      </c>
      <c r="M14" s="36">
        <v>2.8999836000000001E-2</v>
      </c>
      <c r="N14" s="36">
        <v>0.22377220094099401</v>
      </c>
      <c r="O14" s="8">
        <v>2E-3</v>
      </c>
      <c r="P14" s="18">
        <v>0</v>
      </c>
    </row>
    <row r="15" spans="1:16" ht="15.75" x14ac:dyDescent="0.25">
      <c r="A15" s="16" t="s">
        <v>20</v>
      </c>
      <c r="B15" s="8" t="s">
        <v>9</v>
      </c>
      <c r="C15" s="8" t="s">
        <v>12</v>
      </c>
      <c r="D15" s="8">
        <v>-4.7E-2</v>
      </c>
      <c r="E15" s="36">
        <v>-7.2800000000000004E-2</v>
      </c>
      <c r="F15" s="36">
        <v>0.97</v>
      </c>
      <c r="G15" s="36">
        <v>0.99180999999999997</v>
      </c>
      <c r="H15" s="9">
        <f t="shared" si="0"/>
        <v>1.2856380000000011E-4</v>
      </c>
      <c r="I15" s="36">
        <f t="shared" si="1"/>
        <v>57.055207335864935</v>
      </c>
      <c r="J15" s="8" t="b">
        <v>0</v>
      </c>
      <c r="K15" s="8" t="b">
        <v>0</v>
      </c>
      <c r="L15" s="8" t="b">
        <v>0</v>
      </c>
      <c r="M15" s="36">
        <v>8.32011E-2</v>
      </c>
      <c r="N15" s="36">
        <v>0.38158020019538802</v>
      </c>
      <c r="O15" s="8">
        <v>6.0000000000000001E-3</v>
      </c>
      <c r="P15" s="17">
        <v>4.7510251295506399E-15</v>
      </c>
    </row>
    <row r="16" spans="1:16" ht="15.75" x14ac:dyDescent="0.25">
      <c r="A16" s="16" t="s">
        <v>21</v>
      </c>
      <c r="B16" s="8" t="s">
        <v>6</v>
      </c>
      <c r="C16" s="8" t="s">
        <v>5</v>
      </c>
      <c r="D16" s="8">
        <v>-1.9E-2</v>
      </c>
      <c r="E16" s="36">
        <v>-1.536E-3</v>
      </c>
      <c r="F16" s="36">
        <v>0.15</v>
      </c>
      <c r="G16" s="36">
        <v>0.18562999999999999</v>
      </c>
      <c r="H16" s="9">
        <f t="shared" si="0"/>
        <v>9.2054999999999999E-5</v>
      </c>
      <c r="I16" s="36">
        <f t="shared" si="1"/>
        <v>40.851509845738853</v>
      </c>
      <c r="J16" s="8" t="b">
        <v>0</v>
      </c>
      <c r="K16" s="8" t="b">
        <v>0</v>
      </c>
      <c r="L16" s="8" t="b">
        <v>0</v>
      </c>
      <c r="M16" s="36">
        <v>1.7836837000000001E-2</v>
      </c>
      <c r="N16" s="36">
        <v>0.93137585614183105</v>
      </c>
      <c r="O16" s="8">
        <v>3.0000000000000001E-3</v>
      </c>
      <c r="P16" s="17">
        <v>2.3992045231164098E-10</v>
      </c>
    </row>
    <row r="17" spans="1:16" ht="15.75" x14ac:dyDescent="0.25">
      <c r="A17" s="16" t="s">
        <v>22</v>
      </c>
      <c r="B17" s="8" t="s">
        <v>6</v>
      </c>
      <c r="C17" s="8" t="s">
        <v>5</v>
      </c>
      <c r="D17" s="8">
        <v>0.1</v>
      </c>
      <c r="E17" s="36">
        <v>1.1390000000000001E-2</v>
      </c>
      <c r="F17" s="36">
        <v>0.77</v>
      </c>
      <c r="G17" s="36">
        <v>0.24671999999999999</v>
      </c>
      <c r="H17" s="9">
        <f t="shared" si="0"/>
        <v>3.542E-3</v>
      </c>
      <c r="I17" s="36">
        <f t="shared" si="1"/>
        <v>1577.285489202756</v>
      </c>
      <c r="J17" s="8" t="b">
        <v>0</v>
      </c>
      <c r="K17" s="8" t="b">
        <v>0</v>
      </c>
      <c r="L17" s="8" t="b">
        <v>0</v>
      </c>
      <c r="M17" s="36">
        <v>1.8347966E-2</v>
      </c>
      <c r="N17" s="36">
        <v>0.53474618937275598</v>
      </c>
      <c r="O17" s="8">
        <v>2E-3</v>
      </c>
      <c r="P17" s="18">
        <v>0</v>
      </c>
    </row>
    <row r="18" spans="1:16" ht="15.75" x14ac:dyDescent="0.25">
      <c r="A18" s="16" t="s">
        <v>23</v>
      </c>
      <c r="B18" s="8" t="s">
        <v>9</v>
      </c>
      <c r="C18" s="8" t="s">
        <v>5</v>
      </c>
      <c r="D18" s="8">
        <v>-1.4999999999999999E-2</v>
      </c>
      <c r="E18" s="36">
        <v>8.0519999999999994E-2</v>
      </c>
      <c r="F18" s="36">
        <v>0.35</v>
      </c>
      <c r="G18" s="36">
        <v>5.0560000000000001E-2</v>
      </c>
      <c r="H18" s="9">
        <f t="shared" si="0"/>
        <v>1.0237499999999999E-4</v>
      </c>
      <c r="I18" s="36">
        <f t="shared" si="1"/>
        <v>45.431714571779281</v>
      </c>
      <c r="J18" s="8" t="b">
        <v>0</v>
      </c>
      <c r="K18" s="8" t="b">
        <v>0</v>
      </c>
      <c r="L18" s="8" t="b">
        <v>0</v>
      </c>
      <c r="M18" s="36">
        <v>3.5164932000000003E-2</v>
      </c>
      <c r="N18" s="36">
        <v>2.2034003832450501E-2</v>
      </c>
      <c r="O18" s="8">
        <v>2E-3</v>
      </c>
      <c r="P18" s="17">
        <v>6.3817833458217902E-14</v>
      </c>
    </row>
    <row r="19" spans="1:16" ht="15.75" x14ac:dyDescent="0.25">
      <c r="A19" s="16" t="s">
        <v>24</v>
      </c>
      <c r="B19" s="8" t="s">
        <v>5</v>
      </c>
      <c r="C19" s="8" t="s">
        <v>9</v>
      </c>
      <c r="D19" s="8">
        <v>-1.7000000000000001E-2</v>
      </c>
      <c r="E19" s="36">
        <v>8.3119999999999999E-3</v>
      </c>
      <c r="F19" s="36">
        <v>0.49</v>
      </c>
      <c r="G19" s="36">
        <v>0.56155999999999995</v>
      </c>
      <c r="H19" s="9">
        <f t="shared" si="0"/>
        <v>1.4444220000000004E-4</v>
      </c>
      <c r="I19" s="36">
        <f t="shared" si="1"/>
        <v>64.102885452201079</v>
      </c>
      <c r="J19" s="8" t="b">
        <v>0</v>
      </c>
      <c r="K19" s="8" t="b">
        <v>0</v>
      </c>
      <c r="L19" s="8" t="b">
        <v>0</v>
      </c>
      <c r="M19" s="36">
        <v>1.4892938E-2</v>
      </c>
      <c r="N19" s="36">
        <v>0.57676457888293098</v>
      </c>
      <c r="O19" s="8">
        <v>2E-3</v>
      </c>
      <c r="P19" s="17">
        <v>1.8959069644406601E-17</v>
      </c>
    </row>
    <row r="20" spans="1:16" ht="15.75" x14ac:dyDescent="0.25">
      <c r="A20" s="16" t="s">
        <v>25</v>
      </c>
      <c r="B20" s="8" t="s">
        <v>12</v>
      </c>
      <c r="C20" s="8" t="s">
        <v>5</v>
      </c>
      <c r="D20" s="8">
        <v>-1.7999999999999999E-2</v>
      </c>
      <c r="E20" s="36">
        <v>-1.172E-2</v>
      </c>
      <c r="F20" s="36">
        <v>0.65</v>
      </c>
      <c r="G20" s="36">
        <v>0.77293999999999996</v>
      </c>
      <c r="H20" s="9">
        <f t="shared" si="0"/>
        <v>1.4741999999999997E-4</v>
      </c>
      <c r="I20" s="36">
        <f t="shared" si="1"/>
        <v>65.424616336940375</v>
      </c>
      <c r="J20" s="8" t="b">
        <v>0</v>
      </c>
      <c r="K20" s="8" t="b">
        <v>1</v>
      </c>
      <c r="L20" s="8" t="b">
        <v>0</v>
      </c>
      <c r="M20" s="36">
        <v>1.7918705E-2</v>
      </c>
      <c r="N20" s="36">
        <v>0.51306984984895199</v>
      </c>
      <c r="O20" s="8">
        <v>2E-3</v>
      </c>
      <c r="P20" s="17">
        <v>2.2571768119076801E-19</v>
      </c>
    </row>
    <row r="21" spans="1:16" ht="15.75" x14ac:dyDescent="0.25">
      <c r="A21" s="16" t="s">
        <v>26</v>
      </c>
      <c r="B21" s="8" t="s">
        <v>6</v>
      </c>
      <c r="C21" s="8" t="s">
        <v>12</v>
      </c>
      <c r="D21" s="8">
        <v>-4.5999999999999999E-2</v>
      </c>
      <c r="E21" s="36">
        <v>-2.2290000000000001E-2</v>
      </c>
      <c r="F21" s="36">
        <v>0.08</v>
      </c>
      <c r="G21" s="36">
        <v>0.10088999999999999</v>
      </c>
      <c r="H21" s="9">
        <f t="shared" si="0"/>
        <v>3.1147519999999998E-4</v>
      </c>
      <c r="I21" s="36">
        <f t="shared" si="1"/>
        <v>138.25457631820962</v>
      </c>
      <c r="J21" s="8" t="b">
        <v>0</v>
      </c>
      <c r="K21" s="8" t="b">
        <v>0</v>
      </c>
      <c r="L21" s="8" t="b">
        <v>0</v>
      </c>
      <c r="M21" s="36">
        <v>2.4700663000000001E-2</v>
      </c>
      <c r="N21" s="36">
        <v>0.36684180459256699</v>
      </c>
      <c r="O21" s="8">
        <v>4.0000000000000001E-3</v>
      </c>
      <c r="P21" s="17">
        <v>1.3191542892227299E-30</v>
      </c>
    </row>
    <row r="22" spans="1:16" ht="15.75" x14ac:dyDescent="0.25">
      <c r="A22" s="16" t="s">
        <v>27</v>
      </c>
      <c r="B22" s="8" t="s">
        <v>9</v>
      </c>
      <c r="C22" s="8" t="s">
        <v>6</v>
      </c>
      <c r="D22" s="8">
        <v>2.7E-2</v>
      </c>
      <c r="E22" s="36">
        <v>8.2869999999999999E-2</v>
      </c>
      <c r="F22" s="36">
        <v>0.06</v>
      </c>
      <c r="G22" s="36">
        <v>1.4749999999999999E-2</v>
      </c>
      <c r="H22" s="9">
        <f t="shared" si="0"/>
        <v>8.2231199999999979E-5</v>
      </c>
      <c r="I22" s="36">
        <f t="shared" si="1"/>
        <v>36.491615587739709</v>
      </c>
      <c r="J22" s="8" t="b">
        <v>0</v>
      </c>
      <c r="K22" s="8" t="b">
        <v>1</v>
      </c>
      <c r="L22" s="8" t="b">
        <v>0</v>
      </c>
      <c r="M22" s="36">
        <v>6.3173952000000005E-2</v>
      </c>
      <c r="N22" s="36">
        <v>0.18959612063797401</v>
      </c>
      <c r="O22" s="8">
        <v>4.0000000000000001E-3</v>
      </c>
      <c r="P22" s="17">
        <v>1.4784515556035601E-11</v>
      </c>
    </row>
    <row r="23" spans="1:16" ht="15.75" x14ac:dyDescent="0.25">
      <c r="A23" s="16" t="s">
        <v>28</v>
      </c>
      <c r="B23" s="8" t="s">
        <v>9</v>
      </c>
      <c r="C23" s="8" t="s">
        <v>6</v>
      </c>
      <c r="D23" s="8">
        <v>-2.5999999999999999E-2</v>
      </c>
      <c r="E23" s="36">
        <v>1.8180000000000002E-2</v>
      </c>
      <c r="F23" s="36">
        <v>0.1</v>
      </c>
      <c r="G23" s="36">
        <v>1.3339999999999999E-2</v>
      </c>
      <c r="H23" s="9">
        <f t="shared" si="0"/>
        <v>1.2168E-4</v>
      </c>
      <c r="I23" s="36">
        <f t="shared" si="1"/>
        <v>53.999880465455036</v>
      </c>
      <c r="J23" s="8" t="b">
        <v>0</v>
      </c>
      <c r="K23" s="8" t="b">
        <v>1</v>
      </c>
      <c r="L23" s="8" t="b">
        <v>0</v>
      </c>
      <c r="M23" s="36">
        <v>6.3359921E-2</v>
      </c>
      <c r="N23" s="36">
        <v>0.77416425304871805</v>
      </c>
      <c r="O23" s="8">
        <v>3.0000000000000001E-3</v>
      </c>
      <c r="P23" s="17">
        <v>4.4495519570208997E-18</v>
      </c>
    </row>
    <row r="24" spans="1:16" ht="15.75" x14ac:dyDescent="0.25">
      <c r="A24" s="16" t="s">
        <v>29</v>
      </c>
      <c r="B24" s="8" t="s">
        <v>5</v>
      </c>
      <c r="C24" s="8" t="s">
        <v>6</v>
      </c>
      <c r="D24" s="8">
        <v>-2.1000000000000001E-2</v>
      </c>
      <c r="E24" s="36">
        <v>4.1749999999999999E-3</v>
      </c>
      <c r="F24" s="36">
        <v>0.12</v>
      </c>
      <c r="G24" s="36">
        <v>0.15448999999999999</v>
      </c>
      <c r="H24" s="9">
        <f t="shared" si="0"/>
        <v>9.3139200000000004E-5</v>
      </c>
      <c r="I24" s="36">
        <f t="shared" si="1"/>
        <v>41.332693188377412</v>
      </c>
      <c r="J24" s="8" t="b">
        <v>0</v>
      </c>
      <c r="K24" s="8" t="b">
        <v>0</v>
      </c>
      <c r="L24" s="8" t="b">
        <v>0</v>
      </c>
      <c r="M24" s="36">
        <v>1.9421620000000001E-2</v>
      </c>
      <c r="N24" s="36">
        <v>0.82979334378849101</v>
      </c>
      <c r="O24" s="8">
        <v>3.0000000000000001E-3</v>
      </c>
      <c r="P24" s="17">
        <v>2.5596250877716699E-12</v>
      </c>
    </row>
    <row r="25" spans="1:16" ht="15.75" x14ac:dyDescent="0.25">
      <c r="A25" s="16" t="s">
        <v>30</v>
      </c>
      <c r="B25" s="8" t="s">
        <v>12</v>
      </c>
      <c r="C25" s="8" t="s">
        <v>9</v>
      </c>
      <c r="D25" s="8">
        <v>1.7000000000000001E-2</v>
      </c>
      <c r="E25" s="36">
        <v>-1.2239999999999999E-2</v>
      </c>
      <c r="F25" s="36">
        <v>0.79</v>
      </c>
      <c r="G25" s="36">
        <v>0.72519</v>
      </c>
      <c r="H25" s="9">
        <f t="shared" si="0"/>
        <v>9.5890200000000006E-5</v>
      </c>
      <c r="I25" s="36">
        <f t="shared" si="1"/>
        <v>42.553630702558799</v>
      </c>
      <c r="J25" s="8" t="b">
        <v>0</v>
      </c>
      <c r="K25" s="8" t="b">
        <v>0</v>
      </c>
      <c r="L25" s="8" t="b">
        <v>0</v>
      </c>
      <c r="M25" s="36">
        <v>1.6519995999999999E-2</v>
      </c>
      <c r="N25" s="36">
        <v>0.45874178059713899</v>
      </c>
      <c r="O25" s="8">
        <v>2E-3</v>
      </c>
      <c r="P25" s="17">
        <v>1.8959069644406601E-17</v>
      </c>
    </row>
    <row r="26" spans="1:16" ht="15.75" x14ac:dyDescent="0.25">
      <c r="A26" s="16" t="s">
        <v>31</v>
      </c>
      <c r="B26" s="8" t="s">
        <v>12</v>
      </c>
      <c r="C26" s="8" t="s">
        <v>9</v>
      </c>
      <c r="D26" s="8">
        <v>1.4E-2</v>
      </c>
      <c r="E26" s="36">
        <v>-1.8259999999999998E-2</v>
      </c>
      <c r="F26" s="36">
        <v>0.25</v>
      </c>
      <c r="G26" s="36">
        <v>0.35533999999999999</v>
      </c>
      <c r="H26" s="9">
        <f t="shared" si="0"/>
        <v>7.3500000000000011E-5</v>
      </c>
      <c r="I26" s="36">
        <f t="shared" si="1"/>
        <v>32.616699327400568</v>
      </c>
      <c r="J26" s="8" t="b">
        <v>0</v>
      </c>
      <c r="K26" s="8" t="b">
        <v>0</v>
      </c>
      <c r="L26" s="8" t="b">
        <v>0</v>
      </c>
      <c r="M26" s="36">
        <v>1.5980342000000002E-2</v>
      </c>
      <c r="N26" s="36">
        <v>0.25318232004802699</v>
      </c>
      <c r="O26" s="8">
        <v>2E-3</v>
      </c>
      <c r="P26" s="17">
        <v>2.5596250877716699E-12</v>
      </c>
    </row>
    <row r="27" spans="1:16" ht="15.75" x14ac:dyDescent="0.25">
      <c r="A27" s="16" t="s">
        <v>33</v>
      </c>
      <c r="B27" s="8" t="s">
        <v>5</v>
      </c>
      <c r="C27" s="8" t="s">
        <v>6</v>
      </c>
      <c r="D27" s="8">
        <v>-1.4999999999999999E-2</v>
      </c>
      <c r="E27" s="36">
        <v>2.4340000000000001E-2</v>
      </c>
      <c r="F27" s="36">
        <v>0.18</v>
      </c>
      <c r="G27" s="36">
        <v>0.10908</v>
      </c>
      <c r="H27" s="9">
        <f t="shared" si="0"/>
        <v>6.6420000000000004E-5</v>
      </c>
      <c r="I27" s="36">
        <f t="shared" si="1"/>
        <v>29.4746371453992</v>
      </c>
      <c r="J27" s="8" t="b">
        <v>0</v>
      </c>
      <c r="K27" s="8" t="b">
        <v>0</v>
      </c>
      <c r="L27" s="8" t="b">
        <v>0</v>
      </c>
      <c r="M27" s="36">
        <v>2.4086419000000001E-2</v>
      </c>
      <c r="N27" s="36">
        <v>0.31224240782054002</v>
      </c>
      <c r="O27" s="8">
        <v>3.0000000000000001E-3</v>
      </c>
      <c r="P27" s="17">
        <v>5.7330314375838804E-7</v>
      </c>
    </row>
    <row r="28" spans="1:16" ht="15.75" x14ac:dyDescent="0.25">
      <c r="A28" s="16" t="s">
        <v>34</v>
      </c>
      <c r="B28" s="8" t="s">
        <v>6</v>
      </c>
      <c r="C28" s="8" t="s">
        <v>5</v>
      </c>
      <c r="D28" s="8">
        <v>-1.4E-2</v>
      </c>
      <c r="E28" s="36">
        <v>1.763E-2</v>
      </c>
      <c r="F28" s="36">
        <v>0.3</v>
      </c>
      <c r="G28" s="36">
        <v>0.53254000000000001</v>
      </c>
      <c r="H28" s="9">
        <f t="shared" si="0"/>
        <v>8.2319999999999998E-5</v>
      </c>
      <c r="I28" s="36">
        <f t="shared" si="1"/>
        <v>36.531025474017014</v>
      </c>
      <c r="J28" s="8" t="b">
        <v>0</v>
      </c>
      <c r="K28" s="8" t="b">
        <v>0</v>
      </c>
      <c r="L28" s="8" t="b">
        <v>0</v>
      </c>
      <c r="M28" s="36">
        <v>1.5133555E-2</v>
      </c>
      <c r="N28" s="36">
        <v>0.24403481628684501</v>
      </c>
      <c r="O28" s="8">
        <v>2E-3</v>
      </c>
      <c r="P28" s="17">
        <v>2.5596250877716699E-12</v>
      </c>
    </row>
    <row r="29" spans="1:16" ht="15.75" x14ac:dyDescent="0.25">
      <c r="A29" s="16" t="s">
        <v>35</v>
      </c>
      <c r="B29" s="8" t="s">
        <v>12</v>
      </c>
      <c r="C29" s="8" t="s">
        <v>9</v>
      </c>
      <c r="D29" s="8">
        <v>3.2000000000000001E-2</v>
      </c>
      <c r="E29" s="36">
        <v>1.9650000000000001E-2</v>
      </c>
      <c r="F29" s="36">
        <v>0.08</v>
      </c>
      <c r="G29" s="36">
        <v>2.7859999999999999E-2</v>
      </c>
      <c r="H29" s="9">
        <f t="shared" si="0"/>
        <v>1.5073279999999999E-4</v>
      </c>
      <c r="I29" s="36">
        <f t="shared" si="1"/>
        <v>66.89505008780587</v>
      </c>
      <c r="J29" s="8" t="b">
        <v>0</v>
      </c>
      <c r="K29" s="8" t="b">
        <v>0</v>
      </c>
      <c r="L29" s="8" t="b">
        <v>0</v>
      </c>
      <c r="M29" s="36">
        <v>4.4020890999999999E-2</v>
      </c>
      <c r="N29" s="36">
        <v>0.65532352086517898</v>
      </c>
      <c r="O29" s="8">
        <v>4.0000000000000001E-3</v>
      </c>
      <c r="P29" s="17">
        <v>1.2441921148543599E-15</v>
      </c>
    </row>
    <row r="30" spans="1:16" ht="15.75" x14ac:dyDescent="0.25">
      <c r="A30" s="16" t="s">
        <v>36</v>
      </c>
      <c r="B30" s="8" t="s">
        <v>12</v>
      </c>
      <c r="C30" s="8" t="s">
        <v>5</v>
      </c>
      <c r="D30" s="8">
        <v>-3.6999999999999998E-2</v>
      </c>
      <c r="E30" s="36">
        <v>6.0560000000000003E-2</v>
      </c>
      <c r="F30" s="36">
        <v>0.28000000000000003</v>
      </c>
      <c r="G30" s="36">
        <v>0.21653</v>
      </c>
      <c r="H30" s="9">
        <f t="shared" si="0"/>
        <v>5.5198079999999993E-4</v>
      </c>
      <c r="I30" s="36">
        <f t="shared" si="1"/>
        <v>245.0668165230378</v>
      </c>
      <c r="J30" s="8" t="b">
        <v>0</v>
      </c>
      <c r="K30" s="8" t="b">
        <v>1</v>
      </c>
      <c r="L30" s="8" t="b">
        <v>0</v>
      </c>
      <c r="M30" s="36">
        <v>1.8007071999999999E-2</v>
      </c>
      <c r="N30" s="36">
        <v>7.70659873408494E-4</v>
      </c>
      <c r="O30" s="8">
        <v>2E-3</v>
      </c>
      <c r="P30" s="17">
        <v>2.06473973791266E-76</v>
      </c>
    </row>
    <row r="31" spans="1:16" ht="15.75" x14ac:dyDescent="0.25">
      <c r="A31" s="16" t="s">
        <v>37</v>
      </c>
      <c r="B31" s="8" t="s">
        <v>5</v>
      </c>
      <c r="C31" s="8" t="s">
        <v>6</v>
      </c>
      <c r="D31" s="8">
        <v>-1.4E-2</v>
      </c>
      <c r="E31" s="36">
        <v>1.278E-2</v>
      </c>
      <c r="F31" s="36">
        <v>0.71</v>
      </c>
      <c r="G31" s="36">
        <v>0.54049999999999998</v>
      </c>
      <c r="H31" s="9">
        <f t="shared" si="0"/>
        <v>8.0712800000000011E-5</v>
      </c>
      <c r="I31" s="36">
        <f t="shared" si="1"/>
        <v>35.817743119936893</v>
      </c>
      <c r="J31" s="8" t="b">
        <v>0</v>
      </c>
      <c r="K31" s="8" t="b">
        <v>0</v>
      </c>
      <c r="L31" s="8" t="b">
        <v>0</v>
      </c>
      <c r="M31" s="36">
        <v>1.5219620999999999E-2</v>
      </c>
      <c r="N31" s="36">
        <v>0.40107350960990601</v>
      </c>
      <c r="O31" s="8">
        <v>2E-3</v>
      </c>
      <c r="P31" s="17">
        <v>2.5596250877716699E-12</v>
      </c>
    </row>
    <row r="32" spans="1:16" ht="15.75" x14ac:dyDescent="0.25">
      <c r="A32" s="16" t="s">
        <v>39</v>
      </c>
      <c r="B32" s="8" t="s">
        <v>6</v>
      </c>
      <c r="C32" s="8" t="s">
        <v>5</v>
      </c>
      <c r="D32" s="8">
        <v>-1.2E-2</v>
      </c>
      <c r="E32" s="36">
        <v>1.5270000000000001E-2</v>
      </c>
      <c r="F32" s="36">
        <v>0.46</v>
      </c>
      <c r="G32" s="36">
        <v>0.28816000000000003</v>
      </c>
      <c r="H32" s="9">
        <f t="shared" si="0"/>
        <v>7.1539200000000008E-5</v>
      </c>
      <c r="I32" s="36">
        <f t="shared" si="1"/>
        <v>31.746503413857027</v>
      </c>
      <c r="J32" s="8" t="b">
        <v>0</v>
      </c>
      <c r="K32" s="8" t="b">
        <v>0</v>
      </c>
      <c r="L32" s="8" t="b">
        <v>0</v>
      </c>
      <c r="M32" s="36">
        <v>1.6516370999999998E-2</v>
      </c>
      <c r="N32" s="36">
        <v>0.35520667367300401</v>
      </c>
      <c r="O32" s="8">
        <v>2E-3</v>
      </c>
      <c r="P32" s="17">
        <v>1.9731752900753999E-9</v>
      </c>
    </row>
    <row r="33" spans="1:16" ht="15.75" x14ac:dyDescent="0.25">
      <c r="A33" s="16" t="s">
        <v>40</v>
      </c>
      <c r="B33" s="8" t="s">
        <v>6</v>
      </c>
      <c r="C33" s="8" t="s">
        <v>5</v>
      </c>
      <c r="D33" s="8">
        <v>-1.7000000000000001E-2</v>
      </c>
      <c r="E33" s="36">
        <v>-7.3550000000000004E-3</v>
      </c>
      <c r="F33" s="36">
        <v>0.17</v>
      </c>
      <c r="G33" s="36">
        <v>0.61492999999999998</v>
      </c>
      <c r="H33" s="9">
        <f t="shared" si="0"/>
        <v>8.1555800000000016E-5</v>
      </c>
      <c r="I33" s="36">
        <f t="shared" si="1"/>
        <v>36.191869902503406</v>
      </c>
      <c r="J33" s="8" t="b">
        <v>0</v>
      </c>
      <c r="K33" s="8" t="b">
        <v>0</v>
      </c>
      <c r="L33" s="8" t="b">
        <v>0</v>
      </c>
      <c r="M33" s="36">
        <v>1.5082996E-2</v>
      </c>
      <c r="N33" s="36">
        <v>0.62580824740514696</v>
      </c>
      <c r="O33" s="8">
        <v>3.0000000000000001E-3</v>
      </c>
      <c r="P33" s="17">
        <v>1.45602201478282E-8</v>
      </c>
    </row>
    <row r="34" spans="1:16" ht="15.75" x14ac:dyDescent="0.25">
      <c r="A34" s="16" t="s">
        <v>41</v>
      </c>
      <c r="B34" s="8" t="s">
        <v>12</v>
      </c>
      <c r="C34" s="8" t="s">
        <v>9</v>
      </c>
      <c r="D34" s="8">
        <v>1.2999999999999999E-2</v>
      </c>
      <c r="E34" s="36">
        <v>2.632E-2</v>
      </c>
      <c r="F34" s="36">
        <v>0.72</v>
      </c>
      <c r="G34" s="36">
        <v>0.73712999999999995</v>
      </c>
      <c r="H34" s="9">
        <f t="shared" si="0"/>
        <v>6.8140799999999996E-5</v>
      </c>
      <c r="I34" s="36">
        <f t="shared" si="1"/>
        <v>30.238313928501739</v>
      </c>
      <c r="J34" s="8" t="b">
        <v>0</v>
      </c>
      <c r="K34" s="8" t="b">
        <v>0</v>
      </c>
      <c r="L34" s="8" t="b">
        <v>0</v>
      </c>
      <c r="M34" s="36">
        <v>1.758823E-2</v>
      </c>
      <c r="N34" s="36">
        <v>0.134535048061726</v>
      </c>
      <c r="O34" s="8">
        <v>2E-3</v>
      </c>
      <c r="P34" s="17">
        <v>8.0320011677182395E-11</v>
      </c>
    </row>
    <row r="35" spans="1:16" ht="15.75" x14ac:dyDescent="0.25">
      <c r="A35" s="16" t="s">
        <v>42</v>
      </c>
      <c r="B35" s="8" t="s">
        <v>12</v>
      </c>
      <c r="C35" s="8" t="s">
        <v>9</v>
      </c>
      <c r="D35" s="8">
        <v>1.2999999999999999E-2</v>
      </c>
      <c r="E35" s="36">
        <v>-5.7819999999999998E-3</v>
      </c>
      <c r="F35" s="36">
        <v>0.42</v>
      </c>
      <c r="G35" s="36">
        <v>0.12920999999999999</v>
      </c>
      <c r="H35" s="9">
        <f t="shared" si="0"/>
        <v>8.2336799999999994E-5</v>
      </c>
      <c r="I35" s="36">
        <f t="shared" si="1"/>
        <v>36.538481399235273</v>
      </c>
      <c r="J35" s="8" t="b">
        <v>0</v>
      </c>
      <c r="K35" s="8" t="b">
        <v>0</v>
      </c>
      <c r="L35" s="8" t="b">
        <v>0</v>
      </c>
      <c r="M35" s="36">
        <v>2.1655686E-2</v>
      </c>
      <c r="N35" s="36">
        <v>0.78947158451997601</v>
      </c>
      <c r="O35" s="8">
        <v>2E-3</v>
      </c>
      <c r="P35" s="17">
        <v>8.0320011677182395E-11</v>
      </c>
    </row>
    <row r="36" spans="1:16" ht="15.75" x14ac:dyDescent="0.25">
      <c r="A36" s="16" t="s">
        <v>43</v>
      </c>
      <c r="B36" s="8" t="s">
        <v>6</v>
      </c>
      <c r="C36" s="8" t="s">
        <v>5</v>
      </c>
      <c r="D36" s="8">
        <v>2.3E-2</v>
      </c>
      <c r="E36" s="36">
        <v>-4.7039999999999998E-3</v>
      </c>
      <c r="F36" s="36">
        <v>0.12</v>
      </c>
      <c r="G36" s="36">
        <v>0.29635</v>
      </c>
      <c r="H36" s="9">
        <f t="shared" si="0"/>
        <v>1.117248E-4</v>
      </c>
      <c r="I36" s="36">
        <f t="shared" si="1"/>
        <v>49.581408426540172</v>
      </c>
      <c r="J36" s="8" t="b">
        <v>0</v>
      </c>
      <c r="K36" s="8" t="b">
        <v>0</v>
      </c>
      <c r="L36" s="8" t="b">
        <v>0</v>
      </c>
      <c r="M36" s="36">
        <v>1.5737237000000001E-2</v>
      </c>
      <c r="N36" s="36">
        <v>0.76500956590670199</v>
      </c>
      <c r="O36" s="8">
        <v>3.0000000000000001E-3</v>
      </c>
      <c r="P36" s="17">
        <v>1.76523743209072E-14</v>
      </c>
    </row>
    <row r="37" spans="1:16" ht="15.75" x14ac:dyDescent="0.25">
      <c r="A37" s="16" t="s">
        <v>44</v>
      </c>
      <c r="B37" s="8" t="s">
        <v>5</v>
      </c>
      <c r="C37" s="8" t="s">
        <v>6</v>
      </c>
      <c r="D37" s="8">
        <v>1.7000000000000001E-2</v>
      </c>
      <c r="E37" s="36">
        <v>-2.3369999999999998E-2</v>
      </c>
      <c r="F37" s="36">
        <v>0.18</v>
      </c>
      <c r="G37" s="36">
        <v>0.10861</v>
      </c>
      <c r="H37" s="9">
        <f t="shared" si="0"/>
        <v>8.5312800000000028E-5</v>
      </c>
      <c r="I37" s="36">
        <f t="shared" si="1"/>
        <v>37.859249248159273</v>
      </c>
      <c r="J37" s="8" t="b">
        <v>0</v>
      </c>
      <c r="K37" s="8" t="b">
        <v>0</v>
      </c>
      <c r="L37" s="8" t="b">
        <v>0</v>
      </c>
      <c r="M37" s="36">
        <v>2.4423008E-2</v>
      </c>
      <c r="N37" s="36">
        <v>0.33862550996327401</v>
      </c>
      <c r="O37" s="8">
        <v>3.0000000000000001E-3</v>
      </c>
      <c r="P37" s="17">
        <v>1.45602201478282E-8</v>
      </c>
    </row>
    <row r="38" spans="1:16" ht="15.75" x14ac:dyDescent="0.25">
      <c r="A38" s="16" t="s">
        <v>45</v>
      </c>
      <c r="B38" s="8" t="s">
        <v>6</v>
      </c>
      <c r="C38" s="8" t="s">
        <v>5</v>
      </c>
      <c r="D38" s="8">
        <v>1.9E-2</v>
      </c>
      <c r="E38" s="36">
        <v>-1.115E-2</v>
      </c>
      <c r="F38" s="36">
        <v>0.23</v>
      </c>
      <c r="G38" s="36">
        <v>0.22939999999999999</v>
      </c>
      <c r="H38" s="9">
        <f t="shared" si="0"/>
        <v>1.2786620000000001E-4</v>
      </c>
      <c r="I38" s="36">
        <f t="shared" si="1"/>
        <v>56.745580500145358</v>
      </c>
      <c r="J38" s="8" t="b">
        <v>0</v>
      </c>
      <c r="K38" s="8" t="b">
        <v>0</v>
      </c>
      <c r="L38" s="8" t="b">
        <v>0</v>
      </c>
      <c r="M38" s="36">
        <v>1.7643755000000001E-2</v>
      </c>
      <c r="N38" s="36">
        <v>0.52741847469631398</v>
      </c>
      <c r="O38" s="8">
        <v>2E-3</v>
      </c>
      <c r="P38" s="17">
        <v>2.0989030150725201E-21</v>
      </c>
    </row>
    <row r="39" spans="1:16" ht="15.75" x14ac:dyDescent="0.25">
      <c r="A39" s="16" t="s">
        <v>46</v>
      </c>
      <c r="B39" s="8" t="s">
        <v>5</v>
      </c>
      <c r="C39" s="8" t="s">
        <v>6</v>
      </c>
      <c r="D39" s="8">
        <v>1.4E-2</v>
      </c>
      <c r="E39" s="36">
        <v>1.27E-4</v>
      </c>
      <c r="F39" s="36">
        <v>0.28999999999999998</v>
      </c>
      <c r="G39" s="36">
        <v>0.39583000000000002</v>
      </c>
      <c r="H39" s="9">
        <f t="shared" si="0"/>
        <v>8.0712799999999984E-5</v>
      </c>
      <c r="I39" s="36">
        <f t="shared" si="1"/>
        <v>35.817743119936885</v>
      </c>
      <c r="J39" s="8" t="b">
        <v>0</v>
      </c>
      <c r="K39" s="8" t="b">
        <v>0</v>
      </c>
      <c r="L39" s="8" t="b">
        <v>0</v>
      </c>
      <c r="M39" s="36">
        <v>1.4298963E-2</v>
      </c>
      <c r="N39" s="36">
        <v>0.99291347162924304</v>
      </c>
      <c r="O39" s="8">
        <v>2E-3</v>
      </c>
      <c r="P39" s="17">
        <v>2.5596250877716699E-12</v>
      </c>
    </row>
    <row r="40" spans="1:16" ht="15.75" x14ac:dyDescent="0.25">
      <c r="A40" s="16" t="s">
        <v>47</v>
      </c>
      <c r="B40" s="8" t="s">
        <v>6</v>
      </c>
      <c r="C40" s="8" t="s">
        <v>9</v>
      </c>
      <c r="D40" s="8">
        <v>1.2999999999999999E-2</v>
      </c>
      <c r="E40" s="36">
        <v>-7.2760000000000003E-3</v>
      </c>
      <c r="F40" s="36">
        <v>0.32</v>
      </c>
      <c r="G40" s="36">
        <v>7.4200000000000002E-2</v>
      </c>
      <c r="H40" s="9">
        <f t="shared" si="0"/>
        <v>7.3548799999999996E-5</v>
      </c>
      <c r="I40" s="36">
        <f t="shared" si="1"/>
        <v>32.638356633564364</v>
      </c>
      <c r="J40" s="8" t="b">
        <v>0</v>
      </c>
      <c r="K40" s="8" t="b">
        <v>1</v>
      </c>
      <c r="L40" s="8" t="b">
        <v>0</v>
      </c>
      <c r="M40" s="36">
        <v>2.7818549000000001E-2</v>
      </c>
      <c r="N40" s="36">
        <v>0.79366677480300996</v>
      </c>
      <c r="O40" s="8">
        <v>2E-3</v>
      </c>
      <c r="P40" s="17">
        <v>8.0320011677182395E-11</v>
      </c>
    </row>
    <row r="41" spans="1:16" ht="15.75" x14ac:dyDescent="0.25">
      <c r="A41" s="16" t="s">
        <v>48</v>
      </c>
      <c r="B41" s="8" t="s">
        <v>5</v>
      </c>
      <c r="C41" s="8" t="s">
        <v>6</v>
      </c>
      <c r="D41" s="8">
        <v>-1.6E-2</v>
      </c>
      <c r="E41" s="36">
        <v>-2.0070000000000001E-2</v>
      </c>
      <c r="F41" s="36">
        <v>0.2</v>
      </c>
      <c r="G41" s="36">
        <v>6.0859999999999997E-2</v>
      </c>
      <c r="H41" s="9">
        <f t="shared" si="0"/>
        <v>8.1920000000000029E-5</v>
      </c>
      <c r="I41" s="36">
        <f t="shared" si="1"/>
        <v>36.353503519008292</v>
      </c>
      <c r="J41" s="8" t="b">
        <v>0</v>
      </c>
      <c r="K41" s="8" t="b">
        <v>0</v>
      </c>
      <c r="L41" s="8" t="b">
        <v>0</v>
      </c>
      <c r="M41" s="36">
        <v>3.1291231000000003E-2</v>
      </c>
      <c r="N41" s="36">
        <v>0.52126689248212699</v>
      </c>
      <c r="O41" s="8">
        <v>2E-3</v>
      </c>
      <c r="P41" s="17">
        <v>1.2441921148543599E-15</v>
      </c>
    </row>
    <row r="42" spans="1:16" ht="15.75" x14ac:dyDescent="0.25">
      <c r="A42" s="16" t="s">
        <v>49</v>
      </c>
      <c r="B42" s="8" t="s">
        <v>6</v>
      </c>
      <c r="C42" s="8" t="s">
        <v>5</v>
      </c>
      <c r="D42" s="8">
        <v>-2.1999999999999999E-2</v>
      </c>
      <c r="E42" s="36">
        <v>-2.2720000000000001E-3</v>
      </c>
      <c r="F42" s="36">
        <v>0.6</v>
      </c>
      <c r="G42" s="36">
        <v>0.71255000000000002</v>
      </c>
      <c r="H42" s="9">
        <f t="shared" si="0"/>
        <v>2.3231999999999994E-4</v>
      </c>
      <c r="I42" s="36">
        <f t="shared" si="1"/>
        <v>103.11177316714215</v>
      </c>
      <c r="J42" s="8" t="b">
        <v>0</v>
      </c>
      <c r="K42" s="8" t="b">
        <v>0</v>
      </c>
      <c r="L42" s="8" t="b">
        <v>0</v>
      </c>
      <c r="M42" s="36">
        <v>1.5278441E-2</v>
      </c>
      <c r="N42" s="36">
        <v>0.88178541208987404</v>
      </c>
      <c r="O42" s="8">
        <v>2E-3</v>
      </c>
      <c r="P42" s="17">
        <v>3.82131914899735E-28</v>
      </c>
    </row>
    <row r="43" spans="1:16" ht="15.75" x14ac:dyDescent="0.25">
      <c r="A43" s="16" t="s">
        <v>50</v>
      </c>
      <c r="B43" s="8" t="s">
        <v>5</v>
      </c>
      <c r="C43" s="8" t="s">
        <v>12</v>
      </c>
      <c r="D43" s="8">
        <v>-1.7999999999999999E-2</v>
      </c>
      <c r="E43" s="36">
        <v>-4.5120000000000004E-3</v>
      </c>
      <c r="F43" s="36">
        <v>0.11</v>
      </c>
      <c r="G43" s="36">
        <v>0.10885</v>
      </c>
      <c r="H43" s="9">
        <f t="shared" si="0"/>
        <v>6.3439199999999987E-5</v>
      </c>
      <c r="I43" s="36">
        <f t="shared" si="1"/>
        <v>28.151789021374075</v>
      </c>
      <c r="J43" s="8" t="b">
        <v>0</v>
      </c>
      <c r="K43" s="8" t="b">
        <v>1</v>
      </c>
      <c r="L43" s="8" t="b">
        <v>0</v>
      </c>
      <c r="M43" s="36">
        <v>2.2929879E-2</v>
      </c>
      <c r="N43" s="36">
        <v>0.84400453517354801</v>
      </c>
      <c r="O43" s="8">
        <v>3.0000000000000001E-3</v>
      </c>
      <c r="P43" s="17">
        <v>1.9731752900754098E-9</v>
      </c>
    </row>
    <row r="44" spans="1:16" ht="15.75" x14ac:dyDescent="0.25">
      <c r="A44" s="16" t="s">
        <v>51</v>
      </c>
      <c r="B44" s="8" t="s">
        <v>9</v>
      </c>
      <c r="C44" s="8" t="s">
        <v>6</v>
      </c>
      <c r="D44" s="8">
        <v>-3.2000000000000001E-2</v>
      </c>
      <c r="E44" s="36">
        <v>-5.5770000000000004E-3</v>
      </c>
      <c r="F44" s="36">
        <v>0.82</v>
      </c>
      <c r="G44" s="36">
        <v>0.86189000000000004</v>
      </c>
      <c r="H44" s="9">
        <f t="shared" si="0"/>
        <v>3.022848000000001E-4</v>
      </c>
      <c r="I44" s="36">
        <f t="shared" si="1"/>
        <v>134.17399763363994</v>
      </c>
      <c r="J44" s="8" t="b">
        <v>0</v>
      </c>
      <c r="K44" s="8" t="b">
        <v>1</v>
      </c>
      <c r="L44" s="8" t="b">
        <v>0</v>
      </c>
      <c r="M44" s="36">
        <v>2.1013318E-2</v>
      </c>
      <c r="N44" s="36">
        <v>0.79069893872827701</v>
      </c>
      <c r="O44" s="8">
        <v>3.0000000000000001E-3</v>
      </c>
      <c r="P44" s="17">
        <v>1.45761965628696E-26</v>
      </c>
    </row>
    <row r="45" spans="1:16" ht="15.75" x14ac:dyDescent="0.25">
      <c r="A45" s="16" t="s">
        <v>52</v>
      </c>
      <c r="B45" s="8" t="s">
        <v>5</v>
      </c>
      <c r="C45" s="8" t="s">
        <v>9</v>
      </c>
      <c r="D45" s="8">
        <v>1.2999999999999999E-2</v>
      </c>
      <c r="E45" s="36">
        <v>-2.4500000000000001E-2</v>
      </c>
      <c r="F45" s="36">
        <v>0.57999999999999996</v>
      </c>
      <c r="G45" s="36">
        <v>0.60955000000000004</v>
      </c>
      <c r="H45" s="9">
        <f t="shared" si="0"/>
        <v>8.2336799999999994E-5</v>
      </c>
      <c r="I45" s="36">
        <f t="shared" si="1"/>
        <v>36.538481399235273</v>
      </c>
      <c r="J45" s="8" t="b">
        <v>0</v>
      </c>
      <c r="K45" s="8" t="b">
        <v>0</v>
      </c>
      <c r="L45" s="8" t="b">
        <v>0</v>
      </c>
      <c r="M45" s="36">
        <v>1.5561243000000001E-2</v>
      </c>
      <c r="N45" s="36">
        <v>0.115389376538185</v>
      </c>
      <c r="O45" s="8">
        <v>2E-3</v>
      </c>
      <c r="P45" s="17">
        <v>8.0320011677182395E-11</v>
      </c>
    </row>
    <row r="46" spans="1:16" ht="15.75" x14ac:dyDescent="0.25">
      <c r="A46" s="16" t="s">
        <v>54</v>
      </c>
      <c r="B46" s="8" t="s">
        <v>5</v>
      </c>
      <c r="C46" s="8" t="s">
        <v>9</v>
      </c>
      <c r="D46" s="8">
        <v>-2.4E-2</v>
      </c>
      <c r="E46" s="36">
        <v>-1.1769999999999999E-2</v>
      </c>
      <c r="F46" s="36">
        <v>7.0000000000000007E-2</v>
      </c>
      <c r="G46" s="36">
        <v>0.42509000000000002</v>
      </c>
      <c r="H46" s="9">
        <f t="shared" si="0"/>
        <v>7.499520000000001E-5</v>
      </c>
      <c r="I46" s="36">
        <f t="shared" si="1"/>
        <v>33.280265946600721</v>
      </c>
      <c r="J46" s="8" t="b">
        <v>0</v>
      </c>
      <c r="K46" s="8" t="b">
        <v>0</v>
      </c>
      <c r="L46" s="8" t="b">
        <v>0</v>
      </c>
      <c r="M46" s="36">
        <v>1.5039973999999999E-2</v>
      </c>
      <c r="N46" s="36">
        <v>0.43387312018193003</v>
      </c>
      <c r="O46" s="8">
        <v>4.0000000000000001E-3</v>
      </c>
      <c r="P46" s="17">
        <v>1.9731752900753999E-9</v>
      </c>
    </row>
    <row r="47" spans="1:16" ht="15.75" x14ac:dyDescent="0.25">
      <c r="A47" s="16" t="s">
        <v>55</v>
      </c>
      <c r="B47" s="8" t="s">
        <v>6</v>
      </c>
      <c r="C47" s="8" t="s">
        <v>5</v>
      </c>
      <c r="D47" s="8">
        <v>-1.4E-2</v>
      </c>
      <c r="E47" s="36">
        <v>5.1150000000000001E-2</v>
      </c>
      <c r="F47" s="36">
        <v>0.68</v>
      </c>
      <c r="G47" s="36">
        <v>0.90612999999999999</v>
      </c>
      <c r="H47" s="9">
        <f t="shared" si="0"/>
        <v>8.5299199999999998E-5</v>
      </c>
      <c r="I47" s="36">
        <f t="shared" si="1"/>
        <v>37.853213463225842</v>
      </c>
      <c r="J47" s="8" t="b">
        <v>0</v>
      </c>
      <c r="K47" s="8" t="b">
        <v>0</v>
      </c>
      <c r="L47" s="8" t="b">
        <v>0</v>
      </c>
      <c r="M47" s="36">
        <v>2.5648455000000001E-2</v>
      </c>
      <c r="N47" s="36">
        <v>4.61223189251583E-2</v>
      </c>
      <c r="O47" s="8">
        <v>2E-3</v>
      </c>
      <c r="P47" s="17">
        <v>2.5596250877716699E-12</v>
      </c>
    </row>
    <row r="48" spans="1:16" ht="15.75" x14ac:dyDescent="0.25">
      <c r="A48" s="16" t="s">
        <v>56</v>
      </c>
      <c r="B48" s="8" t="s">
        <v>9</v>
      </c>
      <c r="C48" s="8" t="s">
        <v>6</v>
      </c>
      <c r="D48" s="8">
        <v>0.04</v>
      </c>
      <c r="E48" s="36">
        <v>3.2009999999999997E-2</v>
      </c>
      <c r="F48" s="36">
        <v>0.86</v>
      </c>
      <c r="G48" s="36">
        <v>0.78207000000000004</v>
      </c>
      <c r="H48" s="9">
        <f t="shared" si="0"/>
        <v>3.8528E-4</v>
      </c>
      <c r="I48" s="36">
        <f t="shared" si="1"/>
        <v>171.0269582264655</v>
      </c>
      <c r="J48" s="8" t="b">
        <v>0</v>
      </c>
      <c r="K48" s="8" t="b">
        <v>1</v>
      </c>
      <c r="L48" s="8" t="b">
        <v>0</v>
      </c>
      <c r="M48" s="36">
        <v>1.849379E-2</v>
      </c>
      <c r="N48" s="36">
        <v>8.3478293937210193E-2</v>
      </c>
      <c r="O48" s="8">
        <v>3.0000000000000001E-3</v>
      </c>
      <c r="P48" s="17">
        <v>1.48128255438142E-40</v>
      </c>
    </row>
    <row r="49" spans="1:16" ht="16.5" thickBot="1" x14ac:dyDescent="0.3">
      <c r="A49" s="19" t="s">
        <v>57</v>
      </c>
      <c r="B49" s="20" t="s">
        <v>12</v>
      </c>
      <c r="C49" s="20" t="s">
        <v>9</v>
      </c>
      <c r="D49" s="20">
        <v>1.2E-2</v>
      </c>
      <c r="E49" s="37">
        <v>-4.633E-3</v>
      </c>
      <c r="F49" s="37">
        <v>0.47</v>
      </c>
      <c r="G49" s="37">
        <v>0.39395999999999998</v>
      </c>
      <c r="H49" s="25">
        <f t="shared" si="0"/>
        <v>7.1740800000000003E-5</v>
      </c>
      <c r="I49" s="37">
        <f t="shared" si="1"/>
        <v>31.835972603743375</v>
      </c>
      <c r="J49" s="20" t="b">
        <v>0</v>
      </c>
      <c r="K49" s="20" t="b">
        <v>0</v>
      </c>
      <c r="L49" s="20" t="b">
        <v>0</v>
      </c>
      <c r="M49" s="37">
        <v>1.5063340999999999E-2</v>
      </c>
      <c r="N49" s="37">
        <v>0.75841115695699901</v>
      </c>
      <c r="O49" s="20">
        <v>2E-3</v>
      </c>
      <c r="P49" s="21">
        <v>1.9731752900753999E-9</v>
      </c>
    </row>
    <row r="50" spans="1:16" ht="15.75" x14ac:dyDescent="0.25">
      <c r="H50" s="146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0CA11-04C4-42CB-8772-523A2AA868FE}">
  <dimension ref="A1:P51"/>
  <sheetViews>
    <sheetView zoomScale="80" zoomScaleNormal="80" workbookViewId="0"/>
  </sheetViews>
  <sheetFormatPr defaultColWidth="8.85546875" defaultRowHeight="15" x14ac:dyDescent="0.25"/>
  <cols>
    <col min="1" max="1" width="13" customWidth="1"/>
    <col min="2" max="2" width="13.140625" customWidth="1"/>
    <col min="3" max="3" width="12.85546875" customWidth="1"/>
    <col min="4" max="4" width="12.7109375" customWidth="1"/>
    <col min="5" max="5" width="13.140625" customWidth="1"/>
    <col min="6" max="6" width="12" customWidth="1"/>
    <col min="7" max="8" width="13" customWidth="1"/>
    <col min="9" max="9" width="13" style="45" customWidth="1"/>
    <col min="11" max="11" width="11.7109375" customWidth="1"/>
    <col min="12" max="12" width="10.7109375" customWidth="1"/>
    <col min="13" max="13" width="14.28515625" customWidth="1"/>
    <col min="14" max="14" width="12.7109375" customWidth="1"/>
    <col min="15" max="15" width="11.7109375" customWidth="1"/>
    <col min="16" max="16" width="13.140625" customWidth="1"/>
  </cols>
  <sheetData>
    <row r="1" spans="1:16" ht="15.75" x14ac:dyDescent="0.25">
      <c r="A1" s="3" t="s">
        <v>122</v>
      </c>
      <c r="B1" s="4"/>
      <c r="C1" s="4"/>
      <c r="D1" s="4"/>
      <c r="E1" s="4"/>
      <c r="F1" s="4"/>
      <c r="G1" s="4"/>
      <c r="H1" s="4"/>
      <c r="I1" s="119"/>
      <c r="J1" s="4"/>
      <c r="K1" s="4"/>
      <c r="L1" s="4"/>
      <c r="M1" s="4"/>
      <c r="N1" s="4"/>
      <c r="O1" s="4"/>
      <c r="P1" s="4"/>
    </row>
    <row r="2" spans="1:16" ht="16.5" thickBot="1" x14ac:dyDescent="0.3">
      <c r="A2" s="4"/>
      <c r="B2" s="4"/>
      <c r="C2" s="4"/>
      <c r="D2" s="4"/>
      <c r="E2" s="4"/>
      <c r="F2" s="4"/>
      <c r="G2" s="4"/>
      <c r="H2" s="4"/>
      <c r="I2" s="119"/>
      <c r="J2" s="4"/>
      <c r="K2" s="4"/>
      <c r="L2" s="4"/>
      <c r="M2" s="4"/>
      <c r="N2" s="4"/>
      <c r="O2" s="4"/>
      <c r="P2" s="4"/>
    </row>
    <row r="3" spans="1:16" ht="16.5" thickBot="1" x14ac:dyDescent="0.3">
      <c r="A3" s="22" t="s">
        <v>0</v>
      </c>
      <c r="B3" s="23" t="s">
        <v>79</v>
      </c>
      <c r="C3" s="23" t="s">
        <v>80</v>
      </c>
      <c r="D3" s="23" t="s">
        <v>81</v>
      </c>
      <c r="E3" s="23" t="s">
        <v>82</v>
      </c>
      <c r="F3" s="23" t="s">
        <v>83</v>
      </c>
      <c r="G3" s="148" t="s">
        <v>84</v>
      </c>
      <c r="H3" s="11" t="s">
        <v>108</v>
      </c>
      <c r="I3" s="151" t="s">
        <v>116</v>
      </c>
      <c r="J3" s="149" t="s">
        <v>1</v>
      </c>
      <c r="K3" s="23" t="s">
        <v>2</v>
      </c>
      <c r="L3" s="23" t="s">
        <v>3</v>
      </c>
      <c r="M3" s="23" t="s">
        <v>85</v>
      </c>
      <c r="N3" s="23" t="s">
        <v>86</v>
      </c>
      <c r="O3" s="23" t="s">
        <v>87</v>
      </c>
      <c r="P3" s="24" t="s">
        <v>88</v>
      </c>
    </row>
    <row r="4" spans="1:16" ht="15.75" x14ac:dyDescent="0.25">
      <c r="A4" s="14" t="s">
        <v>4</v>
      </c>
      <c r="B4" s="10" t="s">
        <v>5</v>
      </c>
      <c r="C4" s="10" t="s">
        <v>6</v>
      </c>
      <c r="D4" s="10">
        <v>-1.4E-2</v>
      </c>
      <c r="E4" s="35">
        <v>1.388E-2</v>
      </c>
      <c r="F4" s="10">
        <v>0.48</v>
      </c>
      <c r="G4" s="35">
        <v>0.52337999999999996</v>
      </c>
      <c r="H4" s="150">
        <f t="shared" ref="H4:H50" si="0">2*F4*(1-F4)*D4*D4</f>
        <v>9.7843200000000005E-5</v>
      </c>
      <c r="I4" s="35">
        <v>43.420407213987126</v>
      </c>
      <c r="J4" s="10" t="b">
        <v>0</v>
      </c>
      <c r="K4" s="10" t="b">
        <v>0</v>
      </c>
      <c r="L4" s="10" t="b">
        <v>0</v>
      </c>
      <c r="M4" s="35">
        <v>8.7655270000000004E-3</v>
      </c>
      <c r="N4" s="35">
        <v>0.113313055054968</v>
      </c>
      <c r="O4" s="10">
        <v>2E-3</v>
      </c>
      <c r="P4" s="15">
        <v>2.5596250877716699E-12</v>
      </c>
    </row>
    <row r="5" spans="1:16" ht="15.75" x14ac:dyDescent="0.25">
      <c r="A5" s="16" t="s">
        <v>8</v>
      </c>
      <c r="B5" s="8" t="s">
        <v>5</v>
      </c>
      <c r="C5" s="8" t="s">
        <v>9</v>
      </c>
      <c r="D5" s="8">
        <v>-1.4E-2</v>
      </c>
      <c r="E5" s="36">
        <v>1.435E-2</v>
      </c>
      <c r="F5" s="8">
        <v>0.32</v>
      </c>
      <c r="G5" s="36">
        <v>0.31315999999999999</v>
      </c>
      <c r="H5" s="9">
        <f t="shared" si="0"/>
        <v>8.5299199999999998E-5</v>
      </c>
      <c r="I5" s="36">
        <v>37.853213463225842</v>
      </c>
      <c r="J5" s="8" t="b">
        <v>0</v>
      </c>
      <c r="K5" s="8" t="b">
        <v>0</v>
      </c>
      <c r="L5" s="8" t="b">
        <v>0</v>
      </c>
      <c r="M5" s="36">
        <v>8.8268530000000008E-3</v>
      </c>
      <c r="N5" s="36">
        <v>0.104009027519414</v>
      </c>
      <c r="O5" s="8">
        <v>2E-3</v>
      </c>
      <c r="P5" s="17">
        <v>2.5596250877716699E-12</v>
      </c>
    </row>
    <row r="6" spans="1:16" ht="15.75" x14ac:dyDescent="0.25">
      <c r="A6" s="16" t="s">
        <v>11</v>
      </c>
      <c r="B6" s="8" t="s">
        <v>9</v>
      </c>
      <c r="C6" s="8" t="s">
        <v>12</v>
      </c>
      <c r="D6" s="8">
        <v>-3.9E-2</v>
      </c>
      <c r="E6" s="36">
        <v>-2.3909999999999999E-3</v>
      </c>
      <c r="F6" s="8">
        <v>0.57999999999999996</v>
      </c>
      <c r="G6" s="36">
        <v>0.40129999999999999</v>
      </c>
      <c r="H6" s="9">
        <f t="shared" si="0"/>
        <v>7.4103120000000003E-4</v>
      </c>
      <c r="I6" s="36">
        <v>329.0631024640947</v>
      </c>
      <c r="J6" s="8" t="b">
        <v>0</v>
      </c>
      <c r="K6" s="8" t="b">
        <v>0</v>
      </c>
      <c r="L6" s="8" t="b">
        <v>0</v>
      </c>
      <c r="M6" s="36">
        <v>7.9459930000000002E-3</v>
      </c>
      <c r="N6" s="36">
        <v>0.76348588408504903</v>
      </c>
      <c r="O6" s="8">
        <v>2E-3</v>
      </c>
      <c r="P6" s="17">
        <v>1.09782309513208E-84</v>
      </c>
    </row>
    <row r="7" spans="1:16" ht="15.75" x14ac:dyDescent="0.25">
      <c r="A7" s="16" t="s">
        <v>13</v>
      </c>
      <c r="B7" s="8" t="s">
        <v>12</v>
      </c>
      <c r="C7" s="8" t="s">
        <v>9</v>
      </c>
      <c r="D7" s="8">
        <v>-1.2E-2</v>
      </c>
      <c r="E7" s="36">
        <v>-1.3390000000000001E-2</v>
      </c>
      <c r="F7" s="8">
        <v>0.53</v>
      </c>
      <c r="G7" s="36">
        <v>0.74560000000000004</v>
      </c>
      <c r="H7" s="9">
        <f t="shared" si="0"/>
        <v>7.1740800000000003E-5</v>
      </c>
      <c r="I7" s="36">
        <v>31.835972603743375</v>
      </c>
      <c r="J7" s="8" t="b">
        <v>0</v>
      </c>
      <c r="K7" s="8" t="b">
        <v>0</v>
      </c>
      <c r="L7" s="8" t="b">
        <v>0</v>
      </c>
      <c r="M7" s="36">
        <v>1.0248156E-2</v>
      </c>
      <c r="N7" s="36">
        <v>0.19135657540107801</v>
      </c>
      <c r="O7" s="8">
        <v>2E-3</v>
      </c>
      <c r="P7" s="17">
        <v>1.9731752900753999E-9</v>
      </c>
    </row>
    <row r="8" spans="1:16" ht="15.75" x14ac:dyDescent="0.25">
      <c r="A8" s="16" t="s">
        <v>14</v>
      </c>
      <c r="B8" s="8" t="s">
        <v>5</v>
      </c>
      <c r="C8" s="8" t="s">
        <v>6</v>
      </c>
      <c r="D8" s="8">
        <v>1.7999999999999999E-2</v>
      </c>
      <c r="E8" s="36">
        <v>2.7449999999999999E-2</v>
      </c>
      <c r="F8" s="8">
        <v>0.62</v>
      </c>
      <c r="G8" s="36">
        <v>0.65983999999999998</v>
      </c>
      <c r="H8" s="9">
        <f t="shared" si="0"/>
        <v>1.5266879999999996E-4</v>
      </c>
      <c r="I8" s="36">
        <v>67.754375940869622</v>
      </c>
      <c r="J8" s="8" t="b">
        <v>0</v>
      </c>
      <c r="K8" s="8" t="b">
        <v>0</v>
      </c>
      <c r="L8" s="8" t="b">
        <v>0</v>
      </c>
      <c r="M8" s="36">
        <v>8.8917730000000004E-3</v>
      </c>
      <c r="N8" s="36">
        <v>2.0210371704875302E-3</v>
      </c>
      <c r="O8" s="8">
        <v>2E-3</v>
      </c>
      <c r="P8" s="17">
        <v>2.2571768119076801E-19</v>
      </c>
    </row>
    <row r="9" spans="1:16" ht="15.75" x14ac:dyDescent="0.25">
      <c r="A9" s="16" t="s">
        <v>15</v>
      </c>
      <c r="B9" s="8" t="s">
        <v>9</v>
      </c>
      <c r="C9" s="8" t="s">
        <v>6</v>
      </c>
      <c r="D9" s="8">
        <v>-1.4999999999999999E-2</v>
      </c>
      <c r="E9" s="36">
        <v>2.4660000000000001E-2</v>
      </c>
      <c r="F9" s="8">
        <v>0.22</v>
      </c>
      <c r="G9" s="36">
        <v>9.5899999999999999E-2</v>
      </c>
      <c r="H9" s="9">
        <f t="shared" si="0"/>
        <v>7.7219999999999996E-5</v>
      </c>
      <c r="I9" s="36">
        <v>34.267631186480216</v>
      </c>
      <c r="J9" s="8" t="b">
        <v>0</v>
      </c>
      <c r="K9" s="8" t="b">
        <v>1</v>
      </c>
      <c r="L9" s="8" t="b">
        <v>0</v>
      </c>
      <c r="M9" s="36">
        <v>1.4207324E-2</v>
      </c>
      <c r="N9" s="36">
        <v>8.2612563638253103E-2</v>
      </c>
      <c r="O9" s="8">
        <v>2E-3</v>
      </c>
      <c r="P9" s="17">
        <v>6.3817833458217902E-14</v>
      </c>
    </row>
    <row r="10" spans="1:16" ht="15.75" x14ac:dyDescent="0.25">
      <c r="A10" s="16" t="s">
        <v>16</v>
      </c>
      <c r="B10" s="8" t="s">
        <v>12</v>
      </c>
      <c r="C10" s="8" t="s">
        <v>9</v>
      </c>
      <c r="D10" s="8">
        <v>0.06</v>
      </c>
      <c r="E10" s="36">
        <v>3.4439999999999998E-2</v>
      </c>
      <c r="F10" s="8">
        <v>0.16</v>
      </c>
      <c r="G10" s="36">
        <v>5.8970000000000002E-2</v>
      </c>
      <c r="H10" s="9">
        <f t="shared" si="0"/>
        <v>9.6767999999999995E-4</v>
      </c>
      <c r="I10" s="36">
        <v>429.80649691093078</v>
      </c>
      <c r="J10" s="8" t="b">
        <v>0</v>
      </c>
      <c r="K10" s="8" t="b">
        <v>0</v>
      </c>
      <c r="L10" s="8" t="b">
        <v>0</v>
      </c>
      <c r="M10" s="36">
        <v>1.7913328999999999E-2</v>
      </c>
      <c r="N10" s="36">
        <v>5.45314710710166E-2</v>
      </c>
      <c r="O10" s="8">
        <v>3.0000000000000001E-3</v>
      </c>
      <c r="P10" s="17">
        <v>5.5072482372124703E-89</v>
      </c>
    </row>
    <row r="11" spans="1:16" ht="15.75" x14ac:dyDescent="0.25">
      <c r="A11" s="16" t="s">
        <v>17</v>
      </c>
      <c r="B11" s="8" t="s">
        <v>5</v>
      </c>
      <c r="C11" s="8" t="s">
        <v>12</v>
      </c>
      <c r="D11" s="8">
        <v>1.7999999999999999E-2</v>
      </c>
      <c r="E11" s="36">
        <v>6.1250000000000002E-3</v>
      </c>
      <c r="F11" s="8">
        <v>0.24</v>
      </c>
      <c r="G11" s="36">
        <v>0.41424</v>
      </c>
      <c r="H11" s="9">
        <f t="shared" si="0"/>
        <v>1.1819519999999999E-4</v>
      </c>
      <c r="I11" s="36">
        <v>52.45319220194294</v>
      </c>
      <c r="J11" s="8" t="b">
        <v>0</v>
      </c>
      <c r="K11" s="8" t="b">
        <v>1</v>
      </c>
      <c r="L11" s="8" t="b">
        <v>0</v>
      </c>
      <c r="M11" s="36">
        <v>8.7774849999999998E-3</v>
      </c>
      <c r="N11" s="36">
        <v>0.48529722212804599</v>
      </c>
      <c r="O11" s="8">
        <v>2E-3</v>
      </c>
      <c r="P11" s="17">
        <v>2.2571768119076801E-19</v>
      </c>
    </row>
    <row r="12" spans="1:16" ht="15.75" x14ac:dyDescent="0.25">
      <c r="A12" s="16" t="s">
        <v>18</v>
      </c>
      <c r="B12" s="8" t="s">
        <v>9</v>
      </c>
      <c r="C12" s="8" t="s">
        <v>12</v>
      </c>
      <c r="D12" s="8">
        <v>1.9E-2</v>
      </c>
      <c r="E12" s="36">
        <v>-4.3429999999999996E-3</v>
      </c>
      <c r="F12" s="8">
        <v>0.17</v>
      </c>
      <c r="G12" s="36">
        <v>0.10097</v>
      </c>
      <c r="H12" s="9">
        <f t="shared" si="0"/>
        <v>1.0187419999999999E-4</v>
      </c>
      <c r="I12" s="36">
        <v>45.209448190766871</v>
      </c>
      <c r="J12" s="8" t="b">
        <v>0</v>
      </c>
      <c r="K12" s="8" t="b">
        <v>0</v>
      </c>
      <c r="L12" s="8" t="b">
        <v>0</v>
      </c>
      <c r="M12" s="36">
        <v>1.2623367E-2</v>
      </c>
      <c r="N12" s="36">
        <v>0.73081281962837796</v>
      </c>
      <c r="O12" s="8">
        <v>3.0000000000000001E-3</v>
      </c>
      <c r="P12" s="17">
        <v>2.3992045231164098E-10</v>
      </c>
    </row>
    <row r="13" spans="1:16" ht="15.75" x14ac:dyDescent="0.25">
      <c r="A13" s="16" t="s">
        <v>19</v>
      </c>
      <c r="B13" s="8" t="s">
        <v>6</v>
      </c>
      <c r="C13" s="8" t="s">
        <v>5</v>
      </c>
      <c r="D13" s="8">
        <v>-0.187</v>
      </c>
      <c r="E13" s="36">
        <v>-2.7029999999999998E-2</v>
      </c>
      <c r="F13" s="8">
        <v>0.28999999999999998</v>
      </c>
      <c r="G13" s="36">
        <v>0.20288</v>
      </c>
      <c r="H13" s="9">
        <f t="shared" si="0"/>
        <v>1.4400234199999999E-2</v>
      </c>
      <c r="I13" s="36">
        <v>6483.2043835236063</v>
      </c>
      <c r="J13" s="8" t="b">
        <v>0</v>
      </c>
      <c r="K13" s="8" t="b">
        <v>0</v>
      </c>
      <c r="L13" s="8" t="b">
        <v>0</v>
      </c>
      <c r="M13" s="36">
        <v>1.0170537E-2</v>
      </c>
      <c r="N13" s="36">
        <v>7.8681313764476409E-3</v>
      </c>
      <c r="O13" s="8">
        <v>2E-3</v>
      </c>
      <c r="P13" s="18">
        <v>0</v>
      </c>
    </row>
    <row r="14" spans="1:16" ht="15.75" x14ac:dyDescent="0.25">
      <c r="A14" s="16" t="s">
        <v>20</v>
      </c>
      <c r="B14" s="8" t="s">
        <v>9</v>
      </c>
      <c r="C14" s="8" t="s">
        <v>12</v>
      </c>
      <c r="D14" s="8">
        <v>-4.7E-2</v>
      </c>
      <c r="E14" s="36">
        <v>1.779E-2</v>
      </c>
      <c r="F14" s="8">
        <v>0.97</v>
      </c>
      <c r="G14" s="36">
        <v>0.95509999999999995</v>
      </c>
      <c r="H14" s="9">
        <f t="shared" si="0"/>
        <v>1.2856380000000011E-4</v>
      </c>
      <c r="I14" s="36">
        <v>57.055207335864935</v>
      </c>
      <c r="J14" s="8" t="b">
        <v>0</v>
      </c>
      <c r="K14" s="8" t="b">
        <v>0</v>
      </c>
      <c r="L14" s="8" t="b">
        <v>0</v>
      </c>
      <c r="M14" s="36">
        <v>1.9765925E-2</v>
      </c>
      <c r="N14" s="36">
        <v>0.368102279441963</v>
      </c>
      <c r="O14" s="8">
        <v>6.0000000000000001E-3</v>
      </c>
      <c r="P14" s="17">
        <v>4.7510251295506399E-15</v>
      </c>
    </row>
    <row r="15" spans="1:16" ht="15.75" x14ac:dyDescent="0.25">
      <c r="A15" s="16" t="s">
        <v>21</v>
      </c>
      <c r="B15" s="8" t="s">
        <v>6</v>
      </c>
      <c r="C15" s="8" t="s">
        <v>5</v>
      </c>
      <c r="D15" s="8">
        <v>-1.9E-2</v>
      </c>
      <c r="E15" s="36">
        <v>1.4109999999999999E-2</v>
      </c>
      <c r="F15" s="8">
        <v>0.15</v>
      </c>
      <c r="G15" s="36">
        <v>0.13666</v>
      </c>
      <c r="H15" s="9">
        <f t="shared" si="0"/>
        <v>9.2054999999999999E-5</v>
      </c>
      <c r="I15" s="36">
        <v>40.851509845738853</v>
      </c>
      <c r="J15" s="8" t="b">
        <v>0</v>
      </c>
      <c r="K15" s="8" t="b">
        <v>0</v>
      </c>
      <c r="L15" s="8" t="b">
        <v>0</v>
      </c>
      <c r="M15" s="36">
        <v>1.2069537E-2</v>
      </c>
      <c r="N15" s="36">
        <v>0.24237988977177999</v>
      </c>
      <c r="O15" s="8">
        <v>3.0000000000000001E-3</v>
      </c>
      <c r="P15" s="17">
        <v>2.3992045231164098E-10</v>
      </c>
    </row>
    <row r="16" spans="1:16" ht="15.75" x14ac:dyDescent="0.25">
      <c r="A16" s="16" t="s">
        <v>22</v>
      </c>
      <c r="B16" s="8" t="s">
        <v>6</v>
      </c>
      <c r="C16" s="8" t="s">
        <v>5</v>
      </c>
      <c r="D16" s="8">
        <v>0.1</v>
      </c>
      <c r="E16" s="36">
        <v>-4.9550000000000002E-3</v>
      </c>
      <c r="F16" s="8">
        <v>0.77</v>
      </c>
      <c r="G16" s="36">
        <v>0.52059</v>
      </c>
      <c r="H16" s="9">
        <f t="shared" si="0"/>
        <v>3.542E-3</v>
      </c>
      <c r="I16" s="36">
        <v>1577.285489202756</v>
      </c>
      <c r="J16" s="8" t="b">
        <v>0</v>
      </c>
      <c r="K16" s="8" t="b">
        <v>0</v>
      </c>
      <c r="L16" s="8" t="b">
        <v>0</v>
      </c>
      <c r="M16" s="36">
        <v>8.1312550000000004E-3</v>
      </c>
      <c r="N16" s="36">
        <v>0.54227456137716001</v>
      </c>
      <c r="O16" s="8">
        <v>2E-3</v>
      </c>
      <c r="P16" s="18">
        <v>0</v>
      </c>
    </row>
    <row r="17" spans="1:16" ht="15.75" x14ac:dyDescent="0.25">
      <c r="A17" s="16" t="s">
        <v>23</v>
      </c>
      <c r="B17" s="8" t="s">
        <v>9</v>
      </c>
      <c r="C17" s="8" t="s">
        <v>5</v>
      </c>
      <c r="D17" s="8">
        <v>-1.4999999999999999E-2</v>
      </c>
      <c r="E17" s="36">
        <v>2.9989999999999999E-3</v>
      </c>
      <c r="F17" s="8">
        <v>0.35</v>
      </c>
      <c r="G17" s="36">
        <v>0.15476999999999999</v>
      </c>
      <c r="H17" s="9">
        <f t="shared" si="0"/>
        <v>1.0237499999999999E-4</v>
      </c>
      <c r="I17" s="36">
        <v>45.431714571779281</v>
      </c>
      <c r="J17" s="8" t="b">
        <v>0</v>
      </c>
      <c r="K17" s="8" t="b">
        <v>0</v>
      </c>
      <c r="L17" s="8" t="b">
        <v>0</v>
      </c>
      <c r="M17" s="36">
        <v>1.1530555E-2</v>
      </c>
      <c r="N17" s="36">
        <v>0.794793150615004</v>
      </c>
      <c r="O17" s="8">
        <v>2E-3</v>
      </c>
      <c r="P17" s="17">
        <v>6.3817833458217902E-14</v>
      </c>
    </row>
    <row r="18" spans="1:16" ht="15.75" x14ac:dyDescent="0.25">
      <c r="A18" s="16" t="s">
        <v>24</v>
      </c>
      <c r="B18" s="8" t="s">
        <v>5</v>
      </c>
      <c r="C18" s="8" t="s">
        <v>9</v>
      </c>
      <c r="D18" s="8">
        <v>-1.7000000000000001E-2</v>
      </c>
      <c r="E18" s="36">
        <v>3.359E-3</v>
      </c>
      <c r="F18" s="8">
        <v>0.49</v>
      </c>
      <c r="G18" s="36">
        <v>0.54583000000000004</v>
      </c>
      <c r="H18" s="9">
        <f t="shared" si="0"/>
        <v>1.4444220000000004E-4</v>
      </c>
      <c r="I18" s="36">
        <v>64.102885452201079</v>
      </c>
      <c r="J18" s="8" t="b">
        <v>0</v>
      </c>
      <c r="K18" s="8" t="b">
        <v>0</v>
      </c>
      <c r="L18" s="8" t="b">
        <v>0</v>
      </c>
      <c r="M18" s="36">
        <v>7.7586540000000002E-3</v>
      </c>
      <c r="N18" s="36">
        <v>0.665061324401924</v>
      </c>
      <c r="O18" s="8">
        <v>2E-3</v>
      </c>
      <c r="P18" s="17">
        <v>1.8959069644406601E-17</v>
      </c>
    </row>
    <row r="19" spans="1:16" ht="15.75" x14ac:dyDescent="0.25">
      <c r="A19" s="16" t="s">
        <v>25</v>
      </c>
      <c r="B19" s="8" t="s">
        <v>12</v>
      </c>
      <c r="C19" s="8" t="s">
        <v>5</v>
      </c>
      <c r="D19" s="8">
        <v>-1.7999999999999999E-2</v>
      </c>
      <c r="E19" s="36">
        <v>-1.685E-2</v>
      </c>
      <c r="F19" s="8">
        <v>0.65</v>
      </c>
      <c r="G19" s="36">
        <v>0.81388000000000005</v>
      </c>
      <c r="H19" s="9">
        <f t="shared" si="0"/>
        <v>1.4741999999999997E-4</v>
      </c>
      <c r="I19" s="36">
        <v>65.424616336940375</v>
      </c>
      <c r="J19" s="8" t="b">
        <v>0</v>
      </c>
      <c r="K19" s="8" t="b">
        <v>1</v>
      </c>
      <c r="L19" s="8" t="b">
        <v>0</v>
      </c>
      <c r="M19" s="36">
        <v>1.1800741999999999E-2</v>
      </c>
      <c r="N19" s="36">
        <v>0.15332746201629499</v>
      </c>
      <c r="O19" s="8">
        <v>2E-3</v>
      </c>
      <c r="P19" s="17">
        <v>2.2571768119076801E-19</v>
      </c>
    </row>
    <row r="20" spans="1:16" ht="15.75" x14ac:dyDescent="0.25">
      <c r="A20" s="16" t="s">
        <v>26</v>
      </c>
      <c r="B20" s="8" t="s">
        <v>6</v>
      </c>
      <c r="C20" s="8" t="s">
        <v>12</v>
      </c>
      <c r="D20" s="8">
        <v>-4.5999999999999999E-2</v>
      </c>
      <c r="E20" s="36">
        <v>1.8010000000000001E-3</v>
      </c>
      <c r="F20" s="8">
        <v>0.08</v>
      </c>
      <c r="G20" s="36">
        <v>0.12963</v>
      </c>
      <c r="H20" s="9">
        <f t="shared" si="0"/>
        <v>3.1147519999999998E-4</v>
      </c>
      <c r="I20" s="36">
        <v>138.25457631820962</v>
      </c>
      <c r="J20" s="8" t="b">
        <v>0</v>
      </c>
      <c r="K20" s="8" t="b">
        <v>0</v>
      </c>
      <c r="L20" s="8" t="b">
        <v>0</v>
      </c>
      <c r="M20" s="36">
        <v>1.1356976E-2</v>
      </c>
      <c r="N20" s="36">
        <v>0.87399904154748898</v>
      </c>
      <c r="O20" s="8">
        <v>4.0000000000000001E-3</v>
      </c>
      <c r="P20" s="17">
        <v>1.3191542892227299E-30</v>
      </c>
    </row>
    <row r="21" spans="1:16" ht="15.75" x14ac:dyDescent="0.25">
      <c r="A21" s="16" t="s">
        <v>27</v>
      </c>
      <c r="B21" s="8" t="s">
        <v>9</v>
      </c>
      <c r="C21" s="8" t="s">
        <v>6</v>
      </c>
      <c r="D21" s="8">
        <v>2.7E-2</v>
      </c>
      <c r="E21" s="36">
        <v>-2.034E-2</v>
      </c>
      <c r="F21" s="8">
        <v>0.06</v>
      </c>
      <c r="G21" s="36">
        <v>0.12559000000000001</v>
      </c>
      <c r="H21" s="9">
        <f t="shared" si="0"/>
        <v>8.2231199999999979E-5</v>
      </c>
      <c r="I21" s="36">
        <v>36.491615587739709</v>
      </c>
      <c r="J21" s="8" t="b">
        <v>0</v>
      </c>
      <c r="K21" s="8" t="b">
        <v>1</v>
      </c>
      <c r="L21" s="8" t="b">
        <v>0</v>
      </c>
      <c r="M21" s="36">
        <v>1.245396E-2</v>
      </c>
      <c r="N21" s="36">
        <v>0.10242368975268799</v>
      </c>
      <c r="O21" s="8">
        <v>4.0000000000000001E-3</v>
      </c>
      <c r="P21" s="17">
        <v>1.4784515556035601E-11</v>
      </c>
    </row>
    <row r="22" spans="1:16" ht="15.75" x14ac:dyDescent="0.25">
      <c r="A22" s="16" t="s">
        <v>28</v>
      </c>
      <c r="B22" s="8" t="s">
        <v>9</v>
      </c>
      <c r="C22" s="8" t="s">
        <v>6</v>
      </c>
      <c r="D22" s="8">
        <v>-2.5999999999999999E-2</v>
      </c>
      <c r="E22" s="36">
        <v>1.4109999999999999E-2</v>
      </c>
      <c r="F22" s="8">
        <v>0.1</v>
      </c>
      <c r="G22" s="36">
        <v>2.845E-2</v>
      </c>
      <c r="H22" s="9">
        <f t="shared" si="0"/>
        <v>1.2168E-4</v>
      </c>
      <c r="I22" s="36">
        <v>53.999880465455036</v>
      </c>
      <c r="J22" s="8" t="b">
        <v>0</v>
      </c>
      <c r="K22" s="8" t="b">
        <v>1</v>
      </c>
      <c r="L22" s="8" t="b">
        <v>0</v>
      </c>
      <c r="M22" s="36">
        <v>2.3015295000000002E-2</v>
      </c>
      <c r="N22" s="36">
        <v>0.53982967947093097</v>
      </c>
      <c r="O22" s="8">
        <v>3.0000000000000001E-3</v>
      </c>
      <c r="P22" s="17">
        <v>4.4495519570208997E-18</v>
      </c>
    </row>
    <row r="23" spans="1:16" ht="15.75" x14ac:dyDescent="0.25">
      <c r="A23" s="16" t="s">
        <v>29</v>
      </c>
      <c r="B23" s="8" t="s">
        <v>5</v>
      </c>
      <c r="C23" s="8" t="s">
        <v>6</v>
      </c>
      <c r="D23" s="8">
        <v>-2.1000000000000001E-2</v>
      </c>
      <c r="E23" s="36">
        <v>-2.4160000000000002E-3</v>
      </c>
      <c r="F23" s="8">
        <v>0.12</v>
      </c>
      <c r="G23" s="36">
        <v>0.18922</v>
      </c>
      <c r="H23" s="9">
        <f t="shared" si="0"/>
        <v>9.3139200000000004E-5</v>
      </c>
      <c r="I23" s="36">
        <v>41.332693188377412</v>
      </c>
      <c r="J23" s="8" t="b">
        <v>0</v>
      </c>
      <c r="K23" s="8" t="b">
        <v>0</v>
      </c>
      <c r="L23" s="8" t="b">
        <v>0</v>
      </c>
      <c r="M23" s="36">
        <v>9.8202989999999993E-3</v>
      </c>
      <c r="N23" s="36">
        <v>0.80566595904475502</v>
      </c>
      <c r="O23" s="8">
        <v>3.0000000000000001E-3</v>
      </c>
      <c r="P23" s="17">
        <v>2.5596250877716699E-12</v>
      </c>
    </row>
    <row r="24" spans="1:16" ht="15.75" x14ac:dyDescent="0.25">
      <c r="A24" s="16" t="s">
        <v>30</v>
      </c>
      <c r="B24" s="8" t="s">
        <v>12</v>
      </c>
      <c r="C24" s="8" t="s">
        <v>9</v>
      </c>
      <c r="D24" s="8">
        <v>1.7000000000000001E-2</v>
      </c>
      <c r="E24" s="36">
        <v>3.993E-3</v>
      </c>
      <c r="F24" s="8">
        <v>0.79</v>
      </c>
      <c r="G24" s="36">
        <v>0.57406999999999997</v>
      </c>
      <c r="H24" s="9">
        <f t="shared" si="0"/>
        <v>9.5890200000000006E-5</v>
      </c>
      <c r="I24" s="36">
        <v>42.553630702558799</v>
      </c>
      <c r="J24" s="8" t="b">
        <v>0</v>
      </c>
      <c r="K24" s="8" t="b">
        <v>0</v>
      </c>
      <c r="L24" s="8" t="b">
        <v>0</v>
      </c>
      <c r="M24" s="36">
        <v>8.1349449999999993E-3</v>
      </c>
      <c r="N24" s="36">
        <v>0.62353582575027999</v>
      </c>
      <c r="O24" s="8">
        <v>2E-3</v>
      </c>
      <c r="P24" s="17">
        <v>1.8959069644406601E-17</v>
      </c>
    </row>
    <row r="25" spans="1:16" ht="15.75" x14ac:dyDescent="0.25">
      <c r="A25" s="16" t="s">
        <v>31</v>
      </c>
      <c r="B25" s="8" t="s">
        <v>12</v>
      </c>
      <c r="C25" s="8" t="s">
        <v>9</v>
      </c>
      <c r="D25" s="8">
        <v>1.4E-2</v>
      </c>
      <c r="E25" s="36">
        <v>-1.975E-2</v>
      </c>
      <c r="F25" s="8">
        <v>0.25</v>
      </c>
      <c r="G25" s="36">
        <v>0.41175</v>
      </c>
      <c r="H25" s="9">
        <f t="shared" si="0"/>
        <v>7.3500000000000011E-5</v>
      </c>
      <c r="I25" s="36">
        <v>32.616699327400568</v>
      </c>
      <c r="J25" s="8" t="b">
        <v>0</v>
      </c>
      <c r="K25" s="8" t="b">
        <v>0</v>
      </c>
      <c r="L25" s="8" t="b">
        <v>0</v>
      </c>
      <c r="M25" s="36">
        <v>8.5694840000000005E-3</v>
      </c>
      <c r="N25" s="36">
        <v>2.1183968034047901E-2</v>
      </c>
      <c r="O25" s="8">
        <v>2E-3</v>
      </c>
      <c r="P25" s="17">
        <v>2.5596250877716699E-12</v>
      </c>
    </row>
    <row r="26" spans="1:16" ht="15.75" x14ac:dyDescent="0.25">
      <c r="A26" s="16" t="s">
        <v>32</v>
      </c>
      <c r="B26" s="8" t="s">
        <v>9</v>
      </c>
      <c r="C26" s="8" t="s">
        <v>6</v>
      </c>
      <c r="D26" s="8">
        <v>-2.1000000000000001E-2</v>
      </c>
      <c r="E26" s="36">
        <v>-1.8679999999999999E-2</v>
      </c>
      <c r="F26" s="8">
        <v>0.34</v>
      </c>
      <c r="G26" s="36">
        <v>0.21622</v>
      </c>
      <c r="H26" s="9">
        <f t="shared" si="0"/>
        <v>1.9792080000000003E-4</v>
      </c>
      <c r="I26" s="36">
        <v>87.841178021827048</v>
      </c>
      <c r="J26" s="8" t="b">
        <v>0</v>
      </c>
      <c r="K26" s="8" t="b">
        <v>1</v>
      </c>
      <c r="L26" s="8" t="b">
        <v>0</v>
      </c>
      <c r="M26" s="36">
        <v>1.0061514000000001E-2</v>
      </c>
      <c r="N26" s="36">
        <v>6.33710116782185E-2</v>
      </c>
      <c r="O26" s="8">
        <v>2E-3</v>
      </c>
      <c r="P26" s="17">
        <v>8.6380126356184597E-26</v>
      </c>
    </row>
    <row r="27" spans="1:16" ht="15.75" x14ac:dyDescent="0.25">
      <c r="A27" s="16" t="s">
        <v>33</v>
      </c>
      <c r="B27" s="8" t="s">
        <v>5</v>
      </c>
      <c r="C27" s="8" t="s">
        <v>6</v>
      </c>
      <c r="D27" s="8">
        <v>-1.4999999999999999E-2</v>
      </c>
      <c r="E27" s="36">
        <v>1.312E-2</v>
      </c>
      <c r="F27" s="8">
        <v>0.18</v>
      </c>
      <c r="G27" s="36">
        <v>0.11577</v>
      </c>
      <c r="H27" s="9">
        <f t="shared" si="0"/>
        <v>6.6420000000000004E-5</v>
      </c>
      <c r="I27" s="36">
        <v>29.4746371453992</v>
      </c>
      <c r="J27" s="8" t="b">
        <v>0</v>
      </c>
      <c r="K27" s="8" t="b">
        <v>0</v>
      </c>
      <c r="L27" s="8" t="b">
        <v>0</v>
      </c>
      <c r="M27" s="36">
        <v>1.3027642000000001E-2</v>
      </c>
      <c r="N27" s="36">
        <v>0.31389182069538701</v>
      </c>
      <c r="O27" s="8">
        <v>3.0000000000000001E-3</v>
      </c>
      <c r="P27" s="17">
        <v>5.7330314375838804E-7</v>
      </c>
    </row>
    <row r="28" spans="1:16" ht="15.75" x14ac:dyDescent="0.25">
      <c r="A28" s="16" t="s">
        <v>34</v>
      </c>
      <c r="B28" s="8" t="s">
        <v>6</v>
      </c>
      <c r="C28" s="8" t="s">
        <v>5</v>
      </c>
      <c r="D28" s="8">
        <v>-1.4E-2</v>
      </c>
      <c r="E28" s="36">
        <v>2.085E-2</v>
      </c>
      <c r="F28" s="8">
        <v>0.3</v>
      </c>
      <c r="G28" s="36">
        <v>0.27084999999999998</v>
      </c>
      <c r="H28" s="9">
        <f t="shared" si="0"/>
        <v>8.2319999999999998E-5</v>
      </c>
      <c r="I28" s="36">
        <v>36.531025474017014</v>
      </c>
      <c r="J28" s="8" t="b">
        <v>0</v>
      </c>
      <c r="K28" s="8" t="b">
        <v>0</v>
      </c>
      <c r="L28" s="8" t="b">
        <v>0</v>
      </c>
      <c r="M28" s="36">
        <v>9.3169289999999998E-3</v>
      </c>
      <c r="N28" s="36">
        <v>2.5230065320605899E-2</v>
      </c>
      <c r="O28" s="8">
        <v>2E-3</v>
      </c>
      <c r="P28" s="17">
        <v>2.5596250877716699E-12</v>
      </c>
    </row>
    <row r="29" spans="1:16" ht="15.75" x14ac:dyDescent="0.25">
      <c r="A29" s="16" t="s">
        <v>35</v>
      </c>
      <c r="B29" s="8" t="s">
        <v>12</v>
      </c>
      <c r="C29" s="8" t="s">
        <v>9</v>
      </c>
      <c r="D29" s="8">
        <v>3.2000000000000001E-2</v>
      </c>
      <c r="E29" s="36">
        <v>4.6989999999999997E-2</v>
      </c>
      <c r="F29" s="8">
        <v>0.08</v>
      </c>
      <c r="G29" s="36">
        <v>4.2729999999999997E-2</v>
      </c>
      <c r="H29" s="9">
        <f t="shared" si="0"/>
        <v>1.5073279999999999E-4</v>
      </c>
      <c r="I29" s="36">
        <v>66.89505008780587</v>
      </c>
      <c r="J29" s="8" t="b">
        <v>0</v>
      </c>
      <c r="K29" s="8" t="b">
        <v>0</v>
      </c>
      <c r="L29" s="8" t="b">
        <v>0</v>
      </c>
      <c r="M29" s="36">
        <v>2.0007882000000001E-2</v>
      </c>
      <c r="N29" s="36">
        <v>1.8845432453252101E-2</v>
      </c>
      <c r="O29" s="8">
        <v>4.0000000000000001E-3</v>
      </c>
      <c r="P29" s="17">
        <v>1.2441921148543599E-15</v>
      </c>
    </row>
    <row r="30" spans="1:16" ht="15.75" x14ac:dyDescent="0.25">
      <c r="A30" s="16" t="s">
        <v>37</v>
      </c>
      <c r="B30" s="8" t="s">
        <v>5</v>
      </c>
      <c r="C30" s="8" t="s">
        <v>6</v>
      </c>
      <c r="D30" s="8">
        <v>-1.4E-2</v>
      </c>
      <c r="E30" s="36">
        <v>1.6889999999999999E-2</v>
      </c>
      <c r="F30" s="8">
        <v>0.71</v>
      </c>
      <c r="G30" s="36">
        <v>0.62187000000000003</v>
      </c>
      <c r="H30" s="9">
        <f t="shared" si="0"/>
        <v>8.0712800000000011E-5</v>
      </c>
      <c r="I30" s="36">
        <v>35.817743119936893</v>
      </c>
      <c r="J30" s="8" t="b">
        <v>0</v>
      </c>
      <c r="K30" s="8" t="b">
        <v>0</v>
      </c>
      <c r="L30" s="8" t="b">
        <v>0</v>
      </c>
      <c r="M30" s="36">
        <v>8.9421929999999993E-3</v>
      </c>
      <c r="N30" s="36">
        <v>5.8918844732339798E-2</v>
      </c>
      <c r="O30" s="8">
        <v>2E-3</v>
      </c>
      <c r="P30" s="17">
        <v>2.5596250877716699E-12</v>
      </c>
    </row>
    <row r="31" spans="1:16" ht="15.75" x14ac:dyDescent="0.25">
      <c r="A31" s="16" t="s">
        <v>38</v>
      </c>
      <c r="B31" s="8" t="s">
        <v>6</v>
      </c>
      <c r="C31" s="8" t="s">
        <v>9</v>
      </c>
      <c r="D31" s="8">
        <v>1.4E-2</v>
      </c>
      <c r="E31" s="36">
        <v>4.561E-3</v>
      </c>
      <c r="F31" s="8">
        <v>0.26</v>
      </c>
      <c r="G31" s="36">
        <v>0.23733000000000001</v>
      </c>
      <c r="H31" s="9">
        <f t="shared" si="0"/>
        <v>7.5420800000000008E-5</v>
      </c>
      <c r="I31" s="36">
        <v>33.469146695419091</v>
      </c>
      <c r="J31" s="8" t="b">
        <v>0</v>
      </c>
      <c r="K31" s="8" t="b">
        <v>1</v>
      </c>
      <c r="L31" s="8" t="b">
        <v>0</v>
      </c>
      <c r="M31" s="36">
        <v>9.3372760000000003E-3</v>
      </c>
      <c r="N31" s="36">
        <v>0.62521539328418996</v>
      </c>
      <c r="O31" s="8">
        <v>2E-3</v>
      </c>
      <c r="P31" s="17">
        <v>2.5596250877716699E-12</v>
      </c>
    </row>
    <row r="32" spans="1:16" ht="15.75" x14ac:dyDescent="0.25">
      <c r="A32" s="16" t="s">
        <v>39</v>
      </c>
      <c r="B32" s="8" t="s">
        <v>6</v>
      </c>
      <c r="C32" s="8" t="s">
        <v>5</v>
      </c>
      <c r="D32" s="8">
        <v>-1.2E-2</v>
      </c>
      <c r="E32" s="36">
        <v>1.076E-2</v>
      </c>
      <c r="F32" s="8">
        <v>0.46</v>
      </c>
      <c r="G32" s="36">
        <v>0.41693000000000002</v>
      </c>
      <c r="H32" s="9">
        <f t="shared" si="0"/>
        <v>7.1539200000000008E-5</v>
      </c>
      <c r="I32" s="36">
        <v>31.746503413857027</v>
      </c>
      <c r="J32" s="8" t="b">
        <v>0</v>
      </c>
      <c r="K32" s="8" t="b">
        <v>0</v>
      </c>
      <c r="L32" s="8" t="b">
        <v>0</v>
      </c>
      <c r="M32" s="36">
        <v>8.2135019999999993E-3</v>
      </c>
      <c r="N32" s="36">
        <v>0.19018296976322999</v>
      </c>
      <c r="O32" s="8">
        <v>2E-3</v>
      </c>
      <c r="P32" s="17">
        <v>1.9731752900753999E-9</v>
      </c>
    </row>
    <row r="33" spans="1:16" ht="15.75" x14ac:dyDescent="0.25">
      <c r="A33" s="16" t="s">
        <v>40</v>
      </c>
      <c r="B33" s="8" t="s">
        <v>6</v>
      </c>
      <c r="C33" s="8" t="s">
        <v>5</v>
      </c>
      <c r="D33" s="8">
        <v>-1.7000000000000001E-2</v>
      </c>
      <c r="E33" s="36">
        <v>1.119E-2</v>
      </c>
      <c r="F33" s="8">
        <v>0.17</v>
      </c>
      <c r="G33" s="36">
        <v>0.35639999999999999</v>
      </c>
      <c r="H33" s="9">
        <f t="shared" si="0"/>
        <v>8.1555800000000016E-5</v>
      </c>
      <c r="I33" s="36">
        <v>36.191869902503406</v>
      </c>
      <c r="J33" s="8" t="b">
        <v>0</v>
      </c>
      <c r="K33" s="8" t="b">
        <v>0</v>
      </c>
      <c r="L33" s="8" t="b">
        <v>0</v>
      </c>
      <c r="M33" s="36">
        <v>8.8181820000000008E-3</v>
      </c>
      <c r="N33" s="36">
        <v>0.204452104331555</v>
      </c>
      <c r="O33" s="8">
        <v>3.0000000000000001E-3</v>
      </c>
      <c r="P33" s="17">
        <v>1.45602201478282E-8</v>
      </c>
    </row>
    <row r="34" spans="1:16" ht="15.75" x14ac:dyDescent="0.25">
      <c r="A34" s="16" t="s">
        <v>41</v>
      </c>
      <c r="B34" s="8" t="s">
        <v>12</v>
      </c>
      <c r="C34" s="8" t="s">
        <v>9</v>
      </c>
      <c r="D34" s="8">
        <v>1.2999999999999999E-2</v>
      </c>
      <c r="E34" s="36">
        <v>1.0330000000000001E-2</v>
      </c>
      <c r="F34" s="8">
        <v>0.72</v>
      </c>
      <c r="G34" s="36">
        <v>0.84430000000000005</v>
      </c>
      <c r="H34" s="9">
        <f t="shared" si="0"/>
        <v>6.8140799999999996E-5</v>
      </c>
      <c r="I34" s="36">
        <v>30.238313928501739</v>
      </c>
      <c r="J34" s="8" t="b">
        <v>0</v>
      </c>
      <c r="K34" s="8" t="b">
        <v>0</v>
      </c>
      <c r="L34" s="8" t="b">
        <v>0</v>
      </c>
      <c r="M34" s="36">
        <v>1.1808275E-2</v>
      </c>
      <c r="N34" s="36">
        <v>0.38167715936977697</v>
      </c>
      <c r="O34" s="8">
        <v>2E-3</v>
      </c>
      <c r="P34" s="17">
        <v>8.0320011677182395E-11</v>
      </c>
    </row>
    <row r="35" spans="1:16" ht="15.75" x14ac:dyDescent="0.25">
      <c r="A35" s="16" t="s">
        <v>42</v>
      </c>
      <c r="B35" s="8" t="s">
        <v>12</v>
      </c>
      <c r="C35" s="8" t="s">
        <v>9</v>
      </c>
      <c r="D35" s="8">
        <v>1.2999999999999999E-2</v>
      </c>
      <c r="E35" s="36">
        <v>-1.4779999999999999E-3</v>
      </c>
      <c r="F35" s="8">
        <v>0.42</v>
      </c>
      <c r="G35" s="36">
        <v>0.45345000000000002</v>
      </c>
      <c r="H35" s="9">
        <f t="shared" si="0"/>
        <v>8.2336799999999994E-5</v>
      </c>
      <c r="I35" s="36">
        <v>36.538481399235273</v>
      </c>
      <c r="J35" s="8" t="b">
        <v>0</v>
      </c>
      <c r="K35" s="8" t="b">
        <v>0</v>
      </c>
      <c r="L35" s="8" t="b">
        <v>0</v>
      </c>
      <c r="M35" s="36">
        <v>7.8671599999999998E-3</v>
      </c>
      <c r="N35" s="36">
        <v>0.85097889422463502</v>
      </c>
      <c r="O35" s="8">
        <v>2E-3</v>
      </c>
      <c r="P35" s="17">
        <v>8.0320011677182395E-11</v>
      </c>
    </row>
    <row r="36" spans="1:16" ht="15.75" x14ac:dyDescent="0.25">
      <c r="A36" s="16" t="s">
        <v>43</v>
      </c>
      <c r="B36" s="8" t="s">
        <v>6</v>
      </c>
      <c r="C36" s="8" t="s">
        <v>5</v>
      </c>
      <c r="D36" s="8">
        <v>2.3E-2</v>
      </c>
      <c r="E36" s="36">
        <v>1.332E-2</v>
      </c>
      <c r="F36" s="8">
        <v>0.12</v>
      </c>
      <c r="G36" s="36">
        <v>0.17287</v>
      </c>
      <c r="H36" s="9">
        <f t="shared" si="0"/>
        <v>1.117248E-4</v>
      </c>
      <c r="I36" s="36">
        <v>49.581408426540172</v>
      </c>
      <c r="J36" s="8" t="b">
        <v>0</v>
      </c>
      <c r="K36" s="8" t="b">
        <v>0</v>
      </c>
      <c r="L36" s="8" t="b">
        <v>0</v>
      </c>
      <c r="M36" s="36">
        <v>1.071041E-2</v>
      </c>
      <c r="N36" s="36">
        <v>0.21362845353583501</v>
      </c>
      <c r="O36" s="8">
        <v>3.0000000000000001E-3</v>
      </c>
      <c r="P36" s="17">
        <v>1.76523743209072E-14</v>
      </c>
    </row>
    <row r="37" spans="1:16" ht="15.75" x14ac:dyDescent="0.25">
      <c r="A37" s="16" t="s">
        <v>44</v>
      </c>
      <c r="B37" s="8" t="s">
        <v>5</v>
      </c>
      <c r="C37" s="8" t="s">
        <v>6</v>
      </c>
      <c r="D37" s="8">
        <v>1.7000000000000001E-2</v>
      </c>
      <c r="E37" s="36">
        <v>2.0299999999999999E-2</v>
      </c>
      <c r="F37" s="8">
        <v>0.18</v>
      </c>
      <c r="G37" s="36">
        <v>7.6660000000000006E-2</v>
      </c>
      <c r="H37" s="9">
        <f t="shared" si="0"/>
        <v>8.5312800000000028E-5</v>
      </c>
      <c r="I37" s="36">
        <v>37.859249248159273</v>
      </c>
      <c r="J37" s="8" t="b">
        <v>0</v>
      </c>
      <c r="K37" s="8" t="b">
        <v>0</v>
      </c>
      <c r="L37" s="8" t="b">
        <v>0</v>
      </c>
      <c r="M37" s="36">
        <v>1.5441036E-2</v>
      </c>
      <c r="N37" s="36">
        <v>0.188617932748012</v>
      </c>
      <c r="O37" s="8">
        <v>3.0000000000000001E-3</v>
      </c>
      <c r="P37" s="17">
        <v>1.45602201478282E-8</v>
      </c>
    </row>
    <row r="38" spans="1:16" ht="15.75" x14ac:dyDescent="0.25">
      <c r="A38" s="16" t="s">
        <v>45</v>
      </c>
      <c r="B38" s="8" t="s">
        <v>6</v>
      </c>
      <c r="C38" s="8" t="s">
        <v>5</v>
      </c>
      <c r="D38" s="8">
        <v>1.9E-2</v>
      </c>
      <c r="E38" s="36">
        <v>4.4180000000000001E-4</v>
      </c>
      <c r="F38" s="8">
        <v>0.23</v>
      </c>
      <c r="G38" s="36">
        <v>0.19200999999999999</v>
      </c>
      <c r="H38" s="9">
        <f t="shared" si="0"/>
        <v>1.2786620000000001E-4</v>
      </c>
      <c r="I38" s="36">
        <v>56.745580500145358</v>
      </c>
      <c r="J38" s="8" t="b">
        <v>0</v>
      </c>
      <c r="K38" s="8" t="b">
        <v>0</v>
      </c>
      <c r="L38" s="8" t="b">
        <v>0</v>
      </c>
      <c r="M38" s="36">
        <v>9.2516739999999997E-3</v>
      </c>
      <c r="N38" s="36">
        <v>0.96191267987787299</v>
      </c>
      <c r="O38" s="8">
        <v>2E-3</v>
      </c>
      <c r="P38" s="17">
        <v>2.0989030150725201E-21</v>
      </c>
    </row>
    <row r="39" spans="1:16" ht="15.75" x14ac:dyDescent="0.25">
      <c r="A39" s="16" t="s">
        <v>46</v>
      </c>
      <c r="B39" s="8" t="s">
        <v>5</v>
      </c>
      <c r="C39" s="8" t="s">
        <v>6</v>
      </c>
      <c r="D39" s="8">
        <v>1.4E-2</v>
      </c>
      <c r="E39" s="36">
        <v>7.9059999999999998E-3</v>
      </c>
      <c r="F39" s="8">
        <v>0.28999999999999998</v>
      </c>
      <c r="G39" s="36">
        <v>0.13997999999999999</v>
      </c>
      <c r="H39" s="9">
        <f t="shared" si="0"/>
        <v>8.0712799999999984E-5</v>
      </c>
      <c r="I39" s="36">
        <v>35.817743119936885</v>
      </c>
      <c r="J39" s="8" t="b">
        <v>0</v>
      </c>
      <c r="K39" s="8" t="b">
        <v>0</v>
      </c>
      <c r="L39" s="8" t="b">
        <v>0</v>
      </c>
      <c r="M39" s="36">
        <v>1.2245839999999999E-2</v>
      </c>
      <c r="N39" s="36">
        <v>0.51853390415490597</v>
      </c>
      <c r="O39" s="8">
        <v>2E-3</v>
      </c>
      <c r="P39" s="17">
        <v>2.5596250877716699E-12</v>
      </c>
    </row>
    <row r="40" spans="1:16" ht="15.75" x14ac:dyDescent="0.25">
      <c r="A40" s="16" t="s">
        <v>47</v>
      </c>
      <c r="B40" s="8" t="s">
        <v>6</v>
      </c>
      <c r="C40" s="8" t="s">
        <v>9</v>
      </c>
      <c r="D40" s="8">
        <v>1.2999999999999999E-2</v>
      </c>
      <c r="E40" s="36">
        <v>1.059E-3</v>
      </c>
      <c r="F40" s="8">
        <v>0.32</v>
      </c>
      <c r="G40" s="36">
        <v>0.20257</v>
      </c>
      <c r="H40" s="9">
        <f t="shared" si="0"/>
        <v>7.3548799999999996E-5</v>
      </c>
      <c r="I40" s="36">
        <v>32.638356633564364</v>
      </c>
      <c r="J40" s="8" t="b">
        <v>0</v>
      </c>
      <c r="K40" s="8" t="b">
        <v>1</v>
      </c>
      <c r="L40" s="8" t="b">
        <v>0</v>
      </c>
      <c r="M40" s="36">
        <v>9.4664959999999996E-3</v>
      </c>
      <c r="N40" s="36">
        <v>0.91092789995003998</v>
      </c>
      <c r="O40" s="8">
        <v>2E-3</v>
      </c>
      <c r="P40" s="17">
        <v>8.0320011677182395E-11</v>
      </c>
    </row>
    <row r="41" spans="1:16" ht="15.75" x14ac:dyDescent="0.25">
      <c r="A41" s="16" t="s">
        <v>48</v>
      </c>
      <c r="B41" s="8" t="s">
        <v>5</v>
      </c>
      <c r="C41" s="8" t="s">
        <v>6</v>
      </c>
      <c r="D41" s="8">
        <v>-1.6E-2</v>
      </c>
      <c r="E41" s="36">
        <v>1.879E-3</v>
      </c>
      <c r="F41" s="8">
        <v>0.2</v>
      </c>
      <c r="G41" s="36">
        <v>0.23402000000000001</v>
      </c>
      <c r="H41" s="9">
        <f t="shared" si="0"/>
        <v>8.1920000000000029E-5</v>
      </c>
      <c r="I41" s="36">
        <v>36.353503519008292</v>
      </c>
      <c r="J41" s="8" t="b">
        <v>0</v>
      </c>
      <c r="K41" s="8" t="b">
        <v>0</v>
      </c>
      <c r="L41" s="8" t="b">
        <v>0</v>
      </c>
      <c r="M41" s="36">
        <v>8.8612789999999997E-3</v>
      </c>
      <c r="N41" s="36">
        <v>0.83207103882434497</v>
      </c>
      <c r="O41" s="8">
        <v>2E-3</v>
      </c>
      <c r="P41" s="17">
        <v>1.2441921148543599E-15</v>
      </c>
    </row>
    <row r="42" spans="1:16" ht="15.75" x14ac:dyDescent="0.25">
      <c r="A42" s="16" t="s">
        <v>49</v>
      </c>
      <c r="B42" s="8" t="s">
        <v>6</v>
      </c>
      <c r="C42" s="8" t="s">
        <v>5</v>
      </c>
      <c r="D42" s="8">
        <v>-2.1999999999999999E-2</v>
      </c>
      <c r="E42" s="36">
        <v>1.072E-2</v>
      </c>
      <c r="F42" s="8">
        <v>0.6</v>
      </c>
      <c r="G42" s="36">
        <v>0.80395000000000005</v>
      </c>
      <c r="H42" s="9">
        <f t="shared" si="0"/>
        <v>2.3231999999999994E-4</v>
      </c>
      <c r="I42" s="36">
        <v>103.11177316714215</v>
      </c>
      <c r="J42" s="8" t="b">
        <v>0</v>
      </c>
      <c r="K42" s="8" t="b">
        <v>0</v>
      </c>
      <c r="L42" s="8" t="b">
        <v>0</v>
      </c>
      <c r="M42" s="36">
        <v>1.0481420999999999E-2</v>
      </c>
      <c r="N42" s="36">
        <v>0.30642034855622202</v>
      </c>
      <c r="O42" s="8">
        <v>2E-3</v>
      </c>
      <c r="P42" s="17">
        <v>3.82131914899735E-28</v>
      </c>
    </row>
    <row r="43" spans="1:16" ht="15.75" x14ac:dyDescent="0.25">
      <c r="A43" s="16" t="s">
        <v>50</v>
      </c>
      <c r="B43" s="8" t="s">
        <v>5</v>
      </c>
      <c r="C43" s="8" t="s">
        <v>12</v>
      </c>
      <c r="D43" s="8">
        <v>-1.7999999999999999E-2</v>
      </c>
      <c r="E43" s="36">
        <v>8.0940000000000005E-3</v>
      </c>
      <c r="F43" s="8">
        <v>0.11</v>
      </c>
      <c r="G43" s="36">
        <v>0.21167</v>
      </c>
      <c r="H43" s="9">
        <f t="shared" si="0"/>
        <v>6.3439199999999987E-5</v>
      </c>
      <c r="I43" s="36">
        <v>28.151789021374075</v>
      </c>
      <c r="J43" s="8" t="b">
        <v>0</v>
      </c>
      <c r="K43" s="8" t="b">
        <v>1</v>
      </c>
      <c r="L43" s="8" t="b">
        <v>0</v>
      </c>
      <c r="M43" s="36">
        <v>1.0099907999999999E-2</v>
      </c>
      <c r="N43" s="36">
        <v>0.422903912561162</v>
      </c>
      <c r="O43" s="8">
        <v>3.0000000000000001E-3</v>
      </c>
      <c r="P43" s="17">
        <v>1.9731752900754098E-9</v>
      </c>
    </row>
    <row r="44" spans="1:16" ht="15.75" x14ac:dyDescent="0.25">
      <c r="A44" s="16" t="s">
        <v>51</v>
      </c>
      <c r="B44" s="8" t="s">
        <v>9</v>
      </c>
      <c r="C44" s="8" t="s">
        <v>6</v>
      </c>
      <c r="D44" s="8">
        <v>-3.2000000000000001E-2</v>
      </c>
      <c r="E44" s="36">
        <v>-1.5570000000000001E-2</v>
      </c>
      <c r="F44" s="8">
        <v>0.82</v>
      </c>
      <c r="G44" s="36">
        <v>0.74839999999999995</v>
      </c>
      <c r="H44" s="9">
        <f t="shared" si="0"/>
        <v>3.022848000000001E-4</v>
      </c>
      <c r="I44" s="36">
        <v>134.17399763363994</v>
      </c>
      <c r="J44" s="8" t="b">
        <v>0</v>
      </c>
      <c r="K44" s="8" t="b">
        <v>1</v>
      </c>
      <c r="L44" s="8" t="b">
        <v>0</v>
      </c>
      <c r="M44" s="36">
        <v>9.8624320000000008E-3</v>
      </c>
      <c r="N44" s="36">
        <v>0.11440072916786</v>
      </c>
      <c r="O44" s="8">
        <v>3.0000000000000001E-3</v>
      </c>
      <c r="P44" s="17">
        <v>1.45761965628696E-26</v>
      </c>
    </row>
    <row r="45" spans="1:16" ht="15.75" x14ac:dyDescent="0.25">
      <c r="A45" s="16" t="s">
        <v>52</v>
      </c>
      <c r="B45" s="8" t="s">
        <v>5</v>
      </c>
      <c r="C45" s="8" t="s">
        <v>9</v>
      </c>
      <c r="D45" s="8">
        <v>1.2999999999999999E-2</v>
      </c>
      <c r="E45" s="36">
        <v>1.213E-2</v>
      </c>
      <c r="F45" s="8">
        <v>0.57999999999999996</v>
      </c>
      <c r="G45" s="36">
        <v>0.81057000000000001</v>
      </c>
      <c r="H45" s="9">
        <f t="shared" si="0"/>
        <v>8.2336799999999994E-5</v>
      </c>
      <c r="I45" s="36">
        <v>36.538481399235273</v>
      </c>
      <c r="J45" s="8" t="b">
        <v>0</v>
      </c>
      <c r="K45" s="8" t="b">
        <v>0</v>
      </c>
      <c r="L45" s="8" t="b">
        <v>0</v>
      </c>
      <c r="M45" s="36">
        <v>1.3101583999999999E-2</v>
      </c>
      <c r="N45" s="36">
        <v>0.35452796715966101</v>
      </c>
      <c r="O45" s="8">
        <v>2E-3</v>
      </c>
      <c r="P45" s="17">
        <v>8.0320011677182395E-11</v>
      </c>
    </row>
    <row r="46" spans="1:16" ht="15.75" x14ac:dyDescent="0.25">
      <c r="A46" s="16" t="s">
        <v>53</v>
      </c>
      <c r="B46" s="8" t="s">
        <v>12</v>
      </c>
      <c r="C46" s="8" t="s">
        <v>5</v>
      </c>
      <c r="D46" s="8">
        <v>1.2999999999999999E-2</v>
      </c>
      <c r="E46" s="36">
        <v>-4.7280000000000004E-3</v>
      </c>
      <c r="F46" s="8">
        <v>0.27</v>
      </c>
      <c r="G46" s="36">
        <v>0.19388</v>
      </c>
      <c r="H46" s="9">
        <f t="shared" si="0"/>
        <v>6.6619799999999995E-5</v>
      </c>
      <c r="I46" s="36">
        <v>29.563306595172705</v>
      </c>
      <c r="J46" s="8" t="b">
        <v>0</v>
      </c>
      <c r="K46" s="8" t="b">
        <v>1</v>
      </c>
      <c r="L46" s="8" t="b">
        <v>0</v>
      </c>
      <c r="M46" s="36">
        <v>1.0098721999999999E-2</v>
      </c>
      <c r="N46" s="36">
        <v>0.63965726581716698</v>
      </c>
      <c r="O46" s="8">
        <v>2E-3</v>
      </c>
      <c r="P46" s="17">
        <v>8.0320011677182395E-11</v>
      </c>
    </row>
    <row r="47" spans="1:16" ht="15.75" x14ac:dyDescent="0.25">
      <c r="A47" s="16" t="s">
        <v>54</v>
      </c>
      <c r="B47" s="8" t="s">
        <v>5</v>
      </c>
      <c r="C47" s="8" t="s">
        <v>9</v>
      </c>
      <c r="D47" s="8">
        <v>-2.4E-2</v>
      </c>
      <c r="E47" s="36">
        <v>-1.619E-2</v>
      </c>
      <c r="F47" s="8">
        <v>7.0000000000000007E-2</v>
      </c>
      <c r="G47" s="36">
        <v>0.11246</v>
      </c>
      <c r="H47" s="9">
        <f t="shared" si="0"/>
        <v>7.499520000000001E-5</v>
      </c>
      <c r="I47" s="36">
        <v>33.280265946600721</v>
      </c>
      <c r="J47" s="8" t="b">
        <v>0</v>
      </c>
      <c r="K47" s="8" t="b">
        <v>0</v>
      </c>
      <c r="L47" s="8" t="b">
        <v>0</v>
      </c>
      <c r="M47" s="36">
        <v>1.2882487E-2</v>
      </c>
      <c r="N47" s="36">
        <v>0.20884601926413099</v>
      </c>
      <c r="O47" s="8">
        <v>4.0000000000000001E-3</v>
      </c>
      <c r="P47" s="17">
        <v>1.9731752900753999E-9</v>
      </c>
    </row>
    <row r="48" spans="1:16" ht="15.75" x14ac:dyDescent="0.25">
      <c r="A48" s="16" t="s">
        <v>55</v>
      </c>
      <c r="B48" s="8" t="s">
        <v>6</v>
      </c>
      <c r="C48" s="8" t="s">
        <v>5</v>
      </c>
      <c r="D48" s="8">
        <v>-1.4E-2</v>
      </c>
      <c r="E48" s="36">
        <v>-1.4220000000000001E-3</v>
      </c>
      <c r="F48" s="8">
        <v>0.68</v>
      </c>
      <c r="G48" s="36">
        <v>0.82774999999999999</v>
      </c>
      <c r="H48" s="9">
        <f t="shared" si="0"/>
        <v>8.5299199999999998E-5</v>
      </c>
      <c r="I48" s="36">
        <v>37.853213463225842</v>
      </c>
      <c r="J48" s="8" t="b">
        <v>0</v>
      </c>
      <c r="K48" s="8" t="b">
        <v>0</v>
      </c>
      <c r="L48" s="8" t="b">
        <v>0</v>
      </c>
      <c r="M48" s="36">
        <v>1.0293284E-2</v>
      </c>
      <c r="N48" s="36">
        <v>0.89012318971517801</v>
      </c>
      <c r="O48" s="8">
        <v>2E-3</v>
      </c>
      <c r="P48" s="17">
        <v>2.5596250877716699E-12</v>
      </c>
    </row>
    <row r="49" spans="1:16" ht="15.75" x14ac:dyDescent="0.25">
      <c r="A49" s="16" t="s">
        <v>56</v>
      </c>
      <c r="B49" s="8" t="s">
        <v>9</v>
      </c>
      <c r="C49" s="8" t="s">
        <v>6</v>
      </c>
      <c r="D49" s="8">
        <v>0.04</v>
      </c>
      <c r="E49" s="36">
        <v>-8.9050000000000002E-4</v>
      </c>
      <c r="F49" s="8">
        <v>0.86</v>
      </c>
      <c r="G49" s="36">
        <v>0.66056000000000004</v>
      </c>
      <c r="H49" s="9">
        <f t="shared" si="0"/>
        <v>3.8528E-4</v>
      </c>
      <c r="I49" s="36">
        <v>171.0269582264655</v>
      </c>
      <c r="J49" s="8" t="b">
        <v>0</v>
      </c>
      <c r="K49" s="8" t="b">
        <v>1</v>
      </c>
      <c r="L49" s="8" t="b">
        <v>0</v>
      </c>
      <c r="M49" s="36">
        <v>8.3413900000000006E-3</v>
      </c>
      <c r="N49" s="36">
        <v>0.914981930036039</v>
      </c>
      <c r="O49" s="8">
        <v>3.0000000000000001E-3</v>
      </c>
      <c r="P49" s="17">
        <v>1.48128255438142E-40</v>
      </c>
    </row>
    <row r="50" spans="1:16" ht="16.5" thickBot="1" x14ac:dyDescent="0.3">
      <c r="A50" s="19" t="s">
        <v>57</v>
      </c>
      <c r="B50" s="20" t="s">
        <v>12</v>
      </c>
      <c r="C50" s="20" t="s">
        <v>9</v>
      </c>
      <c r="D50" s="20">
        <v>1.2E-2</v>
      </c>
      <c r="E50" s="37">
        <v>-6.0229999999999997E-3</v>
      </c>
      <c r="F50" s="20">
        <v>0.47</v>
      </c>
      <c r="G50" s="37">
        <v>0.61204000000000003</v>
      </c>
      <c r="H50" s="25">
        <f t="shared" si="0"/>
        <v>7.1740800000000003E-5</v>
      </c>
      <c r="I50" s="37">
        <v>31.835972603743375</v>
      </c>
      <c r="J50" s="20" t="b">
        <v>0</v>
      </c>
      <c r="K50" s="20" t="b">
        <v>0</v>
      </c>
      <c r="L50" s="20" t="b">
        <v>0</v>
      </c>
      <c r="M50" s="37">
        <v>1.0429914E-2</v>
      </c>
      <c r="N50" s="37">
        <v>0.56361956668715596</v>
      </c>
      <c r="O50" s="20">
        <v>2E-3</v>
      </c>
      <c r="P50" s="21">
        <v>1.9731752900753999E-9</v>
      </c>
    </row>
    <row r="51" spans="1:16" ht="15.75" x14ac:dyDescent="0.25">
      <c r="H51" s="146"/>
      <c r="I51" s="14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4544C-E456-4EA3-AB74-267E1208E485}">
  <dimension ref="A1:P53"/>
  <sheetViews>
    <sheetView zoomScale="80" zoomScaleNormal="80" workbookViewId="0"/>
  </sheetViews>
  <sheetFormatPr defaultColWidth="8.85546875" defaultRowHeight="15" x14ac:dyDescent="0.25"/>
  <cols>
    <col min="1" max="1" width="13.140625" customWidth="1"/>
    <col min="2" max="2" width="12.85546875" customWidth="1"/>
    <col min="3" max="3" width="12" customWidth="1"/>
    <col min="4" max="4" width="13.140625" style="45" customWidth="1"/>
    <col min="5" max="5" width="12.42578125" style="45" customWidth="1"/>
    <col min="6" max="6" width="12.85546875" style="45" customWidth="1"/>
    <col min="7" max="7" width="12" style="45" customWidth="1"/>
    <col min="8" max="9" width="12" customWidth="1"/>
    <col min="11" max="11" width="11.7109375" customWidth="1"/>
    <col min="12" max="12" width="11.140625" customWidth="1"/>
    <col min="13" max="13" width="13.140625" style="45" customWidth="1"/>
    <col min="14" max="14" width="14" style="45" customWidth="1"/>
    <col min="15" max="15" width="12.140625" style="45" customWidth="1"/>
    <col min="16" max="16" width="12.7109375" customWidth="1"/>
  </cols>
  <sheetData>
    <row r="1" spans="1:16" ht="15.75" x14ac:dyDescent="0.25">
      <c r="A1" s="3" t="s">
        <v>123</v>
      </c>
      <c r="B1" s="4"/>
      <c r="C1" s="4"/>
      <c r="D1" s="119"/>
      <c r="E1" s="119"/>
      <c r="F1" s="119"/>
      <c r="G1" s="119"/>
      <c r="H1" s="4"/>
      <c r="I1" s="4"/>
      <c r="J1" s="4"/>
      <c r="K1" s="4"/>
      <c r="L1" s="4"/>
      <c r="M1" s="119"/>
      <c r="N1" s="119"/>
      <c r="O1" s="119"/>
      <c r="P1" s="4"/>
    </row>
    <row r="2" spans="1:16" ht="16.5" thickBot="1" x14ac:dyDescent="0.3">
      <c r="A2" s="4"/>
      <c r="B2" s="4"/>
      <c r="C2" s="4"/>
      <c r="D2" s="119"/>
      <c r="E2" s="119"/>
      <c r="F2" s="119"/>
      <c r="G2" s="119"/>
      <c r="H2" s="4"/>
      <c r="I2" s="4"/>
      <c r="J2" s="4"/>
      <c r="K2" s="4"/>
      <c r="L2" s="4"/>
      <c r="M2" s="119"/>
      <c r="N2" s="119"/>
      <c r="O2" s="119"/>
      <c r="P2" s="4"/>
    </row>
    <row r="3" spans="1:16" ht="16.5" thickBot="1" x14ac:dyDescent="0.3">
      <c r="A3" s="22" t="s">
        <v>0</v>
      </c>
      <c r="B3" s="23" t="s">
        <v>79</v>
      </c>
      <c r="C3" s="23" t="s">
        <v>80</v>
      </c>
      <c r="D3" s="120" t="s">
        <v>81</v>
      </c>
      <c r="E3" s="120" t="s">
        <v>82</v>
      </c>
      <c r="F3" s="120" t="s">
        <v>83</v>
      </c>
      <c r="G3" s="152" t="s">
        <v>84</v>
      </c>
      <c r="H3" s="11" t="s">
        <v>108</v>
      </c>
      <c r="I3" s="13" t="s">
        <v>116</v>
      </c>
      <c r="J3" s="149" t="s">
        <v>1</v>
      </c>
      <c r="K3" s="23" t="s">
        <v>2</v>
      </c>
      <c r="L3" s="23" t="s">
        <v>3</v>
      </c>
      <c r="M3" s="120" t="s">
        <v>85</v>
      </c>
      <c r="N3" s="120" t="s">
        <v>86</v>
      </c>
      <c r="O3" s="120" t="s">
        <v>87</v>
      </c>
      <c r="P3" s="24" t="s">
        <v>88</v>
      </c>
    </row>
    <row r="4" spans="1:16" ht="15.75" x14ac:dyDescent="0.25">
      <c r="A4" s="14" t="s">
        <v>4</v>
      </c>
      <c r="B4" s="10" t="s">
        <v>5</v>
      </c>
      <c r="C4" s="10" t="s">
        <v>6</v>
      </c>
      <c r="D4" s="35">
        <v>-1.4E-2</v>
      </c>
      <c r="E4" s="35">
        <v>1.4500000000000001E-2</v>
      </c>
      <c r="F4" s="35">
        <v>0.48</v>
      </c>
      <c r="G4" s="35">
        <v>0.54969999999999997</v>
      </c>
      <c r="H4" s="150">
        <f t="shared" ref="H4:H35" si="0">2*F4*(1-F4)*D4*D4</f>
        <v>9.7843200000000005E-5</v>
      </c>
      <c r="I4" s="35">
        <f>H4/((1-H4)/443732)</f>
        <v>43.420407213987126</v>
      </c>
      <c r="J4" s="10" t="b">
        <v>0</v>
      </c>
      <c r="K4" s="10" t="b">
        <v>0</v>
      </c>
      <c r="L4" s="10" t="b">
        <v>0</v>
      </c>
      <c r="M4" s="35">
        <v>6.9414020203147596E-3</v>
      </c>
      <c r="N4" s="35">
        <v>3.6715359783842001E-2</v>
      </c>
      <c r="O4" s="35">
        <v>2E-3</v>
      </c>
      <c r="P4" s="15">
        <v>2.5596250877716699E-12</v>
      </c>
    </row>
    <row r="5" spans="1:16" ht="15.75" x14ac:dyDescent="0.25">
      <c r="A5" s="16" t="s">
        <v>8</v>
      </c>
      <c r="B5" s="8" t="s">
        <v>5</v>
      </c>
      <c r="C5" s="8" t="s">
        <v>9</v>
      </c>
      <c r="D5" s="36">
        <v>-1.4E-2</v>
      </c>
      <c r="E5" s="36">
        <v>4.0000000000000002E-4</v>
      </c>
      <c r="F5" s="36">
        <v>0.32</v>
      </c>
      <c r="G5" s="36">
        <v>0.33050000000000002</v>
      </c>
      <c r="H5" s="9">
        <f t="shared" si="0"/>
        <v>8.5299199999999998E-5</v>
      </c>
      <c r="I5" s="36">
        <f t="shared" ref="I5:I52" si="1">H5/((1-H5)/443732)</f>
        <v>37.853213463225842</v>
      </c>
      <c r="J5" s="8" t="b">
        <v>0</v>
      </c>
      <c r="K5" s="8" t="b">
        <v>0</v>
      </c>
      <c r="L5" s="8" t="b">
        <v>0</v>
      </c>
      <c r="M5" s="36">
        <v>5.5125725835635199E-3</v>
      </c>
      <c r="N5" s="36">
        <v>0.94215514177897397</v>
      </c>
      <c r="O5" s="36">
        <v>2E-3</v>
      </c>
      <c r="P5" s="17">
        <v>2.5596250877716699E-12</v>
      </c>
    </row>
    <row r="6" spans="1:16" ht="15.75" x14ac:dyDescent="0.25">
      <c r="A6" s="16" t="s">
        <v>10</v>
      </c>
      <c r="B6" s="8" t="s">
        <v>6</v>
      </c>
      <c r="C6" s="8" t="s">
        <v>9</v>
      </c>
      <c r="D6" s="36">
        <v>-1.7000000000000001E-2</v>
      </c>
      <c r="E6" s="36">
        <v>5.4000000000000003E-3</v>
      </c>
      <c r="F6" s="36">
        <v>0.86</v>
      </c>
      <c r="G6" s="36">
        <v>0.53500000000000003</v>
      </c>
      <c r="H6" s="9">
        <f t="shared" si="0"/>
        <v>6.9591200000000006E-5</v>
      </c>
      <c r="I6" s="36">
        <f t="shared" si="1"/>
        <v>30.881991473245016</v>
      </c>
      <c r="J6" s="8" t="b">
        <v>0</v>
      </c>
      <c r="K6" s="8" t="b">
        <v>1</v>
      </c>
      <c r="L6" s="8" t="b">
        <v>1</v>
      </c>
      <c r="M6" s="36">
        <v>7.6427769305737504E-3</v>
      </c>
      <c r="N6" s="36">
        <v>0.47984649890810199</v>
      </c>
      <c r="O6" s="36">
        <v>3.0000000000000001E-3</v>
      </c>
      <c r="P6" s="17">
        <v>1.45602201478282E-8</v>
      </c>
    </row>
    <row r="7" spans="1:16" ht="15.75" x14ac:dyDescent="0.25">
      <c r="A7" s="16" t="s">
        <v>11</v>
      </c>
      <c r="B7" s="8" t="s">
        <v>9</v>
      </c>
      <c r="C7" s="8" t="s">
        <v>12</v>
      </c>
      <c r="D7" s="36">
        <v>-3.9E-2</v>
      </c>
      <c r="E7" s="36">
        <v>-7.0000000000000001E-3</v>
      </c>
      <c r="F7" s="36">
        <v>0.57999999999999996</v>
      </c>
      <c r="G7" s="36">
        <v>0.43180000000000002</v>
      </c>
      <c r="H7" s="9">
        <f t="shared" si="0"/>
        <v>7.4103120000000003E-4</v>
      </c>
      <c r="I7" s="36">
        <f t="shared" si="1"/>
        <v>329.0631024640947</v>
      </c>
      <c r="J7" s="8" t="b">
        <v>0</v>
      </c>
      <c r="K7" s="8" t="b">
        <v>0</v>
      </c>
      <c r="L7" s="8" t="b">
        <v>0</v>
      </c>
      <c r="M7" s="36">
        <v>6.4784212288396597E-3</v>
      </c>
      <c r="N7" s="36">
        <v>0.27991506209287498</v>
      </c>
      <c r="O7" s="36">
        <v>2E-3</v>
      </c>
      <c r="P7" s="17">
        <v>1.09782309513208E-84</v>
      </c>
    </row>
    <row r="8" spans="1:16" ht="15.75" x14ac:dyDescent="0.25">
      <c r="A8" s="16" t="s">
        <v>13</v>
      </c>
      <c r="B8" s="8" t="s">
        <v>12</v>
      </c>
      <c r="C8" s="8" t="s">
        <v>9</v>
      </c>
      <c r="D8" s="36">
        <v>-1.2E-2</v>
      </c>
      <c r="E8" s="36">
        <v>-9.7999999999999997E-3</v>
      </c>
      <c r="F8" s="36">
        <v>0.53</v>
      </c>
      <c r="G8" s="36">
        <v>0.61619999999999997</v>
      </c>
      <c r="H8" s="9">
        <f t="shared" si="0"/>
        <v>7.1740800000000003E-5</v>
      </c>
      <c r="I8" s="36">
        <f t="shared" si="1"/>
        <v>31.835972603743375</v>
      </c>
      <c r="J8" s="8" t="b">
        <v>0</v>
      </c>
      <c r="K8" s="8" t="b">
        <v>0</v>
      </c>
      <c r="L8" s="8" t="b">
        <v>0</v>
      </c>
      <c r="M8" s="36">
        <v>7.2338525408493096E-3</v>
      </c>
      <c r="N8" s="36">
        <v>0.17549994145231201</v>
      </c>
      <c r="O8" s="36">
        <v>2E-3</v>
      </c>
      <c r="P8" s="17">
        <v>1.9731752900753999E-9</v>
      </c>
    </row>
    <row r="9" spans="1:16" ht="15.75" x14ac:dyDescent="0.25">
      <c r="A9" s="16" t="s">
        <v>14</v>
      </c>
      <c r="B9" s="8" t="s">
        <v>5</v>
      </c>
      <c r="C9" s="8" t="s">
        <v>6</v>
      </c>
      <c r="D9" s="36">
        <v>1.7999999999999999E-2</v>
      </c>
      <c r="E9" s="36">
        <v>2.5700000000000001E-2</v>
      </c>
      <c r="F9" s="36">
        <v>0.62</v>
      </c>
      <c r="G9" s="36">
        <v>0.65569999999999995</v>
      </c>
      <c r="H9" s="9">
        <f t="shared" si="0"/>
        <v>1.5266879999999996E-4</v>
      </c>
      <c r="I9" s="36">
        <f t="shared" si="1"/>
        <v>67.754375940869622</v>
      </c>
      <c r="J9" s="8" t="b">
        <v>0</v>
      </c>
      <c r="K9" s="8" t="b">
        <v>0</v>
      </c>
      <c r="L9" s="8" t="b">
        <v>0</v>
      </c>
      <c r="M9" s="36">
        <v>6.8269455262077502E-3</v>
      </c>
      <c r="N9" s="36">
        <v>1.6688623217538199E-4</v>
      </c>
      <c r="O9" s="36">
        <v>2E-3</v>
      </c>
      <c r="P9" s="17">
        <v>2.2571768119076801E-19</v>
      </c>
    </row>
    <row r="10" spans="1:16" ht="15.75" x14ac:dyDescent="0.25">
      <c r="A10" s="16" t="s">
        <v>15</v>
      </c>
      <c r="B10" s="8" t="s">
        <v>9</v>
      </c>
      <c r="C10" s="8" t="s">
        <v>6</v>
      </c>
      <c r="D10" s="36">
        <v>-1.4999999999999999E-2</v>
      </c>
      <c r="E10" s="36">
        <v>-2.5000000000000001E-3</v>
      </c>
      <c r="F10" s="36">
        <v>0.22</v>
      </c>
      <c r="G10" s="36">
        <v>0.16289999999999999</v>
      </c>
      <c r="H10" s="9">
        <f t="shared" si="0"/>
        <v>7.7219999999999996E-5</v>
      </c>
      <c r="I10" s="36">
        <f t="shared" si="1"/>
        <v>34.267631186480216</v>
      </c>
      <c r="J10" s="8" t="b">
        <v>0</v>
      </c>
      <c r="K10" s="8" t="b">
        <v>1</v>
      </c>
      <c r="L10" s="8" t="b">
        <v>0</v>
      </c>
      <c r="M10" s="36">
        <v>8.6686576903997701E-3</v>
      </c>
      <c r="N10" s="36">
        <v>0.77304417697126104</v>
      </c>
      <c r="O10" s="36">
        <v>2E-3</v>
      </c>
      <c r="P10" s="17">
        <v>6.3817833458217902E-14</v>
      </c>
    </row>
    <row r="11" spans="1:16" ht="15.75" x14ac:dyDescent="0.25">
      <c r="A11" s="16" t="s">
        <v>16</v>
      </c>
      <c r="B11" s="8" t="s">
        <v>12</v>
      </c>
      <c r="C11" s="8" t="s">
        <v>9</v>
      </c>
      <c r="D11" s="36">
        <v>0.06</v>
      </c>
      <c r="E11" s="36">
        <v>1.44E-2</v>
      </c>
      <c r="F11" s="36">
        <v>0.16</v>
      </c>
      <c r="G11" s="36">
        <v>0.1037</v>
      </c>
      <c r="H11" s="9">
        <f t="shared" si="0"/>
        <v>9.6767999999999995E-4</v>
      </c>
      <c r="I11" s="36">
        <f t="shared" si="1"/>
        <v>429.80649691093078</v>
      </c>
      <c r="J11" s="8" t="b">
        <v>0</v>
      </c>
      <c r="K11" s="8" t="b">
        <v>0</v>
      </c>
      <c r="L11" s="8" t="b">
        <v>0</v>
      </c>
      <c r="M11" s="36">
        <v>1.22743607063707E-2</v>
      </c>
      <c r="N11" s="36">
        <v>0.24072475727088999</v>
      </c>
      <c r="O11" s="36">
        <v>3.0000000000000001E-3</v>
      </c>
      <c r="P11" s="17">
        <v>5.5072482372124703E-89</v>
      </c>
    </row>
    <row r="12" spans="1:16" ht="15.75" x14ac:dyDescent="0.25">
      <c r="A12" s="16" t="s">
        <v>17</v>
      </c>
      <c r="B12" s="8" t="s">
        <v>5</v>
      </c>
      <c r="C12" s="8" t="s">
        <v>12</v>
      </c>
      <c r="D12" s="36">
        <v>1.7999999999999999E-2</v>
      </c>
      <c r="E12" s="36">
        <v>5.5999999999999999E-3</v>
      </c>
      <c r="F12" s="36">
        <v>0.24</v>
      </c>
      <c r="G12" s="36">
        <v>0.35770000000000002</v>
      </c>
      <c r="H12" s="9">
        <f t="shared" si="0"/>
        <v>1.1819519999999999E-4</v>
      </c>
      <c r="I12" s="36">
        <f t="shared" si="1"/>
        <v>52.45319220194294</v>
      </c>
      <c r="J12" s="8" t="b">
        <v>0</v>
      </c>
      <c r="K12" s="8" t="b">
        <v>1</v>
      </c>
      <c r="L12" s="8" t="b">
        <v>0</v>
      </c>
      <c r="M12" s="36">
        <v>6.9878287491044796E-3</v>
      </c>
      <c r="N12" s="36">
        <v>0.42290392154238599</v>
      </c>
      <c r="O12" s="36">
        <v>2E-3</v>
      </c>
      <c r="P12" s="17">
        <v>2.2571768119076801E-19</v>
      </c>
    </row>
    <row r="13" spans="1:16" ht="15.75" x14ac:dyDescent="0.25">
      <c r="A13" s="16" t="s">
        <v>18</v>
      </c>
      <c r="B13" s="8" t="s">
        <v>9</v>
      </c>
      <c r="C13" s="8" t="s">
        <v>12</v>
      </c>
      <c r="D13" s="36">
        <v>1.9E-2</v>
      </c>
      <c r="E13" s="36">
        <v>-7.7000000000000002E-3</v>
      </c>
      <c r="F13" s="36">
        <v>0.17</v>
      </c>
      <c r="G13" s="36">
        <v>0.1285</v>
      </c>
      <c r="H13" s="9">
        <f t="shared" si="0"/>
        <v>1.0187419999999999E-4</v>
      </c>
      <c r="I13" s="36">
        <f t="shared" si="1"/>
        <v>45.209448190766871</v>
      </c>
      <c r="J13" s="8" t="b">
        <v>0</v>
      </c>
      <c r="K13" s="8" t="b">
        <v>0</v>
      </c>
      <c r="L13" s="8" t="b">
        <v>0</v>
      </c>
      <c r="M13" s="36">
        <v>9.3691098570212704E-3</v>
      </c>
      <c r="N13" s="36">
        <v>0.41116245115435501</v>
      </c>
      <c r="O13" s="36">
        <v>3.0000000000000001E-3</v>
      </c>
      <c r="P13" s="17">
        <v>2.3992045231164098E-10</v>
      </c>
    </row>
    <row r="14" spans="1:16" ht="15.75" x14ac:dyDescent="0.25">
      <c r="A14" s="16" t="s">
        <v>19</v>
      </c>
      <c r="B14" s="8" t="s">
        <v>6</v>
      </c>
      <c r="C14" s="8" t="s">
        <v>5</v>
      </c>
      <c r="D14" s="36">
        <v>-0.187</v>
      </c>
      <c r="E14" s="36">
        <v>-1.6E-2</v>
      </c>
      <c r="F14" s="36">
        <v>0.28999999999999998</v>
      </c>
      <c r="G14" s="36">
        <v>0.21790000000000001</v>
      </c>
      <c r="H14" s="9">
        <f t="shared" si="0"/>
        <v>1.4400234199999999E-2</v>
      </c>
      <c r="I14" s="36">
        <f t="shared" si="1"/>
        <v>6483.2043835236063</v>
      </c>
      <c r="J14" s="8" t="b">
        <v>0</v>
      </c>
      <c r="K14" s="8" t="b">
        <v>0</v>
      </c>
      <c r="L14" s="8" t="b">
        <v>0</v>
      </c>
      <c r="M14" s="36">
        <v>8.0748150901135893E-3</v>
      </c>
      <c r="N14" s="36">
        <v>4.7538643967488699E-2</v>
      </c>
      <c r="O14" s="36">
        <v>2E-3</v>
      </c>
      <c r="P14" s="18">
        <v>0</v>
      </c>
    </row>
    <row r="15" spans="1:16" ht="15.75" x14ac:dyDescent="0.25">
      <c r="A15" s="16" t="s">
        <v>20</v>
      </c>
      <c r="B15" s="8" t="s">
        <v>9</v>
      </c>
      <c r="C15" s="8" t="s">
        <v>12</v>
      </c>
      <c r="D15" s="36">
        <v>-4.7E-2</v>
      </c>
      <c r="E15" s="36">
        <v>-1.5E-3</v>
      </c>
      <c r="F15" s="36">
        <v>0.97</v>
      </c>
      <c r="G15" s="36">
        <v>0.96</v>
      </c>
      <c r="H15" s="9">
        <f t="shared" si="0"/>
        <v>1.2856380000000011E-4</v>
      </c>
      <c r="I15" s="36">
        <f t="shared" si="1"/>
        <v>57.055207335864935</v>
      </c>
      <c r="J15" s="8" t="b">
        <v>0</v>
      </c>
      <c r="K15" s="8" t="b">
        <v>0</v>
      </c>
      <c r="L15" s="8" t="b">
        <v>0</v>
      </c>
      <c r="M15" s="36">
        <v>1.58291863108273E-2</v>
      </c>
      <c r="N15" s="36">
        <v>0.92450413922835195</v>
      </c>
      <c r="O15" s="36">
        <v>6.0000000000000001E-3</v>
      </c>
      <c r="P15" s="17">
        <v>4.7510251295506399E-15</v>
      </c>
    </row>
    <row r="16" spans="1:16" ht="15.75" x14ac:dyDescent="0.25">
      <c r="A16" s="16" t="s">
        <v>21</v>
      </c>
      <c r="B16" s="8" t="s">
        <v>6</v>
      </c>
      <c r="C16" s="8" t="s">
        <v>5</v>
      </c>
      <c r="D16" s="36">
        <v>-1.9E-2</v>
      </c>
      <c r="E16" s="36">
        <v>1.46E-2</v>
      </c>
      <c r="F16" s="36">
        <v>0.15</v>
      </c>
      <c r="G16" s="36">
        <v>0.1522</v>
      </c>
      <c r="H16" s="9">
        <f t="shared" si="0"/>
        <v>9.2054999999999999E-5</v>
      </c>
      <c r="I16" s="36">
        <f t="shared" si="1"/>
        <v>40.851509845738853</v>
      </c>
      <c r="J16" s="8" t="b">
        <v>0</v>
      </c>
      <c r="K16" s="8" t="b">
        <v>0</v>
      </c>
      <c r="L16" s="8" t="b">
        <v>0</v>
      </c>
      <c r="M16" s="36">
        <v>8.9909124032052992E-3</v>
      </c>
      <c r="N16" s="36">
        <v>0.104405287887849</v>
      </c>
      <c r="O16" s="36">
        <v>3.0000000000000001E-3</v>
      </c>
      <c r="P16" s="17">
        <v>2.3992045231164098E-10</v>
      </c>
    </row>
    <row r="17" spans="1:16" ht="15.75" x14ac:dyDescent="0.25">
      <c r="A17" s="16" t="s">
        <v>22</v>
      </c>
      <c r="B17" s="8" t="s">
        <v>6</v>
      </c>
      <c r="C17" s="8" t="s">
        <v>5</v>
      </c>
      <c r="D17" s="36">
        <v>0.1</v>
      </c>
      <c r="E17" s="36">
        <v>-6.7000000000000002E-3</v>
      </c>
      <c r="F17" s="36">
        <v>0.77</v>
      </c>
      <c r="G17" s="36">
        <v>0.53149999999999997</v>
      </c>
      <c r="H17" s="9">
        <f t="shared" si="0"/>
        <v>3.542E-3</v>
      </c>
      <c r="I17" s="36">
        <f t="shared" si="1"/>
        <v>1577.285489202756</v>
      </c>
      <c r="J17" s="8" t="b">
        <v>0</v>
      </c>
      <c r="K17" s="8" t="b">
        <v>0</v>
      </c>
      <c r="L17" s="8" t="b">
        <v>0</v>
      </c>
      <c r="M17" s="36">
        <v>6.8531831124704701E-3</v>
      </c>
      <c r="N17" s="36">
        <v>0.32824850359807001</v>
      </c>
      <c r="O17" s="36">
        <v>2E-3</v>
      </c>
      <c r="P17" s="18">
        <v>0</v>
      </c>
    </row>
    <row r="18" spans="1:16" ht="15.75" x14ac:dyDescent="0.25">
      <c r="A18" s="16" t="s">
        <v>23</v>
      </c>
      <c r="B18" s="8" t="s">
        <v>9</v>
      </c>
      <c r="C18" s="8" t="s">
        <v>5</v>
      </c>
      <c r="D18" s="36">
        <v>-1.4999999999999999E-2</v>
      </c>
      <c r="E18" s="36">
        <v>2.0999999999999999E-3</v>
      </c>
      <c r="F18" s="36">
        <v>0.35</v>
      </c>
      <c r="G18" s="36">
        <v>0.23519999999999999</v>
      </c>
      <c r="H18" s="9">
        <f t="shared" si="0"/>
        <v>1.0237499999999999E-4</v>
      </c>
      <c r="I18" s="36">
        <f t="shared" si="1"/>
        <v>45.431714571779281</v>
      </c>
      <c r="J18" s="8" t="b">
        <v>0</v>
      </c>
      <c r="K18" s="8" t="b">
        <v>0</v>
      </c>
      <c r="L18" s="8" t="b">
        <v>0</v>
      </c>
      <c r="M18" s="36">
        <v>8.4447431034211703E-3</v>
      </c>
      <c r="N18" s="36">
        <v>0.80361186714933097</v>
      </c>
      <c r="O18" s="36">
        <v>2E-3</v>
      </c>
      <c r="P18" s="17">
        <v>6.3817833458217902E-14</v>
      </c>
    </row>
    <row r="19" spans="1:16" ht="15.75" x14ac:dyDescent="0.25">
      <c r="A19" s="16" t="s">
        <v>24</v>
      </c>
      <c r="B19" s="8" t="s">
        <v>5</v>
      </c>
      <c r="C19" s="8" t="s">
        <v>9</v>
      </c>
      <c r="D19" s="36">
        <v>-1.7000000000000001E-2</v>
      </c>
      <c r="E19" s="36">
        <v>-3.7000000000000002E-3</v>
      </c>
      <c r="F19" s="36">
        <v>0.49</v>
      </c>
      <c r="G19" s="36">
        <v>0.54210000000000003</v>
      </c>
      <c r="H19" s="9">
        <f t="shared" si="0"/>
        <v>1.4444220000000004E-4</v>
      </c>
      <c r="I19" s="36">
        <f t="shared" si="1"/>
        <v>64.102885452201079</v>
      </c>
      <c r="J19" s="8" t="b">
        <v>0</v>
      </c>
      <c r="K19" s="8" t="b">
        <v>0</v>
      </c>
      <c r="L19" s="8" t="b">
        <v>0</v>
      </c>
      <c r="M19" s="36">
        <v>6.1505605354765097E-3</v>
      </c>
      <c r="N19" s="36">
        <v>0.54745961323303705</v>
      </c>
      <c r="O19" s="36">
        <v>2E-3</v>
      </c>
      <c r="P19" s="17">
        <v>1.8959069644406601E-17</v>
      </c>
    </row>
    <row r="20" spans="1:16" ht="15.75" x14ac:dyDescent="0.25">
      <c r="A20" s="16" t="s">
        <v>25</v>
      </c>
      <c r="B20" s="8" t="s">
        <v>12</v>
      </c>
      <c r="C20" s="8" t="s">
        <v>5</v>
      </c>
      <c r="D20" s="36">
        <v>-1.7999999999999999E-2</v>
      </c>
      <c r="E20" s="36">
        <v>-1.0500000000000001E-2</v>
      </c>
      <c r="F20" s="36">
        <v>0.65</v>
      </c>
      <c r="G20" s="36">
        <v>0.75180000000000002</v>
      </c>
      <c r="H20" s="9">
        <f t="shared" si="0"/>
        <v>1.4741999999999997E-4</v>
      </c>
      <c r="I20" s="36">
        <f t="shared" si="1"/>
        <v>65.424616336940375</v>
      </c>
      <c r="J20" s="8" t="b">
        <v>0</v>
      </c>
      <c r="K20" s="8" t="b">
        <v>1</v>
      </c>
      <c r="L20" s="8" t="b">
        <v>0</v>
      </c>
      <c r="M20" s="36">
        <v>8.2048991954581096E-3</v>
      </c>
      <c r="N20" s="36">
        <v>0.20064249603614201</v>
      </c>
      <c r="O20" s="36">
        <v>2E-3</v>
      </c>
      <c r="P20" s="17">
        <v>2.2571768119076801E-19</v>
      </c>
    </row>
    <row r="21" spans="1:16" ht="15.75" x14ac:dyDescent="0.25">
      <c r="A21" s="16" t="s">
        <v>26</v>
      </c>
      <c r="B21" s="8" t="s">
        <v>6</v>
      </c>
      <c r="C21" s="8" t="s">
        <v>12</v>
      </c>
      <c r="D21" s="36">
        <v>-4.5999999999999999E-2</v>
      </c>
      <c r="E21" s="36">
        <v>2.2000000000000001E-3</v>
      </c>
      <c r="F21" s="36">
        <v>0.08</v>
      </c>
      <c r="G21" s="36">
        <v>0.1162</v>
      </c>
      <c r="H21" s="9">
        <f t="shared" si="0"/>
        <v>3.1147519999999998E-4</v>
      </c>
      <c r="I21" s="36">
        <f t="shared" si="1"/>
        <v>138.25457631820962</v>
      </c>
      <c r="J21" s="8" t="b">
        <v>0</v>
      </c>
      <c r="K21" s="8" t="b">
        <v>0</v>
      </c>
      <c r="L21" s="8" t="b">
        <v>0</v>
      </c>
      <c r="M21" s="36">
        <v>9.5337141988041593E-3</v>
      </c>
      <c r="N21" s="36">
        <v>0.81750124885034403</v>
      </c>
      <c r="O21" s="36">
        <v>4.0000000000000001E-3</v>
      </c>
      <c r="P21" s="17">
        <v>1.3191542892227299E-30</v>
      </c>
    </row>
    <row r="22" spans="1:16" ht="15.75" x14ac:dyDescent="0.25">
      <c r="A22" s="16" t="s">
        <v>27</v>
      </c>
      <c r="B22" s="8" t="s">
        <v>9</v>
      </c>
      <c r="C22" s="8" t="s">
        <v>6</v>
      </c>
      <c r="D22" s="36">
        <v>2.7E-2</v>
      </c>
      <c r="E22" s="36">
        <v>-1.18E-2</v>
      </c>
      <c r="F22" s="36">
        <v>0.06</v>
      </c>
      <c r="G22" s="36">
        <v>0.1119</v>
      </c>
      <c r="H22" s="9">
        <f t="shared" si="0"/>
        <v>8.2231199999999979E-5</v>
      </c>
      <c r="I22" s="36">
        <f t="shared" si="1"/>
        <v>36.491615587739709</v>
      </c>
      <c r="J22" s="8" t="b">
        <v>0</v>
      </c>
      <c r="K22" s="8" t="b">
        <v>1</v>
      </c>
      <c r="L22" s="8" t="b">
        <v>0</v>
      </c>
      <c r="M22" s="36">
        <v>1.1042652571031099E-2</v>
      </c>
      <c r="N22" s="36">
        <v>0.28525723705158201</v>
      </c>
      <c r="O22" s="36">
        <v>4.0000000000000001E-3</v>
      </c>
      <c r="P22" s="17">
        <v>1.4784515556035601E-11</v>
      </c>
    </row>
    <row r="23" spans="1:16" ht="15.75" x14ac:dyDescent="0.25">
      <c r="A23" s="16" t="s">
        <v>28</v>
      </c>
      <c r="B23" s="8" t="s">
        <v>9</v>
      </c>
      <c r="C23" s="8" t="s">
        <v>6</v>
      </c>
      <c r="D23" s="36">
        <v>-2.5999999999999999E-2</v>
      </c>
      <c r="E23" s="36">
        <v>2.3900000000000001E-2</v>
      </c>
      <c r="F23" s="36">
        <v>0.1</v>
      </c>
      <c r="G23" s="36">
        <v>5.1700000000000003E-2</v>
      </c>
      <c r="H23" s="9">
        <f t="shared" si="0"/>
        <v>1.2168E-4</v>
      </c>
      <c r="I23" s="36">
        <f t="shared" si="1"/>
        <v>53.999880465455036</v>
      </c>
      <c r="J23" s="8" t="b">
        <v>0</v>
      </c>
      <c r="K23" s="8" t="b">
        <v>1</v>
      </c>
      <c r="L23" s="8" t="b">
        <v>0</v>
      </c>
      <c r="M23" s="36">
        <v>1.6325380477578099E-2</v>
      </c>
      <c r="N23" s="36">
        <v>0.143199923711719</v>
      </c>
      <c r="O23" s="36">
        <v>3.0000000000000001E-3</v>
      </c>
      <c r="P23" s="17">
        <v>4.4495519570208997E-18</v>
      </c>
    </row>
    <row r="24" spans="1:16" ht="15.75" x14ac:dyDescent="0.25">
      <c r="A24" s="16" t="s">
        <v>29</v>
      </c>
      <c r="B24" s="8" t="s">
        <v>5</v>
      </c>
      <c r="C24" s="8" t="s">
        <v>6</v>
      </c>
      <c r="D24" s="36">
        <v>-2.1000000000000001E-2</v>
      </c>
      <c r="E24" s="36">
        <v>-2.2000000000000001E-3</v>
      </c>
      <c r="F24" s="36">
        <v>0.12</v>
      </c>
      <c r="G24" s="36">
        <v>0.16919999999999999</v>
      </c>
      <c r="H24" s="9">
        <f t="shared" si="0"/>
        <v>9.3139200000000004E-5</v>
      </c>
      <c r="I24" s="36">
        <f t="shared" si="1"/>
        <v>41.332693188377412</v>
      </c>
      <c r="J24" s="8" t="b">
        <v>0</v>
      </c>
      <c r="K24" s="8" t="b">
        <v>0</v>
      </c>
      <c r="L24" s="8" t="b">
        <v>0</v>
      </c>
      <c r="M24" s="36">
        <v>8.4499327840412402E-3</v>
      </c>
      <c r="N24" s="36">
        <v>0.794588330856836</v>
      </c>
      <c r="O24" s="36">
        <v>3.0000000000000001E-3</v>
      </c>
      <c r="P24" s="17">
        <v>2.5596250877716699E-12</v>
      </c>
    </row>
    <row r="25" spans="1:16" ht="15.75" x14ac:dyDescent="0.25">
      <c r="A25" s="16" t="s">
        <v>30</v>
      </c>
      <c r="B25" s="8" t="s">
        <v>12</v>
      </c>
      <c r="C25" s="8" t="s">
        <v>9</v>
      </c>
      <c r="D25" s="36">
        <v>1.7000000000000001E-2</v>
      </c>
      <c r="E25" s="36">
        <v>1.1999999999999999E-3</v>
      </c>
      <c r="F25" s="36">
        <v>0.79</v>
      </c>
      <c r="G25" s="36">
        <v>0.6371</v>
      </c>
      <c r="H25" s="9">
        <f t="shared" si="0"/>
        <v>9.5890200000000006E-5</v>
      </c>
      <c r="I25" s="36">
        <f t="shared" si="1"/>
        <v>42.553630702558799</v>
      </c>
      <c r="J25" s="8" t="b">
        <v>0</v>
      </c>
      <c r="K25" s="8" t="b">
        <v>0</v>
      </c>
      <c r="L25" s="8" t="b">
        <v>0</v>
      </c>
      <c r="M25" s="36">
        <v>6.1776281295325098E-3</v>
      </c>
      <c r="N25" s="36">
        <v>0.84598067451580405</v>
      </c>
      <c r="O25" s="36">
        <v>2E-3</v>
      </c>
      <c r="P25" s="17">
        <v>1.8959069644406601E-17</v>
      </c>
    </row>
    <row r="26" spans="1:16" ht="15.75" x14ac:dyDescent="0.25">
      <c r="A26" s="16" t="s">
        <v>31</v>
      </c>
      <c r="B26" s="8" t="s">
        <v>12</v>
      </c>
      <c r="C26" s="8" t="s">
        <v>9</v>
      </c>
      <c r="D26" s="36">
        <v>1.4E-2</v>
      </c>
      <c r="E26" s="36">
        <v>-1.9699999999999999E-2</v>
      </c>
      <c r="F26" s="36">
        <v>0.25</v>
      </c>
      <c r="G26" s="36">
        <v>0.372</v>
      </c>
      <c r="H26" s="9">
        <f t="shared" si="0"/>
        <v>7.3500000000000011E-5</v>
      </c>
      <c r="I26" s="36">
        <f t="shared" si="1"/>
        <v>32.616699327400568</v>
      </c>
      <c r="J26" s="8" t="b">
        <v>0</v>
      </c>
      <c r="K26" s="8" t="b">
        <v>0</v>
      </c>
      <c r="L26" s="8" t="b">
        <v>0</v>
      </c>
      <c r="M26" s="36">
        <v>6.7420215777871401E-3</v>
      </c>
      <c r="N26" s="36">
        <v>3.4782252215589701E-3</v>
      </c>
      <c r="O26" s="36">
        <v>2E-3</v>
      </c>
      <c r="P26" s="17">
        <v>2.5596250877716699E-12</v>
      </c>
    </row>
    <row r="27" spans="1:16" ht="15.75" x14ac:dyDescent="0.25">
      <c r="A27" s="16" t="s">
        <v>32</v>
      </c>
      <c r="B27" s="8" t="s">
        <v>9</v>
      </c>
      <c r="C27" s="8" t="s">
        <v>6</v>
      </c>
      <c r="D27" s="36">
        <v>-2.1000000000000001E-2</v>
      </c>
      <c r="E27" s="36">
        <v>-1.43E-2</v>
      </c>
      <c r="F27" s="36">
        <v>0.34</v>
      </c>
      <c r="G27" s="36">
        <v>0.30919999999999997</v>
      </c>
      <c r="H27" s="9">
        <f t="shared" si="0"/>
        <v>1.9792080000000003E-4</v>
      </c>
      <c r="I27" s="36">
        <f t="shared" si="1"/>
        <v>87.841178021827048</v>
      </c>
      <c r="J27" s="8" t="b">
        <v>0</v>
      </c>
      <c r="K27" s="8" t="b">
        <v>1</v>
      </c>
      <c r="L27" s="8" t="b">
        <v>0</v>
      </c>
      <c r="M27" s="36">
        <v>7.2103306906401198E-3</v>
      </c>
      <c r="N27" s="36">
        <v>4.7337782498891201E-2</v>
      </c>
      <c r="O27" s="36">
        <v>2E-3</v>
      </c>
      <c r="P27" s="17">
        <v>8.6380126356184597E-26</v>
      </c>
    </row>
    <row r="28" spans="1:16" ht="15.75" x14ac:dyDescent="0.25">
      <c r="A28" s="16" t="s">
        <v>33</v>
      </c>
      <c r="B28" s="8" t="s">
        <v>5</v>
      </c>
      <c r="C28" s="8" t="s">
        <v>6</v>
      </c>
      <c r="D28" s="36">
        <v>-1.4999999999999999E-2</v>
      </c>
      <c r="E28" s="36">
        <v>1.7999999999999999E-2</v>
      </c>
      <c r="F28" s="36">
        <v>0.18</v>
      </c>
      <c r="G28" s="36">
        <v>0.1295</v>
      </c>
      <c r="H28" s="9">
        <f t="shared" si="0"/>
        <v>6.6420000000000004E-5</v>
      </c>
      <c r="I28" s="36">
        <f t="shared" si="1"/>
        <v>29.4746371453992</v>
      </c>
      <c r="J28" s="8" t="b">
        <v>0</v>
      </c>
      <c r="K28" s="8" t="b">
        <v>0</v>
      </c>
      <c r="L28" s="8" t="b">
        <v>0</v>
      </c>
      <c r="M28" s="36">
        <v>9.6908463275069794E-3</v>
      </c>
      <c r="N28" s="36">
        <v>6.3251009325596297E-2</v>
      </c>
      <c r="O28" s="36">
        <v>3.0000000000000001E-3</v>
      </c>
      <c r="P28" s="17">
        <v>5.7330314375838804E-7</v>
      </c>
    </row>
    <row r="29" spans="1:16" ht="15.75" x14ac:dyDescent="0.25">
      <c r="A29" s="16" t="s">
        <v>34</v>
      </c>
      <c r="B29" s="8" t="s">
        <v>6</v>
      </c>
      <c r="C29" s="8" t="s">
        <v>5</v>
      </c>
      <c r="D29" s="36">
        <v>-1.4E-2</v>
      </c>
      <c r="E29" s="36">
        <v>1.6799999999999999E-2</v>
      </c>
      <c r="F29" s="36">
        <v>0.3</v>
      </c>
      <c r="G29" s="36">
        <v>0.3332</v>
      </c>
      <c r="H29" s="9">
        <f t="shared" si="0"/>
        <v>8.2319999999999998E-5</v>
      </c>
      <c r="I29" s="36">
        <f t="shared" si="1"/>
        <v>36.531025474017014</v>
      </c>
      <c r="J29" s="8" t="b">
        <v>0</v>
      </c>
      <c r="K29" s="8" t="b">
        <v>0</v>
      </c>
      <c r="L29" s="8" t="b">
        <v>0</v>
      </c>
      <c r="M29" s="36">
        <v>7.0202895502982504E-3</v>
      </c>
      <c r="N29" s="36">
        <v>1.6708340540040199E-2</v>
      </c>
      <c r="O29" s="36">
        <v>2E-3</v>
      </c>
      <c r="P29" s="17">
        <v>2.5596250877716699E-12</v>
      </c>
    </row>
    <row r="30" spans="1:16" ht="15.75" x14ac:dyDescent="0.25">
      <c r="A30" s="16" t="s">
        <v>35</v>
      </c>
      <c r="B30" s="8" t="s">
        <v>12</v>
      </c>
      <c r="C30" s="8" t="s">
        <v>9</v>
      </c>
      <c r="D30" s="36">
        <v>3.2000000000000001E-2</v>
      </c>
      <c r="E30" s="36">
        <v>4.65E-2</v>
      </c>
      <c r="F30" s="36">
        <v>0.08</v>
      </c>
      <c r="G30" s="36">
        <v>0.05</v>
      </c>
      <c r="H30" s="9">
        <f t="shared" si="0"/>
        <v>1.5073279999999999E-4</v>
      </c>
      <c r="I30" s="36">
        <f t="shared" si="1"/>
        <v>66.89505008780587</v>
      </c>
      <c r="J30" s="8" t="b">
        <v>0</v>
      </c>
      <c r="K30" s="8" t="b">
        <v>0</v>
      </c>
      <c r="L30" s="8" t="b">
        <v>0</v>
      </c>
      <c r="M30" s="36">
        <v>1.49506991730095E-2</v>
      </c>
      <c r="N30" s="36">
        <v>1.8694650427643199E-3</v>
      </c>
      <c r="O30" s="36">
        <v>4.0000000000000001E-3</v>
      </c>
      <c r="P30" s="17">
        <v>1.2441921148543599E-15</v>
      </c>
    </row>
    <row r="31" spans="1:16" ht="15.75" x14ac:dyDescent="0.25">
      <c r="A31" s="16" t="s">
        <v>36</v>
      </c>
      <c r="B31" s="8" t="s">
        <v>12</v>
      </c>
      <c r="C31" s="8" t="s">
        <v>5</v>
      </c>
      <c r="D31" s="36">
        <v>-3.6999999999999998E-2</v>
      </c>
      <c r="E31" s="36">
        <v>8.9999999999999993E-3</v>
      </c>
      <c r="F31" s="36">
        <v>0.28000000000000003</v>
      </c>
      <c r="G31" s="36">
        <v>0.4279</v>
      </c>
      <c r="H31" s="9">
        <f t="shared" si="0"/>
        <v>5.5198079999999993E-4</v>
      </c>
      <c r="I31" s="36">
        <f t="shared" si="1"/>
        <v>245.0668165230378</v>
      </c>
      <c r="J31" s="8" t="b">
        <v>0</v>
      </c>
      <c r="K31" s="8" t="b">
        <v>1</v>
      </c>
      <c r="L31" s="8" t="b">
        <v>1</v>
      </c>
      <c r="M31" s="36">
        <v>6.6885737630154101E-3</v>
      </c>
      <c r="N31" s="36">
        <v>0.178438539988126</v>
      </c>
      <c r="O31" s="36">
        <v>2E-3</v>
      </c>
      <c r="P31" s="17">
        <v>2.06473973791266E-76</v>
      </c>
    </row>
    <row r="32" spans="1:16" ht="15.75" x14ac:dyDescent="0.25">
      <c r="A32" s="16" t="s">
        <v>37</v>
      </c>
      <c r="B32" s="8" t="s">
        <v>5</v>
      </c>
      <c r="C32" s="8" t="s">
        <v>6</v>
      </c>
      <c r="D32" s="36">
        <v>-1.4E-2</v>
      </c>
      <c r="E32" s="36">
        <v>1.8200000000000001E-2</v>
      </c>
      <c r="F32" s="36">
        <v>0.71</v>
      </c>
      <c r="G32" s="36">
        <v>0.62649999999999995</v>
      </c>
      <c r="H32" s="9">
        <f t="shared" si="0"/>
        <v>8.0712800000000011E-5</v>
      </c>
      <c r="I32" s="36">
        <f t="shared" si="1"/>
        <v>35.817743119936893</v>
      </c>
      <c r="J32" s="8" t="b">
        <v>0</v>
      </c>
      <c r="K32" s="8" t="b">
        <v>0</v>
      </c>
      <c r="L32" s="8" t="b">
        <v>0</v>
      </c>
      <c r="M32" s="36">
        <v>6.8891455876928997E-3</v>
      </c>
      <c r="N32" s="36">
        <v>8.2457718945921996E-3</v>
      </c>
      <c r="O32" s="36">
        <v>2E-3</v>
      </c>
      <c r="P32" s="17">
        <v>2.5596250877716699E-12</v>
      </c>
    </row>
    <row r="33" spans="1:16" ht="15.75" x14ac:dyDescent="0.25">
      <c r="A33" s="16" t="s">
        <v>38</v>
      </c>
      <c r="B33" s="8" t="s">
        <v>6</v>
      </c>
      <c r="C33" s="8" t="s">
        <v>9</v>
      </c>
      <c r="D33" s="36">
        <v>1.4E-2</v>
      </c>
      <c r="E33" s="36">
        <v>2.3999999999999998E-3</v>
      </c>
      <c r="F33" s="36">
        <v>0.26</v>
      </c>
      <c r="G33" s="36">
        <v>0.29420000000000002</v>
      </c>
      <c r="H33" s="9">
        <f t="shared" si="0"/>
        <v>7.5420800000000008E-5</v>
      </c>
      <c r="I33" s="36">
        <f t="shared" si="1"/>
        <v>33.469146695419091</v>
      </c>
      <c r="J33" s="8" t="b">
        <v>0</v>
      </c>
      <c r="K33" s="8" t="b">
        <v>1</v>
      </c>
      <c r="L33" s="8" t="b">
        <v>0</v>
      </c>
      <c r="M33" s="36">
        <v>6.7725516901522001E-3</v>
      </c>
      <c r="N33" s="36">
        <v>0.72306041294093304</v>
      </c>
      <c r="O33" s="36">
        <v>2E-3</v>
      </c>
      <c r="P33" s="17">
        <v>2.5596250877716699E-12</v>
      </c>
    </row>
    <row r="34" spans="1:16" ht="15.75" x14ac:dyDescent="0.25">
      <c r="A34" s="16" t="s">
        <v>39</v>
      </c>
      <c r="B34" s="8" t="s">
        <v>6</v>
      </c>
      <c r="C34" s="8" t="s">
        <v>5</v>
      </c>
      <c r="D34" s="36">
        <v>-1.2E-2</v>
      </c>
      <c r="E34" s="36">
        <v>1.0200000000000001E-2</v>
      </c>
      <c r="F34" s="36">
        <v>0.46</v>
      </c>
      <c r="G34" s="36">
        <v>0.4093</v>
      </c>
      <c r="H34" s="9">
        <f t="shared" si="0"/>
        <v>7.1539200000000008E-5</v>
      </c>
      <c r="I34" s="36">
        <f t="shared" si="1"/>
        <v>31.746503413857027</v>
      </c>
      <c r="J34" s="8" t="b">
        <v>0</v>
      </c>
      <c r="K34" s="8" t="b">
        <v>0</v>
      </c>
      <c r="L34" s="8" t="b">
        <v>0</v>
      </c>
      <c r="M34" s="36">
        <v>6.4767974476188997E-3</v>
      </c>
      <c r="N34" s="36">
        <v>0.11529051816305901</v>
      </c>
      <c r="O34" s="36">
        <v>2E-3</v>
      </c>
      <c r="P34" s="17">
        <v>1.9731752900753999E-9</v>
      </c>
    </row>
    <row r="35" spans="1:16" ht="15.75" x14ac:dyDescent="0.25">
      <c r="A35" s="16" t="s">
        <v>40</v>
      </c>
      <c r="B35" s="8" t="s">
        <v>6</v>
      </c>
      <c r="C35" s="8" t="s">
        <v>5</v>
      </c>
      <c r="D35" s="36">
        <v>-1.7000000000000001E-2</v>
      </c>
      <c r="E35" s="36">
        <v>6.7000000000000002E-3</v>
      </c>
      <c r="F35" s="36">
        <v>0.17</v>
      </c>
      <c r="G35" s="36">
        <v>0.37909999999999999</v>
      </c>
      <c r="H35" s="9">
        <f t="shared" si="0"/>
        <v>8.1555800000000016E-5</v>
      </c>
      <c r="I35" s="36">
        <f t="shared" si="1"/>
        <v>36.191869902503406</v>
      </c>
      <c r="J35" s="8" t="b">
        <v>0</v>
      </c>
      <c r="K35" s="8" t="b">
        <v>0</v>
      </c>
      <c r="L35" s="8" t="b">
        <v>0</v>
      </c>
      <c r="M35" s="36">
        <v>6.95566540503676E-3</v>
      </c>
      <c r="N35" s="36">
        <v>0.33542530297235501</v>
      </c>
      <c r="O35" s="36">
        <v>3.0000000000000001E-3</v>
      </c>
      <c r="P35" s="17">
        <v>1.45602201478282E-8</v>
      </c>
    </row>
    <row r="36" spans="1:16" ht="15.75" x14ac:dyDescent="0.25">
      <c r="A36" s="16" t="s">
        <v>41</v>
      </c>
      <c r="B36" s="8" t="s">
        <v>12</v>
      </c>
      <c r="C36" s="8" t="s">
        <v>9</v>
      </c>
      <c r="D36" s="36">
        <v>1.2999999999999999E-2</v>
      </c>
      <c r="E36" s="36">
        <v>3.5000000000000001E-3</v>
      </c>
      <c r="F36" s="36">
        <v>0.72</v>
      </c>
      <c r="G36" s="36">
        <v>0.78449999999999998</v>
      </c>
      <c r="H36" s="9">
        <f t="shared" ref="H36:H52" si="2">2*F36*(1-F36)*D36*D36</f>
        <v>6.8140799999999996E-5</v>
      </c>
      <c r="I36" s="36">
        <f t="shared" si="1"/>
        <v>30.238313928501739</v>
      </c>
      <c r="J36" s="8" t="b">
        <v>0</v>
      </c>
      <c r="K36" s="8" t="b">
        <v>0</v>
      </c>
      <c r="L36" s="8" t="b">
        <v>0</v>
      </c>
      <c r="M36" s="36">
        <v>7.8626593885227306E-3</v>
      </c>
      <c r="N36" s="36">
        <v>0.65621713151239602</v>
      </c>
      <c r="O36" s="36">
        <v>2E-3</v>
      </c>
      <c r="P36" s="17">
        <v>8.0320011677182395E-11</v>
      </c>
    </row>
    <row r="37" spans="1:16" ht="15.75" x14ac:dyDescent="0.25">
      <c r="A37" s="16" t="s">
        <v>42</v>
      </c>
      <c r="B37" s="8" t="s">
        <v>12</v>
      </c>
      <c r="C37" s="8" t="s">
        <v>9</v>
      </c>
      <c r="D37" s="36">
        <v>1.2999999999999999E-2</v>
      </c>
      <c r="E37" s="36">
        <v>-1.1999999999999999E-3</v>
      </c>
      <c r="F37" s="36">
        <v>0.42</v>
      </c>
      <c r="G37" s="36">
        <v>0.41260000000000002</v>
      </c>
      <c r="H37" s="9">
        <f t="shared" si="2"/>
        <v>8.2336799999999994E-5</v>
      </c>
      <c r="I37" s="36">
        <f t="shared" si="1"/>
        <v>36.538481399235273</v>
      </c>
      <c r="J37" s="8" t="b">
        <v>0</v>
      </c>
      <c r="K37" s="8" t="b">
        <v>0</v>
      </c>
      <c r="L37" s="8" t="b">
        <v>0</v>
      </c>
      <c r="M37" s="36">
        <v>6.1945785911319603E-3</v>
      </c>
      <c r="N37" s="36">
        <v>0.84639687074002801</v>
      </c>
      <c r="O37" s="36">
        <v>2E-3</v>
      </c>
      <c r="P37" s="17">
        <v>8.0320011677182395E-11</v>
      </c>
    </row>
    <row r="38" spans="1:16" ht="15.75" x14ac:dyDescent="0.25">
      <c r="A38" s="16" t="s">
        <v>43</v>
      </c>
      <c r="B38" s="8" t="s">
        <v>6</v>
      </c>
      <c r="C38" s="8" t="s">
        <v>5</v>
      </c>
      <c r="D38" s="36">
        <v>2.3E-2</v>
      </c>
      <c r="E38" s="36">
        <v>3.8E-3</v>
      </c>
      <c r="F38" s="36">
        <v>0.12</v>
      </c>
      <c r="G38" s="36">
        <v>0.19409999999999999</v>
      </c>
      <c r="H38" s="9">
        <f t="shared" si="2"/>
        <v>1.117248E-4</v>
      </c>
      <c r="I38" s="36">
        <f t="shared" si="1"/>
        <v>49.581408426540172</v>
      </c>
      <c r="J38" s="8" t="b">
        <v>0</v>
      </c>
      <c r="K38" s="8" t="b">
        <v>0</v>
      </c>
      <c r="L38" s="8" t="b">
        <v>0</v>
      </c>
      <c r="M38" s="36">
        <v>8.0640629480749106E-3</v>
      </c>
      <c r="N38" s="36">
        <v>0.63747901064074797</v>
      </c>
      <c r="O38" s="36">
        <v>3.0000000000000001E-3</v>
      </c>
      <c r="P38" s="17">
        <v>1.76523743209072E-14</v>
      </c>
    </row>
    <row r="39" spans="1:16" ht="15.75" x14ac:dyDescent="0.25">
      <c r="A39" s="16" t="s">
        <v>44</v>
      </c>
      <c r="B39" s="8" t="s">
        <v>5</v>
      </c>
      <c r="C39" s="8" t="s">
        <v>6</v>
      </c>
      <c r="D39" s="36">
        <v>1.7000000000000001E-2</v>
      </c>
      <c r="E39" s="36">
        <v>1.6999999999999999E-3</v>
      </c>
      <c r="F39" s="36">
        <v>0.18</v>
      </c>
      <c r="G39" s="36">
        <v>0.108</v>
      </c>
      <c r="H39" s="9">
        <f t="shared" si="2"/>
        <v>8.5312800000000028E-5</v>
      </c>
      <c r="I39" s="36">
        <f t="shared" si="1"/>
        <v>37.859249248159273</v>
      </c>
      <c r="J39" s="8" t="b">
        <v>0</v>
      </c>
      <c r="K39" s="8" t="b">
        <v>0</v>
      </c>
      <c r="L39" s="8" t="b">
        <v>0</v>
      </c>
      <c r="M39" s="36">
        <v>1.0124465466672099E-2</v>
      </c>
      <c r="N39" s="36">
        <v>0.86665400498843403</v>
      </c>
      <c r="O39" s="36">
        <v>3.0000000000000001E-3</v>
      </c>
      <c r="P39" s="17">
        <v>1.45602201478282E-8</v>
      </c>
    </row>
    <row r="40" spans="1:16" ht="15.75" x14ac:dyDescent="0.25">
      <c r="A40" s="16" t="s">
        <v>45</v>
      </c>
      <c r="B40" s="8" t="s">
        <v>6</v>
      </c>
      <c r="C40" s="8" t="s">
        <v>5</v>
      </c>
      <c r="D40" s="36">
        <v>1.9E-2</v>
      </c>
      <c r="E40" s="36">
        <v>-3.3E-3</v>
      </c>
      <c r="F40" s="36">
        <v>0.23</v>
      </c>
      <c r="G40" s="36">
        <v>0.2094</v>
      </c>
      <c r="H40" s="9">
        <f t="shared" si="2"/>
        <v>1.2786620000000001E-4</v>
      </c>
      <c r="I40" s="36">
        <f t="shared" si="1"/>
        <v>56.745580500145358</v>
      </c>
      <c r="J40" s="8" t="b">
        <v>0</v>
      </c>
      <c r="K40" s="8" t="b">
        <v>0</v>
      </c>
      <c r="L40" s="8" t="b">
        <v>0</v>
      </c>
      <c r="M40" s="36">
        <v>7.4617131671035203E-3</v>
      </c>
      <c r="N40" s="36">
        <v>0.65830274679935896</v>
      </c>
      <c r="O40" s="36">
        <v>2E-3</v>
      </c>
      <c r="P40" s="17">
        <v>2.0989030150725201E-21</v>
      </c>
    </row>
    <row r="41" spans="1:16" ht="15.75" x14ac:dyDescent="0.25">
      <c r="A41" s="16" t="s">
        <v>46</v>
      </c>
      <c r="B41" s="8" t="s">
        <v>5</v>
      </c>
      <c r="C41" s="8" t="s">
        <v>6</v>
      </c>
      <c r="D41" s="36">
        <v>1.4E-2</v>
      </c>
      <c r="E41" s="36">
        <v>2.7000000000000001E-3</v>
      </c>
      <c r="F41" s="36">
        <v>0.28999999999999998</v>
      </c>
      <c r="G41" s="36">
        <v>0.25230000000000002</v>
      </c>
      <c r="H41" s="9">
        <f t="shared" si="2"/>
        <v>8.0712799999999984E-5</v>
      </c>
      <c r="I41" s="36">
        <f t="shared" si="1"/>
        <v>35.817743119936885</v>
      </c>
      <c r="J41" s="8" t="b">
        <v>0</v>
      </c>
      <c r="K41" s="8" t="b">
        <v>0</v>
      </c>
      <c r="L41" s="8" t="b">
        <v>0</v>
      </c>
      <c r="M41" s="36">
        <v>7.8600660890228401E-3</v>
      </c>
      <c r="N41" s="36">
        <v>0.73121590067074904</v>
      </c>
      <c r="O41" s="36">
        <v>2E-3</v>
      </c>
      <c r="P41" s="17">
        <v>2.5596250877716699E-12</v>
      </c>
    </row>
    <row r="42" spans="1:16" ht="15.75" x14ac:dyDescent="0.25">
      <c r="A42" s="16" t="s">
        <v>47</v>
      </c>
      <c r="B42" s="8" t="s">
        <v>6</v>
      </c>
      <c r="C42" s="8" t="s">
        <v>9</v>
      </c>
      <c r="D42" s="36">
        <v>1.2999999999999999E-2</v>
      </c>
      <c r="E42" s="36">
        <v>9.1000000000000004E-3</v>
      </c>
      <c r="F42" s="36">
        <v>0.32</v>
      </c>
      <c r="G42" s="36">
        <v>0.22539999999999999</v>
      </c>
      <c r="H42" s="9">
        <f t="shared" si="2"/>
        <v>7.3548799999999996E-5</v>
      </c>
      <c r="I42" s="36">
        <f t="shared" si="1"/>
        <v>32.638356633564364</v>
      </c>
      <c r="J42" s="8" t="b">
        <v>0</v>
      </c>
      <c r="K42" s="8" t="b">
        <v>1</v>
      </c>
      <c r="L42" s="8" t="b">
        <v>0</v>
      </c>
      <c r="M42" s="36">
        <v>8.0343196399776905E-3</v>
      </c>
      <c r="N42" s="36">
        <v>0.25736503475939598</v>
      </c>
      <c r="O42" s="36">
        <v>2E-3</v>
      </c>
      <c r="P42" s="17">
        <v>8.0320011677182395E-11</v>
      </c>
    </row>
    <row r="43" spans="1:16" ht="15.75" x14ac:dyDescent="0.25">
      <c r="A43" s="16" t="s">
        <v>48</v>
      </c>
      <c r="B43" s="8" t="s">
        <v>5</v>
      </c>
      <c r="C43" s="8" t="s">
        <v>6</v>
      </c>
      <c r="D43" s="36">
        <v>-1.6E-2</v>
      </c>
      <c r="E43" s="36">
        <v>4.4999999999999997E-3</v>
      </c>
      <c r="F43" s="36">
        <v>0.2</v>
      </c>
      <c r="G43" s="36">
        <v>0.21909999999999999</v>
      </c>
      <c r="H43" s="9">
        <f t="shared" si="2"/>
        <v>8.1920000000000029E-5</v>
      </c>
      <c r="I43" s="36">
        <f t="shared" si="1"/>
        <v>36.353503519008292</v>
      </c>
      <c r="J43" s="8" t="b">
        <v>0</v>
      </c>
      <c r="K43" s="8" t="b">
        <v>0</v>
      </c>
      <c r="L43" s="8" t="b">
        <v>0</v>
      </c>
      <c r="M43" s="36">
        <v>7.7168115327109496E-3</v>
      </c>
      <c r="N43" s="36">
        <v>0.55979744251621399</v>
      </c>
      <c r="O43" s="36">
        <v>2E-3</v>
      </c>
      <c r="P43" s="17">
        <v>1.2441921148543599E-15</v>
      </c>
    </row>
    <row r="44" spans="1:16" ht="15.75" x14ac:dyDescent="0.25">
      <c r="A44" s="16" t="s">
        <v>49</v>
      </c>
      <c r="B44" s="8" t="s">
        <v>6</v>
      </c>
      <c r="C44" s="8" t="s">
        <v>5</v>
      </c>
      <c r="D44" s="36">
        <v>-2.1999999999999999E-2</v>
      </c>
      <c r="E44" s="36">
        <v>1.09E-2</v>
      </c>
      <c r="F44" s="36">
        <v>0.6</v>
      </c>
      <c r="G44" s="36">
        <v>0.72570000000000001</v>
      </c>
      <c r="H44" s="9">
        <f t="shared" si="2"/>
        <v>2.3231999999999994E-4</v>
      </c>
      <c r="I44" s="36">
        <f t="shared" si="1"/>
        <v>103.11177316714215</v>
      </c>
      <c r="J44" s="8" t="b">
        <v>0</v>
      </c>
      <c r="K44" s="8" t="b">
        <v>0</v>
      </c>
      <c r="L44" s="8" t="b">
        <v>0</v>
      </c>
      <c r="M44" s="36">
        <v>7.4637767991876797E-3</v>
      </c>
      <c r="N44" s="36">
        <v>0.144183839569484</v>
      </c>
      <c r="O44" s="36">
        <v>2E-3</v>
      </c>
      <c r="P44" s="17">
        <v>3.82131914899735E-28</v>
      </c>
    </row>
    <row r="45" spans="1:16" ht="15.75" x14ac:dyDescent="0.25">
      <c r="A45" s="16" t="s">
        <v>50</v>
      </c>
      <c r="B45" s="8" t="s">
        <v>5</v>
      </c>
      <c r="C45" s="8" t="s">
        <v>12</v>
      </c>
      <c r="D45" s="36">
        <v>-1.7999999999999999E-2</v>
      </c>
      <c r="E45" s="36">
        <v>6.7000000000000002E-3</v>
      </c>
      <c r="F45" s="36">
        <v>0.11</v>
      </c>
      <c r="G45" s="36">
        <v>0.1817</v>
      </c>
      <c r="H45" s="9">
        <f t="shared" si="2"/>
        <v>6.3439199999999987E-5</v>
      </c>
      <c r="I45" s="36">
        <f t="shared" si="1"/>
        <v>28.151789021374075</v>
      </c>
      <c r="J45" s="8" t="b">
        <v>0</v>
      </c>
      <c r="K45" s="8" t="b">
        <v>1</v>
      </c>
      <c r="L45" s="8" t="b">
        <v>0</v>
      </c>
      <c r="M45" s="36">
        <v>8.5199650264478708E-3</v>
      </c>
      <c r="N45" s="36">
        <v>0.431640091713475</v>
      </c>
      <c r="O45" s="36">
        <v>3.0000000000000001E-3</v>
      </c>
      <c r="P45" s="17">
        <v>1.9731752900754098E-9</v>
      </c>
    </row>
    <row r="46" spans="1:16" ht="15.75" x14ac:dyDescent="0.25">
      <c r="A46" s="16" t="s">
        <v>51</v>
      </c>
      <c r="B46" s="8" t="s">
        <v>9</v>
      </c>
      <c r="C46" s="8" t="s">
        <v>6</v>
      </c>
      <c r="D46" s="36">
        <v>-3.2000000000000001E-2</v>
      </c>
      <c r="E46" s="36">
        <v>-8.5000000000000006E-3</v>
      </c>
      <c r="F46" s="36">
        <v>0.82</v>
      </c>
      <c r="G46" s="36">
        <v>0.77859999999999996</v>
      </c>
      <c r="H46" s="9">
        <f t="shared" si="2"/>
        <v>3.022848000000001E-4</v>
      </c>
      <c r="I46" s="36">
        <f t="shared" si="1"/>
        <v>134.17399763363994</v>
      </c>
      <c r="J46" s="8" t="b">
        <v>0</v>
      </c>
      <c r="K46" s="8" t="b">
        <v>1</v>
      </c>
      <c r="L46" s="8" t="b">
        <v>0</v>
      </c>
      <c r="M46" s="36">
        <v>7.9496432785187993E-3</v>
      </c>
      <c r="N46" s="36">
        <v>0.28496587847768001</v>
      </c>
      <c r="O46" s="36">
        <v>3.0000000000000001E-3</v>
      </c>
      <c r="P46" s="17">
        <v>1.45761965628696E-26</v>
      </c>
    </row>
    <row r="47" spans="1:16" ht="15.75" x14ac:dyDescent="0.25">
      <c r="A47" s="16" t="s">
        <v>52</v>
      </c>
      <c r="B47" s="8" t="s">
        <v>5</v>
      </c>
      <c r="C47" s="8" t="s">
        <v>9</v>
      </c>
      <c r="D47" s="36">
        <v>1.2999999999999999E-2</v>
      </c>
      <c r="E47" s="36">
        <v>4.7999999999999996E-3</v>
      </c>
      <c r="F47" s="36">
        <v>0.57999999999999996</v>
      </c>
      <c r="G47" s="36">
        <v>0.67620000000000002</v>
      </c>
      <c r="H47" s="9">
        <f t="shared" si="2"/>
        <v>8.2336799999999994E-5</v>
      </c>
      <c r="I47" s="36">
        <f t="shared" si="1"/>
        <v>36.538481399235273</v>
      </c>
      <c r="J47" s="8" t="b">
        <v>0</v>
      </c>
      <c r="K47" s="8" t="b">
        <v>0</v>
      </c>
      <c r="L47" s="8" t="b">
        <v>0</v>
      </c>
      <c r="M47" s="36">
        <v>8.1255880944461501E-3</v>
      </c>
      <c r="N47" s="36">
        <v>0.55470370691320203</v>
      </c>
      <c r="O47" s="36">
        <v>2E-3</v>
      </c>
      <c r="P47" s="17">
        <v>8.0320011677182395E-11</v>
      </c>
    </row>
    <row r="48" spans="1:16" ht="15.75" x14ac:dyDescent="0.25">
      <c r="A48" s="16" t="s">
        <v>53</v>
      </c>
      <c r="B48" s="8" t="s">
        <v>12</v>
      </c>
      <c r="C48" s="8" t="s">
        <v>5</v>
      </c>
      <c r="D48" s="36">
        <v>1.2999999999999999E-2</v>
      </c>
      <c r="E48" s="36">
        <v>-1.21E-2</v>
      </c>
      <c r="F48" s="36">
        <v>0.27</v>
      </c>
      <c r="G48" s="36">
        <v>0.28539999999999999</v>
      </c>
      <c r="H48" s="9">
        <f t="shared" si="2"/>
        <v>6.6619799999999995E-5</v>
      </c>
      <c r="I48" s="36">
        <f t="shared" si="1"/>
        <v>29.563306595172705</v>
      </c>
      <c r="J48" s="8" t="b">
        <v>0</v>
      </c>
      <c r="K48" s="8" t="b">
        <v>1</v>
      </c>
      <c r="L48" s="8" t="b">
        <v>0</v>
      </c>
      <c r="M48" s="36">
        <v>7.4300574567646299E-3</v>
      </c>
      <c r="N48" s="36">
        <v>0.103414591256175</v>
      </c>
      <c r="O48" s="36">
        <v>2E-3</v>
      </c>
      <c r="P48" s="17">
        <v>8.0320011677182395E-11</v>
      </c>
    </row>
    <row r="49" spans="1:16" ht="15.75" x14ac:dyDescent="0.25">
      <c r="A49" s="16" t="s">
        <v>54</v>
      </c>
      <c r="B49" s="8" t="s">
        <v>5</v>
      </c>
      <c r="C49" s="8" t="s">
        <v>9</v>
      </c>
      <c r="D49" s="36">
        <v>-2.4E-2</v>
      </c>
      <c r="E49" s="36">
        <v>-1.4500000000000001E-2</v>
      </c>
      <c r="F49" s="36">
        <v>7.0000000000000007E-2</v>
      </c>
      <c r="G49" s="36">
        <v>0.2215</v>
      </c>
      <c r="H49" s="9">
        <f t="shared" si="2"/>
        <v>7.499520000000001E-5</v>
      </c>
      <c r="I49" s="36">
        <f t="shared" si="1"/>
        <v>33.280265946600721</v>
      </c>
      <c r="J49" s="8" t="b">
        <v>0</v>
      </c>
      <c r="K49" s="8" t="b">
        <v>0</v>
      </c>
      <c r="L49" s="8" t="b">
        <v>0</v>
      </c>
      <c r="M49" s="36">
        <v>9.2671864826585001E-3</v>
      </c>
      <c r="N49" s="36">
        <v>0.117662551006881</v>
      </c>
      <c r="O49" s="36">
        <v>4.0000000000000001E-3</v>
      </c>
      <c r="P49" s="17">
        <v>1.9731752900753999E-9</v>
      </c>
    </row>
    <row r="50" spans="1:16" ht="15.75" x14ac:dyDescent="0.25">
      <c r="A50" s="16" t="s">
        <v>55</v>
      </c>
      <c r="B50" s="8" t="s">
        <v>6</v>
      </c>
      <c r="C50" s="8" t="s">
        <v>5</v>
      </c>
      <c r="D50" s="36">
        <v>-1.4E-2</v>
      </c>
      <c r="E50" s="36">
        <v>-2.8999999999999998E-3</v>
      </c>
      <c r="F50" s="36">
        <v>0.68</v>
      </c>
      <c r="G50" s="36">
        <v>0.79320000000000002</v>
      </c>
      <c r="H50" s="9">
        <f t="shared" si="2"/>
        <v>8.5299199999999998E-5</v>
      </c>
      <c r="I50" s="36">
        <f t="shared" si="1"/>
        <v>37.853213463225842</v>
      </c>
      <c r="J50" s="8" t="b">
        <v>0</v>
      </c>
      <c r="K50" s="8" t="b">
        <v>0</v>
      </c>
      <c r="L50" s="8" t="b">
        <v>0</v>
      </c>
      <c r="M50" s="36">
        <v>8.0282887328183596E-3</v>
      </c>
      <c r="N50" s="36">
        <v>0.717932986337806</v>
      </c>
      <c r="O50" s="36">
        <v>2E-3</v>
      </c>
      <c r="P50" s="17">
        <v>2.5596250877716699E-12</v>
      </c>
    </row>
    <row r="51" spans="1:16" ht="15.75" x14ac:dyDescent="0.25">
      <c r="A51" s="16" t="s">
        <v>56</v>
      </c>
      <c r="B51" s="8" t="s">
        <v>9</v>
      </c>
      <c r="C51" s="8" t="s">
        <v>6</v>
      </c>
      <c r="D51" s="36">
        <v>0.04</v>
      </c>
      <c r="E51" s="36">
        <v>3.0999999999999999E-3</v>
      </c>
      <c r="F51" s="36">
        <v>0.86</v>
      </c>
      <c r="G51" s="36">
        <v>0.7127</v>
      </c>
      <c r="H51" s="9">
        <f t="shared" si="2"/>
        <v>3.8528E-4</v>
      </c>
      <c r="I51" s="36">
        <f t="shared" si="1"/>
        <v>171.0269582264655</v>
      </c>
      <c r="J51" s="8" t="b">
        <v>0</v>
      </c>
      <c r="K51" s="8" t="b">
        <v>1</v>
      </c>
      <c r="L51" s="8" t="b">
        <v>0</v>
      </c>
      <c r="M51" s="36">
        <v>7.3128102808360197E-3</v>
      </c>
      <c r="N51" s="36">
        <v>0.671628798679201</v>
      </c>
      <c r="O51" s="36">
        <v>3.0000000000000001E-3</v>
      </c>
      <c r="P51" s="17">
        <v>1.48128255438142E-40</v>
      </c>
    </row>
    <row r="52" spans="1:16" ht="16.5" thickBot="1" x14ac:dyDescent="0.3">
      <c r="A52" s="19" t="s">
        <v>57</v>
      </c>
      <c r="B52" s="20" t="s">
        <v>12</v>
      </c>
      <c r="C52" s="20" t="s">
        <v>9</v>
      </c>
      <c r="D52" s="37">
        <v>1.2E-2</v>
      </c>
      <c r="E52" s="37">
        <v>6.9999999999999999E-4</v>
      </c>
      <c r="F52" s="37">
        <v>0.47</v>
      </c>
      <c r="G52" s="37">
        <v>0.5302</v>
      </c>
      <c r="H52" s="25">
        <f t="shared" si="2"/>
        <v>7.1740800000000003E-5</v>
      </c>
      <c r="I52" s="37">
        <f t="shared" si="1"/>
        <v>31.835972603743375</v>
      </c>
      <c r="J52" s="20" t="b">
        <v>0</v>
      </c>
      <c r="K52" s="20" t="b">
        <v>0</v>
      </c>
      <c r="L52" s="20" t="b">
        <v>0</v>
      </c>
      <c r="M52" s="37">
        <v>6.9423169722036202E-3</v>
      </c>
      <c r="N52" s="37">
        <v>0.91968470500362398</v>
      </c>
      <c r="O52" s="37">
        <v>2E-3</v>
      </c>
      <c r="P52" s="21">
        <v>1.9731752900753999E-9</v>
      </c>
    </row>
    <row r="53" spans="1:16" ht="15.75" x14ac:dyDescent="0.25">
      <c r="H53" s="14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3B8E3-E000-4EE5-A6E8-1F8CF16D9EF0}">
  <dimension ref="A1:N32"/>
  <sheetViews>
    <sheetView zoomScale="90" zoomScaleNormal="90" workbookViewId="0"/>
  </sheetViews>
  <sheetFormatPr defaultColWidth="8.85546875" defaultRowHeight="15" x14ac:dyDescent="0.25"/>
  <cols>
    <col min="1" max="1" width="25.42578125" customWidth="1"/>
    <col min="2" max="2" width="10" style="84" customWidth="1"/>
    <col min="3" max="3" width="7.7109375" style="84" customWidth="1"/>
    <col min="4" max="4" width="9.28515625" style="84" customWidth="1"/>
    <col min="5" max="5" width="8.85546875" style="84"/>
    <col min="6" max="6" width="9" style="84" customWidth="1"/>
    <col min="7" max="8" width="9.7109375" style="84" customWidth="1"/>
    <col min="9" max="9" width="10.7109375" style="84" customWidth="1"/>
    <col min="10" max="10" width="16" style="89" customWidth="1"/>
    <col min="11" max="11" width="13" style="89" customWidth="1"/>
    <col min="12" max="12" width="17.85546875" style="89" customWidth="1"/>
    <col min="13" max="13" width="12.7109375" style="89" customWidth="1"/>
    <col min="14" max="14" width="20.140625" style="89" customWidth="1"/>
  </cols>
  <sheetData>
    <row r="1" spans="1:14" x14ac:dyDescent="0.25">
      <c r="A1" s="1" t="s">
        <v>128</v>
      </c>
    </row>
    <row r="2" spans="1:14" ht="15.75" thickBot="1" x14ac:dyDescent="0.3"/>
    <row r="3" spans="1:14" ht="32.25" customHeight="1" thickBot="1" x14ac:dyDescent="0.3">
      <c r="A3" s="30" t="s">
        <v>60</v>
      </c>
      <c r="B3" s="85" t="s">
        <v>115</v>
      </c>
      <c r="C3" s="40" t="s">
        <v>61</v>
      </c>
      <c r="D3" s="40" t="s">
        <v>62</v>
      </c>
      <c r="E3" s="40" t="s">
        <v>63</v>
      </c>
      <c r="F3" s="40" t="s">
        <v>64</v>
      </c>
      <c r="G3" s="40" t="s">
        <v>65</v>
      </c>
      <c r="H3" s="38" t="s">
        <v>66</v>
      </c>
      <c r="I3" s="38" t="s">
        <v>67</v>
      </c>
      <c r="J3" s="46" t="s">
        <v>68</v>
      </c>
      <c r="K3" s="46" t="s">
        <v>69</v>
      </c>
      <c r="L3" s="46" t="s">
        <v>70</v>
      </c>
      <c r="M3" s="46" t="s">
        <v>71</v>
      </c>
      <c r="N3" s="47" t="s">
        <v>72</v>
      </c>
    </row>
    <row r="4" spans="1:14" ht="16.5" thickBot="1" x14ac:dyDescent="0.3">
      <c r="A4" s="170" t="s">
        <v>78</v>
      </c>
      <c r="B4" s="171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3"/>
    </row>
    <row r="5" spans="1:14" ht="15.75" x14ac:dyDescent="0.25">
      <c r="A5" s="44" t="s">
        <v>73</v>
      </c>
      <c r="B5" s="88">
        <v>49</v>
      </c>
      <c r="C5" s="62">
        <v>1.04096116554271</v>
      </c>
      <c r="D5" s="62">
        <v>0.95753464948616496</v>
      </c>
      <c r="E5" s="62">
        <v>1.1316563309218299</v>
      </c>
      <c r="F5" s="62">
        <v>0.34625068733549902</v>
      </c>
      <c r="G5" s="62">
        <v>89.547268516628193</v>
      </c>
      <c r="H5" s="156">
        <v>1.2725343801557701E-4</v>
      </c>
      <c r="I5" s="142"/>
      <c r="J5" s="143"/>
      <c r="K5" s="143"/>
      <c r="L5" s="114"/>
      <c r="M5" s="114"/>
      <c r="N5" s="115"/>
    </row>
    <row r="6" spans="1:14" ht="15.75" x14ac:dyDescent="0.25">
      <c r="A6" s="6" t="s">
        <v>74</v>
      </c>
      <c r="B6" s="86">
        <v>49</v>
      </c>
      <c r="C6" s="58">
        <v>1.08610671079555</v>
      </c>
      <c r="D6" s="58">
        <v>1.0003942022377601</v>
      </c>
      <c r="E6" s="58">
        <v>1.17916295855818</v>
      </c>
      <c r="F6" s="82">
        <v>4.8907519373863902E-2</v>
      </c>
      <c r="G6" s="93"/>
      <c r="H6" s="94"/>
      <c r="I6" s="94"/>
      <c r="J6" s="93"/>
      <c r="K6" s="93"/>
      <c r="L6" s="95"/>
      <c r="M6" s="95"/>
      <c r="N6" s="96"/>
    </row>
    <row r="7" spans="1:14" ht="15.75" x14ac:dyDescent="0.25">
      <c r="A7" s="6" t="s">
        <v>75</v>
      </c>
      <c r="B7" s="86">
        <v>49</v>
      </c>
      <c r="C7" s="58">
        <v>1.0655834239359601</v>
      </c>
      <c r="D7" s="58">
        <v>0.99200938769906799</v>
      </c>
      <c r="E7" s="58">
        <v>1.1446142016869201</v>
      </c>
      <c r="F7" s="58">
        <v>8.8508016416653901E-2</v>
      </c>
      <c r="G7" s="93"/>
      <c r="H7" s="94"/>
      <c r="I7" s="94"/>
      <c r="J7" s="93"/>
      <c r="K7" s="93"/>
      <c r="L7" s="95"/>
      <c r="M7" s="95"/>
      <c r="N7" s="96"/>
    </row>
    <row r="8" spans="1:14" ht="15.75" x14ac:dyDescent="0.25">
      <c r="A8" s="6" t="s">
        <v>76</v>
      </c>
      <c r="B8" s="86">
        <v>49</v>
      </c>
      <c r="C8" s="58">
        <v>1.0866911122673999</v>
      </c>
      <c r="D8" s="58">
        <v>0.97295890749685898</v>
      </c>
      <c r="E8" s="58">
        <v>1.2137178295834301</v>
      </c>
      <c r="F8" s="58">
        <v>0.14744969108574599</v>
      </c>
      <c r="G8" s="58">
        <v>86.955580975358799</v>
      </c>
      <c r="H8" s="90">
        <v>1.75145389297245E-4</v>
      </c>
      <c r="I8" s="58">
        <v>-2.6781945356154102E-3</v>
      </c>
      <c r="J8" s="58">
        <v>0.19553913254097799</v>
      </c>
      <c r="K8" s="93"/>
      <c r="L8" s="95"/>
      <c r="M8" s="95"/>
      <c r="N8" s="96"/>
    </row>
    <row r="9" spans="1:14" ht="21" customHeight="1" thickBot="1" x14ac:dyDescent="0.3">
      <c r="A9" s="7" t="s">
        <v>77</v>
      </c>
      <c r="B9" s="157">
        <v>49</v>
      </c>
      <c r="C9" s="60">
        <v>1.040961166</v>
      </c>
      <c r="D9" s="60">
        <v>0.95753464899999996</v>
      </c>
      <c r="E9" s="60">
        <v>1.1316563310000001</v>
      </c>
      <c r="F9" s="60">
        <v>0.35117115934265503</v>
      </c>
      <c r="G9" s="97"/>
      <c r="H9" s="98"/>
      <c r="I9" s="98"/>
      <c r="J9" s="97"/>
      <c r="K9" s="97">
        <v>95.135409999999993</v>
      </c>
      <c r="L9" s="99">
        <v>1.2999999999999999E-3</v>
      </c>
      <c r="M9" s="100">
        <v>29.14855</v>
      </c>
      <c r="N9" s="101">
        <v>0.7369</v>
      </c>
    </row>
    <row r="10" spans="1:14" ht="16.5" thickBot="1" x14ac:dyDescent="0.3">
      <c r="A10" s="158" t="s">
        <v>102</v>
      </c>
      <c r="B10" s="15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1"/>
    </row>
    <row r="11" spans="1:14" ht="15.75" x14ac:dyDescent="0.25">
      <c r="A11" s="29" t="s">
        <v>73</v>
      </c>
      <c r="B11" s="87">
        <v>54</v>
      </c>
      <c r="C11" s="56">
        <v>0.94839989093030896</v>
      </c>
      <c r="D11" s="56">
        <v>0.84040240379929998</v>
      </c>
      <c r="E11" s="56">
        <v>1.07027579770158</v>
      </c>
      <c r="F11" s="56">
        <v>0.39038724429567501</v>
      </c>
      <c r="G11" s="56">
        <v>66.781599286135503</v>
      </c>
      <c r="H11" s="102">
        <v>9.6626707304651296E-2</v>
      </c>
      <c r="I11" s="103"/>
      <c r="J11" s="91"/>
      <c r="K11" s="91"/>
      <c r="L11" s="91"/>
      <c r="M11" s="91"/>
      <c r="N11" s="92"/>
    </row>
    <row r="12" spans="1:14" ht="15.75" x14ac:dyDescent="0.25">
      <c r="A12" s="5" t="s">
        <v>74</v>
      </c>
      <c r="B12" s="87">
        <v>54</v>
      </c>
      <c r="C12" s="58">
        <v>0.93464036927815197</v>
      </c>
      <c r="D12" s="58">
        <v>0.81312681171790901</v>
      </c>
      <c r="E12" s="58">
        <v>1.0743128959661601</v>
      </c>
      <c r="F12" s="58">
        <v>0.34148451342118102</v>
      </c>
      <c r="G12" s="95"/>
      <c r="H12" s="104"/>
      <c r="I12" s="105"/>
      <c r="J12" s="95"/>
      <c r="K12" s="95"/>
      <c r="L12" s="95"/>
      <c r="M12" s="95"/>
      <c r="N12" s="96"/>
    </row>
    <row r="13" spans="1:14" ht="15.75" x14ac:dyDescent="0.25">
      <c r="A13" s="5" t="s">
        <v>75</v>
      </c>
      <c r="B13" s="87">
        <v>54</v>
      </c>
      <c r="C13" s="58">
        <v>0.9367582975141</v>
      </c>
      <c r="D13" s="58">
        <v>0.82362675522198203</v>
      </c>
      <c r="E13" s="58">
        <v>1.06542933725484</v>
      </c>
      <c r="F13" s="58">
        <v>0.32432306146807499</v>
      </c>
      <c r="G13" s="95"/>
      <c r="H13" s="104"/>
      <c r="I13" s="105"/>
      <c r="J13" s="95"/>
      <c r="K13" s="95"/>
      <c r="L13" s="95"/>
      <c r="M13" s="95"/>
      <c r="N13" s="96"/>
    </row>
    <row r="14" spans="1:14" ht="15.75" x14ac:dyDescent="0.25">
      <c r="A14" s="5" t="s">
        <v>76</v>
      </c>
      <c r="B14" s="87">
        <v>54</v>
      </c>
      <c r="C14" s="58">
        <v>0.94745957789162305</v>
      </c>
      <c r="D14" s="58">
        <v>0.80994431759539998</v>
      </c>
      <c r="E14" s="58">
        <v>1.1083226738396601</v>
      </c>
      <c r="F14" s="58">
        <v>0.50294551193695503</v>
      </c>
      <c r="G14" s="58">
        <v>66.781098576114502</v>
      </c>
      <c r="H14" s="106">
        <v>8.1485656132108703E-2</v>
      </c>
      <c r="I14" s="107">
        <v>6.1985839317509804E-5</v>
      </c>
      <c r="J14" s="58">
        <v>0.98432196942278705</v>
      </c>
      <c r="K14" s="95"/>
      <c r="L14" s="95"/>
      <c r="M14" s="95"/>
      <c r="N14" s="96"/>
    </row>
    <row r="15" spans="1:14" ht="16.5" thickBot="1" x14ac:dyDescent="0.3">
      <c r="A15" s="39" t="s">
        <v>105</v>
      </c>
      <c r="B15" s="87">
        <v>54</v>
      </c>
      <c r="C15" s="66">
        <v>0.94839989099999999</v>
      </c>
      <c r="D15" s="66">
        <v>0.84040240399999999</v>
      </c>
      <c r="E15" s="66">
        <v>1.0702757979999999</v>
      </c>
      <c r="F15" s="66">
        <v>0.39425537007880501</v>
      </c>
      <c r="G15" s="108"/>
      <c r="H15" s="109"/>
      <c r="I15" s="110"/>
      <c r="J15" s="108"/>
      <c r="K15" s="66">
        <v>68.269515942121402</v>
      </c>
      <c r="L15" s="66">
        <v>0.1293</v>
      </c>
      <c r="M15" s="108" t="s">
        <v>7</v>
      </c>
      <c r="N15" s="111" t="s">
        <v>7</v>
      </c>
    </row>
    <row r="16" spans="1:14" ht="16.5" thickBot="1" x14ac:dyDescent="0.3">
      <c r="A16" s="162" t="s">
        <v>100</v>
      </c>
      <c r="B16" s="163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5"/>
    </row>
    <row r="17" spans="1:14" ht="15.75" x14ac:dyDescent="0.25">
      <c r="A17" s="29" t="s">
        <v>73</v>
      </c>
      <c r="B17" s="87">
        <v>46</v>
      </c>
      <c r="C17" s="56">
        <v>1.1030527480791401</v>
      </c>
      <c r="D17" s="56">
        <v>0.89904989063045004</v>
      </c>
      <c r="E17" s="56">
        <v>1.3533457683774599</v>
      </c>
      <c r="F17" s="56">
        <v>0.34718884795084098</v>
      </c>
      <c r="G17" s="56">
        <v>61.003095183800802</v>
      </c>
      <c r="H17" s="56">
        <v>5.6056486632953498E-2</v>
      </c>
      <c r="I17" s="103"/>
      <c r="J17" s="91"/>
      <c r="K17" s="91"/>
      <c r="L17" s="91"/>
      <c r="M17" s="91"/>
      <c r="N17" s="92"/>
    </row>
    <row r="18" spans="1:14" ht="15.75" x14ac:dyDescent="0.25">
      <c r="A18" s="5" t="s">
        <v>74</v>
      </c>
      <c r="B18" s="87">
        <v>46</v>
      </c>
      <c r="C18" s="58">
        <v>1.19429393652897</v>
      </c>
      <c r="D18" s="58">
        <v>0.929243292989542</v>
      </c>
      <c r="E18" s="58">
        <v>1.5349457107633</v>
      </c>
      <c r="F18" s="58">
        <v>0.165497002321153</v>
      </c>
      <c r="G18" s="95"/>
      <c r="H18" s="95"/>
      <c r="I18" s="105"/>
      <c r="J18" s="95"/>
      <c r="K18" s="95"/>
      <c r="L18" s="95"/>
      <c r="M18" s="95"/>
      <c r="N18" s="96"/>
    </row>
    <row r="19" spans="1:14" ht="15.75" x14ac:dyDescent="0.25">
      <c r="A19" s="5" t="s">
        <v>75</v>
      </c>
      <c r="B19" s="87">
        <v>46</v>
      </c>
      <c r="C19" s="58">
        <v>1.1940274540729801</v>
      </c>
      <c r="D19" s="58">
        <v>0.96665292744157605</v>
      </c>
      <c r="E19" s="58">
        <v>1.4748846463987699</v>
      </c>
      <c r="F19" s="58">
        <v>0.106871592014134</v>
      </c>
      <c r="G19" s="95"/>
      <c r="H19" s="95"/>
      <c r="I19" s="105"/>
      <c r="J19" s="95"/>
      <c r="K19" s="95"/>
      <c r="L19" s="95"/>
      <c r="M19" s="95"/>
      <c r="N19" s="96"/>
    </row>
    <row r="20" spans="1:14" ht="15.75" x14ac:dyDescent="0.25">
      <c r="A20" s="5" t="s">
        <v>76</v>
      </c>
      <c r="B20" s="87">
        <v>46</v>
      </c>
      <c r="C20" s="58">
        <v>1.2520228879047599</v>
      </c>
      <c r="D20" s="58">
        <v>0.93361297826729095</v>
      </c>
      <c r="E20" s="58">
        <v>1.679026907645</v>
      </c>
      <c r="F20" s="58">
        <v>0.14044856266636899</v>
      </c>
      <c r="G20" s="58">
        <v>59.146944257468903</v>
      </c>
      <c r="H20" s="58">
        <v>6.3154606899689603E-2</v>
      </c>
      <c r="I20" s="58">
        <v>-5.4803270389334798E-3</v>
      </c>
      <c r="J20" s="58">
        <v>0.246283327266999</v>
      </c>
      <c r="K20" s="95"/>
      <c r="L20" s="95"/>
      <c r="M20" s="95"/>
      <c r="N20" s="96"/>
    </row>
    <row r="21" spans="1:14" ht="16.5" thickBot="1" x14ac:dyDescent="0.3">
      <c r="A21" s="28" t="s">
        <v>77</v>
      </c>
      <c r="B21" s="87">
        <v>46</v>
      </c>
      <c r="C21" s="66">
        <v>1.1030527480000001</v>
      </c>
      <c r="D21" s="66">
        <v>0.89904989099999999</v>
      </c>
      <c r="E21" s="66">
        <v>1.3533457680000001</v>
      </c>
      <c r="F21" s="66">
        <v>0.39425537007880501</v>
      </c>
      <c r="G21" s="108"/>
      <c r="H21" s="108"/>
      <c r="I21" s="110"/>
      <c r="J21" s="108"/>
      <c r="K21" s="66">
        <v>63.1217888521752</v>
      </c>
      <c r="L21" s="66">
        <v>7.5800000000000006E-2</v>
      </c>
      <c r="M21" s="108" t="s">
        <v>7</v>
      </c>
      <c r="N21" s="111" t="s">
        <v>7</v>
      </c>
    </row>
    <row r="22" spans="1:14" ht="16.5" thickBot="1" x14ac:dyDescent="0.3">
      <c r="A22" s="166" t="s">
        <v>101</v>
      </c>
      <c r="B22" s="167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9"/>
    </row>
    <row r="23" spans="1:14" ht="15.75" x14ac:dyDescent="0.25">
      <c r="A23" s="44" t="s">
        <v>73</v>
      </c>
      <c r="B23" s="142">
        <v>47</v>
      </c>
      <c r="C23" s="62">
        <v>1.0693685772103001</v>
      </c>
      <c r="D23" s="62">
        <v>0.97178421138002802</v>
      </c>
      <c r="E23" s="62">
        <v>1.1767521436686399</v>
      </c>
      <c r="F23" s="62">
        <v>0.169519195668899</v>
      </c>
      <c r="G23" s="62">
        <v>75.165890785932305</v>
      </c>
      <c r="H23" s="112">
        <v>4.2553265519015698E-3</v>
      </c>
      <c r="I23" s="113"/>
      <c r="J23" s="114"/>
      <c r="K23" s="114"/>
      <c r="L23" s="114"/>
      <c r="M23" s="114"/>
      <c r="N23" s="115"/>
    </row>
    <row r="24" spans="1:14" ht="15.75" x14ac:dyDescent="0.25">
      <c r="A24" s="6" t="s">
        <v>74</v>
      </c>
      <c r="B24" s="94">
        <v>47</v>
      </c>
      <c r="C24" s="58">
        <v>1.13312237624667</v>
      </c>
      <c r="D24" s="58">
        <v>1.0205868507427001</v>
      </c>
      <c r="E24" s="58">
        <v>1.25806668841219</v>
      </c>
      <c r="F24" s="82">
        <v>1.9188768229333901E-2</v>
      </c>
      <c r="G24" s="95"/>
      <c r="H24" s="95"/>
      <c r="I24" s="105"/>
      <c r="J24" s="95"/>
      <c r="K24" s="95"/>
      <c r="L24" s="95"/>
      <c r="M24" s="95"/>
      <c r="N24" s="96"/>
    </row>
    <row r="25" spans="1:14" ht="15.75" x14ac:dyDescent="0.25">
      <c r="A25" s="6" t="s">
        <v>75</v>
      </c>
      <c r="B25" s="94">
        <v>47</v>
      </c>
      <c r="C25" s="58">
        <v>1.0886600046199599</v>
      </c>
      <c r="D25" s="58">
        <v>1.0004892598289401</v>
      </c>
      <c r="E25" s="58">
        <v>1.1846010279628301</v>
      </c>
      <c r="F25" s="58">
        <v>5.4716397593732001E-2</v>
      </c>
      <c r="G25" s="95"/>
      <c r="H25" s="95"/>
      <c r="I25" s="105"/>
      <c r="J25" s="95"/>
      <c r="K25" s="95"/>
      <c r="L25" s="95"/>
      <c r="M25" s="95"/>
      <c r="N25" s="96"/>
    </row>
    <row r="26" spans="1:14" ht="15.75" x14ac:dyDescent="0.25">
      <c r="A26" s="6" t="s">
        <v>76</v>
      </c>
      <c r="B26" s="94">
        <v>47</v>
      </c>
      <c r="C26" s="58">
        <v>1.14202615981544</v>
      </c>
      <c r="D26" s="58">
        <v>1.0074746538230701</v>
      </c>
      <c r="E26" s="58">
        <v>1.29454745561453</v>
      </c>
      <c r="F26" s="82">
        <v>4.3594559489297899E-2</v>
      </c>
      <c r="G26" s="58">
        <v>71.316171951016798</v>
      </c>
      <c r="H26" s="82">
        <v>7.4892377291829598E-3</v>
      </c>
      <c r="I26" s="58">
        <v>-3.86644286123219E-3</v>
      </c>
      <c r="J26" s="58">
        <v>0.12610372439886799</v>
      </c>
      <c r="K26" s="95"/>
      <c r="L26" s="95"/>
      <c r="M26" s="95"/>
      <c r="N26" s="96"/>
    </row>
    <row r="27" spans="1:14" ht="16.5" thickBot="1" x14ac:dyDescent="0.3">
      <c r="A27" s="7" t="s">
        <v>77</v>
      </c>
      <c r="B27" s="98">
        <v>47</v>
      </c>
      <c r="C27" s="60">
        <v>1.0693685770000001</v>
      </c>
      <c r="D27" s="60">
        <v>0.97178421100000001</v>
      </c>
      <c r="E27" s="60">
        <v>1.1767521439999999</v>
      </c>
      <c r="F27" s="60">
        <v>0.17617716838824399</v>
      </c>
      <c r="G27" s="100"/>
      <c r="H27" s="100"/>
      <c r="I27" s="116"/>
      <c r="J27" s="100"/>
      <c r="K27" s="100">
        <v>83.103470000000002</v>
      </c>
      <c r="L27" s="100">
        <v>1.52E-2</v>
      </c>
      <c r="M27" s="100" t="s">
        <v>7</v>
      </c>
      <c r="N27" s="101" t="s">
        <v>7</v>
      </c>
    </row>
    <row r="29" spans="1:14" ht="15.75" x14ac:dyDescent="0.25">
      <c r="A29" s="153" t="s">
        <v>119</v>
      </c>
    </row>
    <row r="32" spans="1:14" x14ac:dyDescent="0.25">
      <c r="C32" s="117"/>
    </row>
  </sheetData>
  <mergeCells count="4">
    <mergeCell ref="A10:N10"/>
    <mergeCell ref="A16:N16"/>
    <mergeCell ref="A22:N22"/>
    <mergeCell ref="A4:N4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9E3B6-CB6B-4A42-9535-232DFA9D34DA}">
  <dimension ref="A1:F21"/>
  <sheetViews>
    <sheetView workbookViewId="0"/>
  </sheetViews>
  <sheetFormatPr defaultColWidth="8.85546875" defaultRowHeight="15" x14ac:dyDescent="0.25"/>
  <cols>
    <col min="1" max="1" width="16" customWidth="1"/>
    <col min="2" max="2" width="14.28515625" customWidth="1"/>
    <col min="3" max="5" width="8.85546875" style="45"/>
    <col min="6" max="6" width="12.42578125" style="45" customWidth="1"/>
  </cols>
  <sheetData>
    <row r="1" spans="1:6" ht="15.75" x14ac:dyDescent="0.25">
      <c r="A1" s="3" t="s">
        <v>129</v>
      </c>
    </row>
    <row r="2" spans="1:6" ht="15.75" thickBot="1" x14ac:dyDescent="0.3"/>
    <row r="3" spans="1:6" ht="15.75" thickBot="1" x14ac:dyDescent="0.3">
      <c r="A3" s="125" t="s">
        <v>60</v>
      </c>
      <c r="B3" s="126" t="s">
        <v>106</v>
      </c>
      <c r="C3" s="154" t="s">
        <v>127</v>
      </c>
      <c r="D3" s="154" t="s">
        <v>63</v>
      </c>
      <c r="E3" s="154" t="s">
        <v>62</v>
      </c>
      <c r="F3" s="155" t="s">
        <v>92</v>
      </c>
    </row>
    <row r="4" spans="1:6" ht="15.75" thickBot="1" x14ac:dyDescent="0.3">
      <c r="A4" s="174" t="s">
        <v>102</v>
      </c>
      <c r="B4" s="175"/>
      <c r="C4" s="175"/>
      <c r="D4" s="175"/>
      <c r="E4" s="175"/>
      <c r="F4" s="176"/>
    </row>
    <row r="5" spans="1:6" x14ac:dyDescent="0.25">
      <c r="A5" s="53" t="s">
        <v>73</v>
      </c>
      <c r="B5" s="26">
        <v>4</v>
      </c>
      <c r="C5" s="31">
        <v>0.93218199999999996</v>
      </c>
      <c r="D5" s="31">
        <v>1.069446450651603</v>
      </c>
      <c r="E5" s="31">
        <v>0.75033971073675343</v>
      </c>
      <c r="F5" s="69">
        <v>0.22349279913196901</v>
      </c>
    </row>
    <row r="6" spans="1:6" x14ac:dyDescent="0.25">
      <c r="A6" s="48" t="s">
        <v>74</v>
      </c>
      <c r="B6" s="2">
        <v>4</v>
      </c>
      <c r="C6" s="32">
        <v>0.91300999999999999</v>
      </c>
      <c r="D6" s="32">
        <v>1.1075713759179024</v>
      </c>
      <c r="E6" s="32">
        <v>0.75262659808339449</v>
      </c>
      <c r="F6" s="51">
        <v>0.35581059373444601</v>
      </c>
    </row>
    <row r="7" spans="1:6" x14ac:dyDescent="0.25">
      <c r="A7" s="48" t="s">
        <v>75</v>
      </c>
      <c r="B7" s="2">
        <v>4</v>
      </c>
      <c r="C7" s="32">
        <v>0.89579500000000001</v>
      </c>
      <c r="D7" s="32">
        <v>1.1210858010946381</v>
      </c>
      <c r="E7" s="32">
        <v>0.75736234661935886</v>
      </c>
      <c r="F7" s="51">
        <v>0.47345971703253797</v>
      </c>
    </row>
    <row r="8" spans="1:6" ht="15.75" thickBot="1" x14ac:dyDescent="0.3">
      <c r="A8" s="65" t="s">
        <v>89</v>
      </c>
      <c r="B8" s="27">
        <v>4</v>
      </c>
      <c r="C8" s="33">
        <v>0.92144899999999996</v>
      </c>
      <c r="D8" s="33">
        <v>1.350858418910668</v>
      </c>
      <c r="E8" s="33">
        <v>0.64326713314428996</v>
      </c>
      <c r="F8" s="71">
        <v>0.74622072268966499</v>
      </c>
    </row>
    <row r="9" spans="1:6" ht="15.75" thickBot="1" x14ac:dyDescent="0.3">
      <c r="A9" s="174" t="s">
        <v>104</v>
      </c>
      <c r="B9" s="175"/>
      <c r="C9" s="175"/>
      <c r="D9" s="175"/>
      <c r="E9" s="175"/>
      <c r="F9" s="176"/>
    </row>
    <row r="10" spans="1:6" x14ac:dyDescent="0.25">
      <c r="A10" s="53" t="s">
        <v>73</v>
      </c>
      <c r="B10" s="26">
        <v>4</v>
      </c>
      <c r="C10" s="31">
        <v>1.7989949999999999</v>
      </c>
      <c r="D10" s="31">
        <v>1.6676576260809615</v>
      </c>
      <c r="E10" s="31">
        <v>0.77102168085965128</v>
      </c>
      <c r="F10" s="69">
        <v>0.52303794641605394</v>
      </c>
    </row>
    <row r="11" spans="1:6" x14ac:dyDescent="0.25">
      <c r="A11" s="48" t="s">
        <v>74</v>
      </c>
      <c r="B11" s="2">
        <v>4</v>
      </c>
      <c r="C11" s="32">
        <v>1.2780670000000001</v>
      </c>
      <c r="D11" s="32">
        <v>1.8465052476919428</v>
      </c>
      <c r="E11" s="32">
        <v>0.88461971273847728</v>
      </c>
      <c r="F11" s="51">
        <v>0.191233157041307</v>
      </c>
    </row>
    <row r="12" spans="1:6" x14ac:dyDescent="0.25">
      <c r="A12" s="48" t="s">
        <v>75</v>
      </c>
      <c r="B12" s="2">
        <v>4</v>
      </c>
      <c r="C12" s="32">
        <v>1.133931</v>
      </c>
      <c r="D12" s="32">
        <v>1.9262679315880682</v>
      </c>
      <c r="E12" s="32">
        <v>0.88399815379386026</v>
      </c>
      <c r="F12" s="51">
        <v>0.27285836137962199</v>
      </c>
    </row>
    <row r="13" spans="1:6" ht="15.75" thickBot="1" x14ac:dyDescent="0.3">
      <c r="A13" s="65" t="s">
        <v>89</v>
      </c>
      <c r="B13" s="27">
        <v>4</v>
      </c>
      <c r="C13" s="33">
        <v>1.3049200000000001</v>
      </c>
      <c r="D13" s="33">
        <v>4.5714762180309982</v>
      </c>
      <c r="E13" s="33">
        <v>0.70795114893609723</v>
      </c>
      <c r="F13" s="71">
        <v>0.34249148845566002</v>
      </c>
    </row>
    <row r="14" spans="1:6" ht="15.75" thickBot="1" x14ac:dyDescent="0.3">
      <c r="A14" s="174" t="s">
        <v>101</v>
      </c>
      <c r="B14" s="175"/>
      <c r="C14" s="175"/>
      <c r="D14" s="175"/>
      <c r="E14" s="175"/>
      <c r="F14" s="176"/>
    </row>
    <row r="15" spans="1:6" x14ac:dyDescent="0.25">
      <c r="A15" s="53" t="s">
        <v>73</v>
      </c>
      <c r="B15" s="26">
        <v>4</v>
      </c>
      <c r="C15" s="31">
        <v>1.2657579999999999</v>
      </c>
      <c r="D15" s="31">
        <v>1.2771543457858456</v>
      </c>
      <c r="E15" s="31">
        <v>0.98786075987355937</v>
      </c>
      <c r="F15" s="69">
        <v>7.6129691301816099E-2</v>
      </c>
    </row>
    <row r="16" spans="1:6" x14ac:dyDescent="0.25">
      <c r="A16" s="48" t="s">
        <v>74</v>
      </c>
      <c r="B16" s="2">
        <v>4</v>
      </c>
      <c r="C16" s="32">
        <v>1.1498360000000001</v>
      </c>
      <c r="D16" s="32">
        <v>1.3138933062258129</v>
      </c>
      <c r="E16" s="32">
        <v>1.0062637809771895</v>
      </c>
      <c r="F16" s="83">
        <v>4.0192840437358802E-2</v>
      </c>
    </row>
    <row r="17" spans="1:6" x14ac:dyDescent="0.25">
      <c r="A17" s="48" t="s">
        <v>75</v>
      </c>
      <c r="B17" s="2">
        <v>4</v>
      </c>
      <c r="C17" s="32">
        <v>1.123232</v>
      </c>
      <c r="D17" s="32">
        <v>1.3846266913303054</v>
      </c>
      <c r="E17" s="32">
        <v>1.0556217795624854</v>
      </c>
      <c r="F17" s="51">
        <v>7.1211503334018295E-2</v>
      </c>
    </row>
    <row r="18" spans="1:6" ht="15.75" thickBot="1" x14ac:dyDescent="0.3">
      <c r="A18" s="49" t="s">
        <v>89</v>
      </c>
      <c r="B18" s="50">
        <v>4</v>
      </c>
      <c r="C18" s="34">
        <v>1.2089840000000001</v>
      </c>
      <c r="D18" s="34">
        <v>1.6604709389912036</v>
      </c>
      <c r="E18" s="34">
        <v>0.96487231940128149</v>
      </c>
      <c r="F18" s="52">
        <v>0.230904418287605</v>
      </c>
    </row>
    <row r="21" spans="1:6" x14ac:dyDescent="0.25">
      <c r="A21" t="s">
        <v>119</v>
      </c>
    </row>
  </sheetData>
  <mergeCells count="3">
    <mergeCell ref="A4:F4"/>
    <mergeCell ref="A9:F9"/>
    <mergeCell ref="A14: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381C9-31A5-4A20-8E3D-73846EB7FF09}">
  <dimension ref="A1:P29"/>
  <sheetViews>
    <sheetView workbookViewId="0"/>
  </sheetViews>
  <sheetFormatPr defaultColWidth="8.85546875" defaultRowHeight="15" x14ac:dyDescent="0.25"/>
  <cols>
    <col min="1" max="1" width="15.28515625" customWidth="1"/>
    <col min="2" max="2" width="30.85546875" style="84" customWidth="1"/>
    <col min="3" max="3" width="15" style="84" hidden="1" customWidth="1"/>
    <col min="4" max="4" width="20.7109375" style="84" hidden="1" customWidth="1"/>
    <col min="5" max="7" width="8.85546875" style="89"/>
    <col min="8" max="8" width="12.28515625" style="89" customWidth="1"/>
    <col min="9" max="9" width="8.85546875" style="89"/>
    <col min="10" max="10" width="9.7109375" style="84" customWidth="1"/>
    <col min="11" max="11" width="9.42578125" style="84" customWidth="1"/>
    <col min="12" max="12" width="12.140625" style="89" customWidth="1"/>
    <col min="13" max="13" width="10.42578125" style="89" customWidth="1"/>
    <col min="14" max="14" width="11.140625" style="89" customWidth="1"/>
    <col min="15" max="15" width="11.42578125" style="89" customWidth="1"/>
    <col min="16" max="16" width="11.85546875" style="89" customWidth="1"/>
  </cols>
  <sheetData>
    <row r="1" spans="1:16" ht="15.75" x14ac:dyDescent="0.25">
      <c r="A1" s="3" t="s">
        <v>124</v>
      </c>
    </row>
    <row r="2" spans="1:16" ht="15.75" thickBot="1" x14ac:dyDescent="0.3"/>
    <row r="3" spans="1:16" ht="79.5" thickBot="1" x14ac:dyDescent="0.3">
      <c r="A3" s="41" t="s">
        <v>60</v>
      </c>
      <c r="B3" s="42" t="s">
        <v>103</v>
      </c>
      <c r="C3" s="43" t="s">
        <v>90</v>
      </c>
      <c r="D3" s="43" t="s">
        <v>91</v>
      </c>
      <c r="E3" s="54" t="s">
        <v>61</v>
      </c>
      <c r="F3" s="54" t="s">
        <v>63</v>
      </c>
      <c r="G3" s="54" t="s">
        <v>62</v>
      </c>
      <c r="H3" s="55" t="s">
        <v>92</v>
      </c>
      <c r="I3" s="55" t="s">
        <v>65</v>
      </c>
      <c r="J3" s="38" t="s">
        <v>66</v>
      </c>
      <c r="K3" s="38" t="s">
        <v>67</v>
      </c>
      <c r="L3" s="46" t="s">
        <v>68</v>
      </c>
      <c r="M3" s="46" t="s">
        <v>69</v>
      </c>
      <c r="N3" s="46" t="s">
        <v>70</v>
      </c>
      <c r="O3" s="46" t="s">
        <v>71</v>
      </c>
      <c r="P3" s="47" t="s">
        <v>72</v>
      </c>
    </row>
    <row r="4" spans="1:16" ht="15.75" thickBot="1" x14ac:dyDescent="0.3">
      <c r="A4" s="174" t="s">
        <v>78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8"/>
    </row>
    <row r="5" spans="1:16" ht="15.75" x14ac:dyDescent="0.25">
      <c r="A5" s="130" t="s">
        <v>73</v>
      </c>
      <c r="B5" s="133">
        <v>29</v>
      </c>
      <c r="C5" s="61">
        <v>4.7131842774977603E-2</v>
      </c>
      <c r="D5" s="61">
        <v>3.4932171218746401E-2</v>
      </c>
      <c r="E5" s="62">
        <f>EXP(C5)</f>
        <v>1.0482602055037475</v>
      </c>
      <c r="F5" s="62">
        <f>EXP(C5+1.96*D5)</f>
        <v>1.1225455269745348</v>
      </c>
      <c r="G5" s="62">
        <f>EXP(C5-1.96*D5)</f>
        <v>0.97889077283516446</v>
      </c>
      <c r="H5" s="62">
        <v>0.17726025755818101</v>
      </c>
      <c r="I5" s="62">
        <v>32.416600259519299</v>
      </c>
      <c r="J5" s="62">
        <v>0.25789030000000002</v>
      </c>
      <c r="K5" s="142"/>
      <c r="L5" s="143"/>
      <c r="M5" s="143"/>
      <c r="N5" s="114"/>
      <c r="O5" s="114"/>
      <c r="P5" s="115"/>
    </row>
    <row r="6" spans="1:16" ht="15.75" x14ac:dyDescent="0.25">
      <c r="A6" s="131" t="s">
        <v>74</v>
      </c>
      <c r="B6" s="134">
        <v>29</v>
      </c>
      <c r="C6" s="57">
        <v>8.2556686778992097E-2</v>
      </c>
      <c r="D6" s="57">
        <v>4.1142861774329402E-2</v>
      </c>
      <c r="E6" s="58">
        <f>EXP(C6)</f>
        <v>1.0860602369507457</v>
      </c>
      <c r="F6" s="58">
        <f>EXP(C6+1.96*D6)</f>
        <v>1.1772682306993187</v>
      </c>
      <c r="G6" s="58">
        <f>EXP(C6-1.96*D6)</f>
        <v>1.0019185157021093</v>
      </c>
      <c r="H6" s="82">
        <v>4.4793772710945798E-2</v>
      </c>
      <c r="I6" s="58"/>
      <c r="J6" s="94"/>
      <c r="K6" s="94"/>
      <c r="L6" s="93"/>
      <c r="M6" s="93"/>
      <c r="N6" s="95"/>
      <c r="O6" s="95"/>
      <c r="P6" s="96"/>
    </row>
    <row r="7" spans="1:16" ht="15.75" x14ac:dyDescent="0.25">
      <c r="A7" s="131" t="s">
        <v>75</v>
      </c>
      <c r="B7" s="134">
        <v>29</v>
      </c>
      <c r="C7" s="57">
        <v>5.9168930117133603E-2</v>
      </c>
      <c r="D7" s="57">
        <v>3.63252229366577E-2</v>
      </c>
      <c r="E7" s="58">
        <f>EXP(C7)</f>
        <v>1.0609544527625574</v>
      </c>
      <c r="F7" s="58">
        <f>EXP(C7+1.96*D7)</f>
        <v>1.139245688984909</v>
      </c>
      <c r="G7" s="58">
        <f>EXP(C7-1.96*D7)</f>
        <v>0.98804354646244208</v>
      </c>
      <c r="H7" s="58">
        <v>0.114542439106736</v>
      </c>
      <c r="I7" s="58"/>
      <c r="J7" s="94"/>
      <c r="K7" s="94"/>
      <c r="L7" s="93"/>
      <c r="M7" s="93"/>
      <c r="N7" s="95"/>
      <c r="O7" s="95"/>
      <c r="P7" s="96"/>
    </row>
    <row r="8" spans="1:16" ht="15.75" x14ac:dyDescent="0.25">
      <c r="A8" s="130" t="s">
        <v>89</v>
      </c>
      <c r="B8" s="134">
        <v>29</v>
      </c>
      <c r="C8" s="57">
        <v>6.4234707945245897E-2</v>
      </c>
      <c r="D8" s="57">
        <v>4.5428525324096497E-2</v>
      </c>
      <c r="E8" s="58">
        <f>EXP(C8)</f>
        <v>1.0663426484845111</v>
      </c>
      <c r="F8" s="58">
        <f>EXP(C8+1.96*D8)</f>
        <v>1.1656450416143291</v>
      </c>
      <c r="G8" s="58">
        <f>EXP(C8-1.96*D8)</f>
        <v>0.97549991925688107</v>
      </c>
      <c r="H8" s="58">
        <v>0.16879756481331201</v>
      </c>
      <c r="I8" s="58">
        <v>31.991295489910399</v>
      </c>
      <c r="J8" s="107">
        <v>0.19489310000000001</v>
      </c>
      <c r="K8" s="58">
        <v>-1.593938E-3</v>
      </c>
      <c r="L8" s="58">
        <v>0.44504830000000001</v>
      </c>
      <c r="M8" s="93"/>
      <c r="N8" s="95"/>
      <c r="O8" s="95"/>
      <c r="P8" s="96"/>
    </row>
    <row r="9" spans="1:16" ht="16.5" thickBot="1" x14ac:dyDescent="0.3">
      <c r="A9" s="132" t="s">
        <v>99</v>
      </c>
      <c r="B9" s="135">
        <v>29</v>
      </c>
      <c r="C9" s="59">
        <v>4.7131842774977603E-2</v>
      </c>
      <c r="D9" s="59">
        <v>3.4932171218746401E-2</v>
      </c>
      <c r="E9" s="60">
        <f>EXP(C9)</f>
        <v>1.0482602055037475</v>
      </c>
      <c r="F9" s="60">
        <f>EXP(C9+1.96*D9)</f>
        <v>1.1225455269745348</v>
      </c>
      <c r="G9" s="60">
        <f>EXP(C9-1.96*D9)</f>
        <v>0.97889077283516446</v>
      </c>
      <c r="H9" s="60">
        <v>0.18807038603496701</v>
      </c>
      <c r="I9" s="60"/>
      <c r="J9" s="98"/>
      <c r="K9" s="98"/>
      <c r="L9" s="97"/>
      <c r="M9" s="97">
        <v>38.007452713212103</v>
      </c>
      <c r="N9" s="144">
        <v>0.30780000000000002</v>
      </c>
      <c r="O9" s="100" t="s">
        <v>7</v>
      </c>
      <c r="P9" s="101" t="s">
        <v>7</v>
      </c>
    </row>
    <row r="10" spans="1:16" ht="15.75" thickBot="1" x14ac:dyDescent="0.3">
      <c r="A10" s="174" t="s">
        <v>102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6"/>
    </row>
    <row r="11" spans="1:16" ht="15.75" x14ac:dyDescent="0.25">
      <c r="A11" s="139" t="s">
        <v>73</v>
      </c>
      <c r="B11" s="136">
        <v>34</v>
      </c>
      <c r="C11" s="61">
        <v>-6.2267757176862899E-2</v>
      </c>
      <c r="D11" s="61">
        <v>6.0824076657166097E-2</v>
      </c>
      <c r="E11" s="62">
        <f>EXP(C11)</f>
        <v>0.93963126009167064</v>
      </c>
      <c r="F11" s="62">
        <f>EXP(C11+1.96*D11)</f>
        <v>1.0586001615735297</v>
      </c>
      <c r="G11" s="62">
        <f>EXP(C11-1.96*D11)</f>
        <v>0.83403246758349825</v>
      </c>
      <c r="H11" s="62">
        <v>0.30596029550725101</v>
      </c>
      <c r="I11" s="62">
        <v>36.500378432550598</v>
      </c>
      <c r="J11" s="62">
        <v>0.30924550000000001</v>
      </c>
      <c r="K11" s="113"/>
      <c r="L11" s="114"/>
      <c r="M11" s="114"/>
      <c r="N11" s="114"/>
      <c r="O11" s="114"/>
      <c r="P11" s="115"/>
    </row>
    <row r="12" spans="1:16" ht="15.75" x14ac:dyDescent="0.25">
      <c r="A12" s="140" t="s">
        <v>74</v>
      </c>
      <c r="B12" s="137">
        <v>34</v>
      </c>
      <c r="C12" s="57">
        <v>-6.8194077391036903E-2</v>
      </c>
      <c r="D12" s="57">
        <v>7.5925320334002996E-2</v>
      </c>
      <c r="E12" s="58">
        <f>EXP(C12)</f>
        <v>0.93407917233575777</v>
      </c>
      <c r="F12" s="58">
        <f>EXP(C12+1.96*D12)</f>
        <v>1.0839584266288591</v>
      </c>
      <c r="G12" s="58">
        <f>EXP(C12-1.96*D12)</f>
        <v>0.80492376714572522</v>
      </c>
      <c r="H12" s="58">
        <v>0.369093292798852</v>
      </c>
      <c r="I12" s="58"/>
      <c r="J12" s="104"/>
      <c r="K12" s="105"/>
      <c r="L12" s="95"/>
      <c r="M12" s="95"/>
      <c r="N12" s="95"/>
      <c r="O12" s="95"/>
      <c r="P12" s="96"/>
    </row>
    <row r="13" spans="1:16" ht="15.75" x14ac:dyDescent="0.25">
      <c r="A13" s="140" t="s">
        <v>75</v>
      </c>
      <c r="B13" s="137">
        <v>34</v>
      </c>
      <c r="C13" s="57">
        <v>-8.4485974952726001E-2</v>
      </c>
      <c r="D13" s="57">
        <v>6.0617797045723197E-2</v>
      </c>
      <c r="E13" s="58">
        <f>EXP(C13)</f>
        <v>0.91898454408812402</v>
      </c>
      <c r="F13" s="58">
        <f>EXP(C13+1.96*D13)</f>
        <v>1.0349208053884467</v>
      </c>
      <c r="G13" s="58">
        <f>EXP(C13-1.96*D13)</f>
        <v>0.81603595934654205</v>
      </c>
      <c r="H13" s="58">
        <v>0.172709246854301</v>
      </c>
      <c r="I13" s="58"/>
      <c r="J13" s="104"/>
      <c r="K13" s="105"/>
      <c r="L13" s="95"/>
      <c r="M13" s="95"/>
      <c r="N13" s="95"/>
      <c r="O13" s="95"/>
      <c r="P13" s="96"/>
    </row>
    <row r="14" spans="1:16" ht="15.75" x14ac:dyDescent="0.25">
      <c r="A14" s="140" t="s">
        <v>89</v>
      </c>
      <c r="B14" s="137">
        <v>34</v>
      </c>
      <c r="C14" s="57">
        <v>-6.6052030435819295E-2</v>
      </c>
      <c r="D14" s="57">
        <v>7.7344144335584106E-2</v>
      </c>
      <c r="E14" s="58">
        <f>EXP(C14)</f>
        <v>0.9360821582618748</v>
      </c>
      <c r="F14" s="58">
        <f>EXP(C14+1.96*D14)</f>
        <v>1.0893078477328924</v>
      </c>
      <c r="G14" s="58">
        <f>EXP(C14-1.96*D14)</f>
        <v>0.80440970735673389</v>
      </c>
      <c r="H14" s="58">
        <v>0.39945215748408103</v>
      </c>
      <c r="I14" s="58">
        <v>36.492844553126801</v>
      </c>
      <c r="J14" s="58">
        <v>0.26769110000000002</v>
      </c>
      <c r="K14" s="107">
        <v>3.0311349999999999E-4</v>
      </c>
      <c r="L14" s="58">
        <v>0.93572599999999995</v>
      </c>
      <c r="M14" s="95"/>
      <c r="N14" s="95"/>
      <c r="O14" s="95"/>
      <c r="P14" s="96"/>
    </row>
    <row r="15" spans="1:16" ht="16.5" thickBot="1" x14ac:dyDescent="0.3">
      <c r="A15" s="141" t="s">
        <v>99</v>
      </c>
      <c r="B15" s="138">
        <v>34</v>
      </c>
      <c r="C15" s="59">
        <v>-6.2267757176862899E-2</v>
      </c>
      <c r="D15" s="59">
        <v>6.0824076657166097E-2</v>
      </c>
      <c r="E15" s="60">
        <f>EXP(C15)</f>
        <v>0.93963126009167064</v>
      </c>
      <c r="F15" s="60">
        <f>EXP(C15+1.96*D15)</f>
        <v>1.0586001615735297</v>
      </c>
      <c r="G15" s="60">
        <f>EXP(C15-1.96*D15)</f>
        <v>0.83403246758349825</v>
      </c>
      <c r="H15" s="60">
        <v>0.31340667360503399</v>
      </c>
      <c r="I15" s="60"/>
      <c r="J15" s="145"/>
      <c r="K15" s="116"/>
      <c r="L15" s="100"/>
      <c r="M15" s="60">
        <v>37.7598573640797</v>
      </c>
      <c r="N15" s="60">
        <v>0.38400000000000001</v>
      </c>
      <c r="O15" s="100" t="s">
        <v>7</v>
      </c>
      <c r="P15" s="101" t="s">
        <v>7</v>
      </c>
    </row>
    <row r="16" spans="1:16" ht="15.75" thickBot="1" x14ac:dyDescent="0.3">
      <c r="A16" s="174" t="s">
        <v>104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6"/>
    </row>
    <row r="17" spans="1:16" ht="15.75" x14ac:dyDescent="0.25">
      <c r="A17" s="139" t="s">
        <v>73</v>
      </c>
      <c r="B17" s="136">
        <v>27</v>
      </c>
      <c r="C17" s="61">
        <v>8.0725452160785194E-2</v>
      </c>
      <c r="D17" s="61">
        <v>0.106450839353688</v>
      </c>
      <c r="E17" s="62">
        <f>EXP(C17)</f>
        <v>1.0840732257445109</v>
      </c>
      <c r="F17" s="62">
        <f>EXP(C17+1.96*D17)</f>
        <v>1.3355845982256087</v>
      </c>
      <c r="G17" s="62">
        <f>EXP(C17-1.96*D17)</f>
        <v>0.87992536027851853</v>
      </c>
      <c r="H17" s="62">
        <v>0.44825015082080799</v>
      </c>
      <c r="I17" s="62">
        <v>30.8704411431337</v>
      </c>
      <c r="J17" s="62">
        <v>0.2331299</v>
      </c>
      <c r="K17" s="113"/>
      <c r="L17" s="114"/>
      <c r="M17" s="114"/>
      <c r="N17" s="114"/>
      <c r="O17" s="114"/>
      <c r="P17" s="115"/>
    </row>
    <row r="18" spans="1:16" ht="15.75" x14ac:dyDescent="0.25">
      <c r="A18" s="140" t="s">
        <v>74</v>
      </c>
      <c r="B18" s="137">
        <v>27</v>
      </c>
      <c r="C18" s="57">
        <v>0.17719394983526601</v>
      </c>
      <c r="D18" s="57">
        <v>0.127282679025012</v>
      </c>
      <c r="E18" s="58">
        <f>EXP(C18)</f>
        <v>1.1938626201326057</v>
      </c>
      <c r="F18" s="58">
        <f>EXP(C18+1.96*D18)</f>
        <v>1.5321439066082487</v>
      </c>
      <c r="G18" s="58">
        <f>EXP(C18-1.96*D18)</f>
        <v>0.9302702896264724</v>
      </c>
      <c r="H18" s="58">
        <v>0.16388324001947499</v>
      </c>
      <c r="I18" s="58"/>
      <c r="J18" s="95"/>
      <c r="K18" s="105"/>
      <c r="L18" s="95"/>
      <c r="M18" s="95"/>
      <c r="N18" s="95"/>
      <c r="O18" s="95"/>
      <c r="P18" s="96"/>
    </row>
    <row r="19" spans="1:16" ht="15.75" x14ac:dyDescent="0.25">
      <c r="A19" s="140" t="s">
        <v>75</v>
      </c>
      <c r="B19" s="137">
        <v>27</v>
      </c>
      <c r="C19" s="57">
        <v>0.165764332981861</v>
      </c>
      <c r="D19" s="57">
        <v>0.11749723638142399</v>
      </c>
      <c r="E19" s="58">
        <f>EXP(C19)</f>
        <v>1.1802949123620139</v>
      </c>
      <c r="F19" s="58">
        <f>EXP(C19+1.96*D19)</f>
        <v>1.4859568620370631</v>
      </c>
      <c r="G19" s="58">
        <f>EXP(C19-1.96*D19)</f>
        <v>0.93750775391816665</v>
      </c>
      <c r="H19" s="58">
        <v>0.170159173984755</v>
      </c>
      <c r="I19" s="58"/>
      <c r="J19" s="95"/>
      <c r="K19" s="105"/>
      <c r="L19" s="95"/>
      <c r="M19" s="95"/>
      <c r="N19" s="95"/>
      <c r="O19" s="95"/>
      <c r="P19" s="96"/>
    </row>
    <row r="20" spans="1:16" ht="15.75" x14ac:dyDescent="0.25">
      <c r="A20" s="140" t="s">
        <v>89</v>
      </c>
      <c r="B20" s="137">
        <v>27</v>
      </c>
      <c r="C20" s="57">
        <v>0.21048847570173301</v>
      </c>
      <c r="D20" s="57">
        <v>0.14345049547050101</v>
      </c>
      <c r="E20" s="58">
        <f>EXP(C20)</f>
        <v>1.234280828919804</v>
      </c>
      <c r="F20" s="58">
        <f>EXP(C20+1.96*D20)</f>
        <v>1.6350141305071928</v>
      </c>
      <c r="G20" s="58">
        <f>EXP(C20-1.96*D20)</f>
        <v>0.9317651365902101</v>
      </c>
      <c r="H20" s="58">
        <v>0.15475640331298501</v>
      </c>
      <c r="I20" s="58">
        <v>28.8402449402763</v>
      </c>
      <c r="J20" s="58">
        <v>0.27064939999999998</v>
      </c>
      <c r="K20" s="58">
        <v>-7.073775E-3</v>
      </c>
      <c r="L20" s="58">
        <v>0.1966328</v>
      </c>
      <c r="M20" s="95"/>
      <c r="N20" s="95"/>
      <c r="O20" s="95"/>
      <c r="P20" s="96"/>
    </row>
    <row r="21" spans="1:16" ht="16.5" thickBot="1" x14ac:dyDescent="0.3">
      <c r="A21" s="141" t="s">
        <v>99</v>
      </c>
      <c r="B21" s="138">
        <v>27</v>
      </c>
      <c r="C21" s="59">
        <v>8.0725452160785194E-2</v>
      </c>
      <c r="D21" s="59">
        <v>0.106450839353688</v>
      </c>
      <c r="E21" s="60">
        <f>EXP(C21)</f>
        <v>1.0840732257445109</v>
      </c>
      <c r="F21" s="60">
        <f>EXP(C21+1.96*D21)</f>
        <v>1.3355845982256087</v>
      </c>
      <c r="G21" s="60">
        <f>EXP(C21-1.96*D21)</f>
        <v>0.87992536027851853</v>
      </c>
      <c r="H21" s="60">
        <v>0.45506972830932502</v>
      </c>
      <c r="I21" s="60"/>
      <c r="J21" s="100"/>
      <c r="K21" s="116"/>
      <c r="L21" s="100"/>
      <c r="M21" s="60">
        <v>33.275186755083404</v>
      </c>
      <c r="N21" s="60">
        <v>0.25390000000000001</v>
      </c>
      <c r="O21" s="100" t="s">
        <v>7</v>
      </c>
      <c r="P21" s="101" t="s">
        <v>7</v>
      </c>
    </row>
    <row r="22" spans="1:16" ht="15.75" thickBot="1" x14ac:dyDescent="0.3">
      <c r="A22" s="174" t="s">
        <v>101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6"/>
    </row>
    <row r="23" spans="1:16" ht="15.75" x14ac:dyDescent="0.25">
      <c r="A23" s="139" t="s">
        <v>73</v>
      </c>
      <c r="B23" s="136">
        <v>29</v>
      </c>
      <c r="C23" s="61">
        <v>8.3949442104015004E-2</v>
      </c>
      <c r="D23" s="61">
        <v>4.6010407434198597E-2</v>
      </c>
      <c r="E23" s="62">
        <f>EXP(C23)</f>
        <v>1.0875739069703638</v>
      </c>
      <c r="F23" s="62">
        <f>EXP(C23+1.96*D23)</f>
        <v>1.190210093470139</v>
      </c>
      <c r="G23" s="62">
        <f>EXP(C23-1.96*D23)</f>
        <v>0.99378841568566911</v>
      </c>
      <c r="H23" s="62">
        <v>6.8065179185831298E-2</v>
      </c>
      <c r="I23" s="62">
        <v>36.232743459155301</v>
      </c>
      <c r="J23" s="62">
        <v>0.13676640000000001</v>
      </c>
      <c r="K23" s="113"/>
      <c r="L23" s="114"/>
      <c r="M23" s="114"/>
      <c r="N23" s="114"/>
      <c r="O23" s="114"/>
      <c r="P23" s="115"/>
    </row>
    <row r="24" spans="1:16" ht="15.75" x14ac:dyDescent="0.25">
      <c r="A24" s="140" t="s">
        <v>74</v>
      </c>
      <c r="B24" s="137">
        <v>29</v>
      </c>
      <c r="C24" s="57">
        <v>0.128879062231891</v>
      </c>
      <c r="D24" s="57">
        <v>5.3029032837430101E-2</v>
      </c>
      <c r="E24" s="58">
        <f>EXP(C24)</f>
        <v>1.1375525427808759</v>
      </c>
      <c r="F24" s="58">
        <f>EXP(C24+1.96*D24)</f>
        <v>1.2621491803390503</v>
      </c>
      <c r="G24" s="58">
        <f>EXP(C24-1.96*D24)</f>
        <v>1.0252558158296494</v>
      </c>
      <c r="H24" s="82">
        <v>1.50842858925674E-2</v>
      </c>
      <c r="I24" s="58"/>
      <c r="J24" s="95"/>
      <c r="K24" s="105"/>
      <c r="L24" s="95"/>
      <c r="M24" s="95"/>
      <c r="N24" s="95"/>
      <c r="O24" s="95"/>
      <c r="P24" s="96"/>
    </row>
    <row r="25" spans="1:16" ht="15.75" x14ac:dyDescent="0.25">
      <c r="A25" s="140" t="s">
        <v>75</v>
      </c>
      <c r="B25" s="137">
        <v>29</v>
      </c>
      <c r="C25" s="57">
        <v>8.6680616425976798E-2</v>
      </c>
      <c r="D25" s="57">
        <v>4.4946227505950002E-2</v>
      </c>
      <c r="E25" s="58">
        <f>EXP(C25)</f>
        <v>1.0905483208708273</v>
      </c>
      <c r="F25" s="58">
        <f>EXP(C25+1.96*D25)</f>
        <v>1.1909784811640927</v>
      </c>
      <c r="G25" s="58">
        <f>EXP(C25-1.96*D25)</f>
        <v>0.99858700972643366</v>
      </c>
      <c r="H25" s="58">
        <v>6.3983004344615901E-2</v>
      </c>
      <c r="I25" s="58"/>
      <c r="J25" s="95"/>
      <c r="K25" s="105"/>
      <c r="L25" s="95"/>
      <c r="M25" s="95"/>
      <c r="N25" s="95"/>
      <c r="O25" s="95"/>
      <c r="P25" s="96"/>
    </row>
    <row r="26" spans="1:16" ht="15.75" x14ac:dyDescent="0.25">
      <c r="A26" s="140" t="s">
        <v>89</v>
      </c>
      <c r="B26" s="137">
        <v>29</v>
      </c>
      <c r="C26" s="57">
        <v>0.115569713424406</v>
      </c>
      <c r="D26" s="57">
        <v>5.9938829862490002E-2</v>
      </c>
      <c r="E26" s="58">
        <f>EXP(C26)</f>
        <v>1.1225127660295176</v>
      </c>
      <c r="F26" s="58">
        <f>EXP(C26+1.96*D26)</f>
        <v>1.2624443726822698</v>
      </c>
      <c r="G26" s="58">
        <f>EXP(C26-1.96*D26)</f>
        <v>0.99809143053336125</v>
      </c>
      <c r="H26" s="58">
        <v>6.4417350858851502E-2</v>
      </c>
      <c r="I26" s="58">
        <v>35.331600250405003</v>
      </c>
      <c r="J26" s="58">
        <v>0.13066340000000001</v>
      </c>
      <c r="K26" s="58">
        <v>-2.3548309999999999E-3</v>
      </c>
      <c r="L26" s="58">
        <v>0.41390359999999998</v>
      </c>
      <c r="M26" s="95"/>
      <c r="N26" s="95"/>
      <c r="O26" s="95"/>
      <c r="P26" s="96"/>
    </row>
    <row r="27" spans="1:16" ht="16.5" thickBot="1" x14ac:dyDescent="0.3">
      <c r="A27" s="141" t="s">
        <v>99</v>
      </c>
      <c r="B27" s="138">
        <v>29</v>
      </c>
      <c r="C27" s="59">
        <v>8.3949442104015004E-2</v>
      </c>
      <c r="D27" s="59">
        <v>4.6010407434198597E-2</v>
      </c>
      <c r="E27" s="60">
        <f>EXP(C27)</f>
        <v>1.0875739069703638</v>
      </c>
      <c r="F27" s="60">
        <f>EXP(C27+1.96*D27)</f>
        <v>1.190210093470139</v>
      </c>
      <c r="G27" s="60">
        <f>EXP(C27-1.96*D27)</f>
        <v>0.99378841568566911</v>
      </c>
      <c r="H27" s="60">
        <v>7.8753421348443597E-2</v>
      </c>
      <c r="I27" s="60"/>
      <c r="J27" s="100"/>
      <c r="K27" s="116"/>
      <c r="L27" s="100"/>
      <c r="M27" s="100">
        <v>43.704368489825796</v>
      </c>
      <c r="N27" s="100">
        <v>0.21410000000000001</v>
      </c>
      <c r="O27" s="100" t="s">
        <v>7</v>
      </c>
      <c r="P27" s="101" t="s">
        <v>7</v>
      </c>
    </row>
    <row r="29" spans="1:16" x14ac:dyDescent="0.25">
      <c r="A29" t="s">
        <v>119</v>
      </c>
    </row>
  </sheetData>
  <mergeCells count="4">
    <mergeCell ref="A4:P4"/>
    <mergeCell ref="A10:P10"/>
    <mergeCell ref="A16:P16"/>
    <mergeCell ref="A22:P22"/>
  </mergeCell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4E6E-C7D4-4D6F-87CB-E02DC96B370F}">
  <dimension ref="A1:G15"/>
  <sheetViews>
    <sheetView topLeftCell="C1" workbookViewId="0">
      <selection sqref="A1:G1"/>
    </sheetView>
  </sheetViews>
  <sheetFormatPr defaultColWidth="8.85546875" defaultRowHeight="15" x14ac:dyDescent="0.25"/>
  <cols>
    <col min="1" max="1" width="6.140625" hidden="1" customWidth="1"/>
    <col min="2" max="2" width="9.42578125" hidden="1" customWidth="1"/>
    <col min="3" max="3" width="16" style="89" customWidth="1"/>
    <col min="4" max="4" width="15" style="89" customWidth="1"/>
    <col min="5" max="5" width="18.140625" style="89" customWidth="1"/>
    <col min="6" max="6" width="21" style="89" customWidth="1"/>
    <col min="7" max="7" width="27" style="89" customWidth="1"/>
  </cols>
  <sheetData>
    <row r="1" spans="1:7" ht="15.75" x14ac:dyDescent="0.25">
      <c r="A1" s="179" t="s">
        <v>125</v>
      </c>
      <c r="B1" s="179"/>
      <c r="C1" s="179"/>
      <c r="D1" s="179"/>
      <c r="E1" s="179"/>
      <c r="F1" s="179"/>
      <c r="G1" s="179"/>
    </row>
    <row r="2" spans="1:7" ht="15.75" thickBot="1" x14ac:dyDescent="0.3"/>
    <row r="3" spans="1:7" ht="15.75" thickBot="1" x14ac:dyDescent="0.3">
      <c r="A3" s="125" t="s">
        <v>58</v>
      </c>
      <c r="B3" s="126" t="s">
        <v>91</v>
      </c>
      <c r="C3" s="127" t="s">
        <v>61</v>
      </c>
      <c r="D3" s="127" t="s">
        <v>62</v>
      </c>
      <c r="E3" s="127" t="s">
        <v>63</v>
      </c>
      <c r="F3" s="129" t="s">
        <v>93</v>
      </c>
      <c r="G3" s="128" t="s">
        <v>59</v>
      </c>
    </row>
    <row r="4" spans="1:7" ht="15.75" thickBot="1" x14ac:dyDescent="0.3">
      <c r="A4" s="180" t="s">
        <v>78</v>
      </c>
      <c r="B4" s="181"/>
      <c r="C4" s="181"/>
      <c r="D4" s="181"/>
      <c r="E4" s="181"/>
      <c r="F4" s="181"/>
      <c r="G4" s="182"/>
    </row>
    <row r="5" spans="1:7" x14ac:dyDescent="0.25">
      <c r="A5" s="68">
        <v>2.6418133458622001E-2</v>
      </c>
      <c r="B5" s="26">
        <v>4.3479813379776203E-2</v>
      </c>
      <c r="C5" s="56">
        <f>EXP(A5)</f>
        <v>1.0267701856969214</v>
      </c>
      <c r="D5" s="56">
        <f>EXP(A5-1.96*B5)</f>
        <v>0.94289315998754952</v>
      </c>
      <c r="E5" s="56">
        <f>EXP(A5+1.96*B5)</f>
        <v>1.1181086669989324</v>
      </c>
      <c r="F5" s="56">
        <v>0.60759537369380501</v>
      </c>
      <c r="G5" s="64">
        <v>0.54638053803068698</v>
      </c>
    </row>
    <row r="6" spans="1:7" ht="15.75" thickBot="1" x14ac:dyDescent="0.3">
      <c r="A6" s="70">
        <v>-2.28431133954844E-2</v>
      </c>
      <c r="B6" s="27">
        <v>5.7784613642155903E-2</v>
      </c>
      <c r="C6" s="66">
        <f>EXP(A6)</f>
        <v>0.97741581519358522</v>
      </c>
      <c r="D6" s="66">
        <f>EXP(A6-1.96*B6)</f>
        <v>0.8727545181187748</v>
      </c>
      <c r="E6" s="66">
        <f>EXP(A6+1.96*B6)</f>
        <v>1.094628163999406</v>
      </c>
      <c r="F6" s="66">
        <v>-0.39531480710324501</v>
      </c>
      <c r="G6" s="67">
        <v>0.69439916135258595</v>
      </c>
    </row>
    <row r="7" spans="1:7" ht="15.75" thickBot="1" x14ac:dyDescent="0.3">
      <c r="A7" s="180" t="s">
        <v>102</v>
      </c>
      <c r="B7" s="181"/>
      <c r="C7" s="181"/>
      <c r="D7" s="181"/>
      <c r="E7" s="181"/>
      <c r="F7" s="181"/>
      <c r="G7" s="182"/>
    </row>
    <row r="8" spans="1:7" x14ac:dyDescent="0.25">
      <c r="A8" s="68">
        <v>-7.3750385923696093E-2</v>
      </c>
      <c r="B8" s="26">
        <v>6.7357338083023896E-2</v>
      </c>
      <c r="C8" s="56">
        <f>EXP(A8)</f>
        <v>0.92890353230220279</v>
      </c>
      <c r="D8" s="56">
        <f>EXP(A8-1.96*B8)</f>
        <v>0.81401965378958718</v>
      </c>
      <c r="E8" s="56">
        <f>EXP(A8+1.96*B8)</f>
        <v>1.0600011539113863</v>
      </c>
      <c r="F8" s="56">
        <v>-1.0949124181955101</v>
      </c>
      <c r="G8" s="64">
        <v>0.27880141375871298</v>
      </c>
    </row>
    <row r="9" spans="1:7" ht="15.75" thickBot="1" x14ac:dyDescent="0.3">
      <c r="A9" s="70">
        <v>1.6681446921638102E-2</v>
      </c>
      <c r="B9" s="27">
        <v>9.5650870710460995E-2</v>
      </c>
      <c r="C9" s="66">
        <f>EXP(A9)</f>
        <v>1.0168213591541448</v>
      </c>
      <c r="D9" s="66">
        <f>EXP(A9-1.96*B9)</f>
        <v>0.84299499369870323</v>
      </c>
      <c r="E9" s="66">
        <f>EXP(A9+1.96*B9)</f>
        <v>1.2264908856642869</v>
      </c>
      <c r="F9" s="66">
        <v>0.17439932117433099</v>
      </c>
      <c r="G9" s="67">
        <v>0.86225589532792501</v>
      </c>
    </row>
    <row r="10" spans="1:7" ht="15.75" thickBot="1" x14ac:dyDescent="0.3">
      <c r="A10" s="180" t="s">
        <v>104</v>
      </c>
      <c r="B10" s="181"/>
      <c r="C10" s="181"/>
      <c r="D10" s="181"/>
      <c r="E10" s="181"/>
      <c r="F10" s="181"/>
      <c r="G10" s="182"/>
    </row>
    <row r="11" spans="1:7" x14ac:dyDescent="0.25">
      <c r="A11" s="68">
        <v>0.101298904617313</v>
      </c>
      <c r="B11" s="26">
        <v>0.111618044484437</v>
      </c>
      <c r="C11" s="56">
        <f>EXP(A11)</f>
        <v>1.1066073623841701</v>
      </c>
      <c r="D11" s="56">
        <f>EXP(A11-1.96*B11)</f>
        <v>0.88916499672623417</v>
      </c>
      <c r="E11" s="56">
        <f>EXP(A11+1.96*B11)</f>
        <v>1.3772245409924599</v>
      </c>
      <c r="F11" s="56">
        <v>0.90754953722054299</v>
      </c>
      <c r="G11" s="64">
        <v>0.369551612774008</v>
      </c>
    </row>
    <row r="12" spans="1:7" ht="15.75" thickBot="1" x14ac:dyDescent="0.3">
      <c r="A12" s="70">
        <v>7.0499916641211203E-3</v>
      </c>
      <c r="B12" s="27">
        <v>7.0884676403401098E-2</v>
      </c>
      <c r="C12" s="66">
        <f>EXP(A12)</f>
        <v>1.0070749013586591</v>
      </c>
      <c r="D12" s="66">
        <f>EXP(A12-1.96*B12)</f>
        <v>0.87644267924271035</v>
      </c>
      <c r="E12" s="66">
        <f>EXP(A12+1.96*B12)</f>
        <v>1.1571776237812514</v>
      </c>
      <c r="F12" s="66">
        <v>9.9457203190150403E-2</v>
      </c>
      <c r="G12" s="67">
        <v>0.92127205620293295</v>
      </c>
    </row>
    <row r="13" spans="1:7" ht="15.75" thickBot="1" x14ac:dyDescent="0.3">
      <c r="A13" s="180" t="s">
        <v>101</v>
      </c>
      <c r="B13" s="181"/>
      <c r="C13" s="181"/>
      <c r="D13" s="181"/>
      <c r="E13" s="181"/>
      <c r="F13" s="181"/>
      <c r="G13" s="182"/>
    </row>
    <row r="14" spans="1:7" x14ac:dyDescent="0.25">
      <c r="A14" s="68">
        <v>6.1466227988681003E-2</v>
      </c>
      <c r="B14" s="26">
        <v>5.0546446155261E-2</v>
      </c>
      <c r="C14" s="56">
        <f>EXP(A14)</f>
        <v>1.0633945829484743</v>
      </c>
      <c r="D14" s="56">
        <f>EXP(A14-1.96*B14)</f>
        <v>0.96309347399842371</v>
      </c>
      <c r="E14" s="56">
        <f>EXP(A14+1.96*B14)</f>
        <v>1.1741415237188184</v>
      </c>
      <c r="F14" s="56">
        <v>1.2160346110165301</v>
      </c>
      <c r="G14" s="64">
        <v>0.230312344421539</v>
      </c>
    </row>
    <row r="15" spans="1:7" ht="15.75" thickBot="1" x14ac:dyDescent="0.3">
      <c r="A15" s="72">
        <v>-3.4050191631070502E-2</v>
      </c>
      <c r="B15" s="50">
        <v>6.9652269091766097E-2</v>
      </c>
      <c r="C15" s="60">
        <f>EXP(A15)</f>
        <v>0.96652299205461567</v>
      </c>
      <c r="D15" s="60">
        <f>EXP(A15-1.96*B15)</f>
        <v>0.84318521220958453</v>
      </c>
      <c r="E15" s="60">
        <f>EXP(A15+1.96*B15)</f>
        <v>1.1079021318723121</v>
      </c>
      <c r="F15" s="60">
        <v>-0.488859761140155</v>
      </c>
      <c r="G15" s="63">
        <v>0.62731517272416404</v>
      </c>
    </row>
  </sheetData>
  <mergeCells count="5">
    <mergeCell ref="A1:G1"/>
    <mergeCell ref="A7:G7"/>
    <mergeCell ref="A10:G10"/>
    <mergeCell ref="A13:G13"/>
    <mergeCell ref="A4:G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CAECC-2D37-4CE6-BD46-2269B968F76D}">
  <dimension ref="A1:D14"/>
  <sheetViews>
    <sheetView tabSelected="1" workbookViewId="0">
      <selection activeCell="M31" sqref="M31"/>
    </sheetView>
  </sheetViews>
  <sheetFormatPr defaultColWidth="8.85546875" defaultRowHeight="15" x14ac:dyDescent="0.25"/>
  <cols>
    <col min="1" max="1" width="17.85546875" customWidth="1"/>
    <col min="2" max="2" width="21.42578125" style="84" customWidth="1"/>
    <col min="3" max="3" width="12" customWidth="1"/>
    <col min="4" max="4" width="11" style="121" customWidth="1"/>
  </cols>
  <sheetData>
    <row r="1" spans="1:4" x14ac:dyDescent="0.25">
      <c r="A1" s="1" t="s">
        <v>126</v>
      </c>
    </row>
    <row r="2" spans="1:4" ht="15.75" thickBot="1" x14ac:dyDescent="0.3"/>
    <row r="3" spans="1:4" ht="16.5" thickBot="1" x14ac:dyDescent="0.3">
      <c r="A3" s="80" t="s">
        <v>107</v>
      </c>
      <c r="B3" s="81" t="s">
        <v>110</v>
      </c>
      <c r="C3" s="81" t="s">
        <v>108</v>
      </c>
      <c r="D3" s="122" t="s">
        <v>109</v>
      </c>
    </row>
    <row r="4" spans="1:4" ht="16.5" thickBot="1" x14ac:dyDescent="0.3">
      <c r="A4" s="184" t="s">
        <v>78</v>
      </c>
      <c r="B4" s="185"/>
      <c r="C4" s="185"/>
      <c r="D4" s="186"/>
    </row>
    <row r="5" spans="1:4" ht="15.75" thickBot="1" x14ac:dyDescent="0.3">
      <c r="A5" s="73">
        <v>0.8</v>
      </c>
      <c r="B5" s="78" t="s">
        <v>111</v>
      </c>
      <c r="C5" s="74">
        <v>2.5</v>
      </c>
      <c r="D5" s="123">
        <v>1.39</v>
      </c>
    </row>
    <row r="6" spans="1:4" ht="16.5" thickBot="1" x14ac:dyDescent="0.3">
      <c r="A6" s="184" t="s">
        <v>102</v>
      </c>
      <c r="B6" s="185"/>
      <c r="C6" s="185"/>
      <c r="D6" s="186"/>
    </row>
    <row r="7" spans="1:4" ht="15" customHeight="1" thickBot="1" x14ac:dyDescent="0.3">
      <c r="A7" s="73">
        <v>0.8</v>
      </c>
      <c r="B7" s="79" t="s">
        <v>113</v>
      </c>
      <c r="C7" s="74">
        <v>2.5</v>
      </c>
      <c r="D7" s="123">
        <v>2</v>
      </c>
    </row>
    <row r="8" spans="1:4" ht="15" customHeight="1" thickBot="1" x14ac:dyDescent="0.3">
      <c r="A8" s="184" t="s">
        <v>104</v>
      </c>
      <c r="B8" s="185"/>
      <c r="C8" s="185"/>
      <c r="D8" s="186"/>
    </row>
    <row r="9" spans="1:4" ht="15.75" thickBot="1" x14ac:dyDescent="0.3">
      <c r="A9" s="73">
        <v>0.8</v>
      </c>
      <c r="B9" s="78" t="s">
        <v>112</v>
      </c>
      <c r="C9" s="74">
        <v>2.5</v>
      </c>
      <c r="D9" s="123">
        <v>2.1</v>
      </c>
    </row>
    <row r="10" spans="1:4" ht="16.5" thickBot="1" x14ac:dyDescent="0.3">
      <c r="A10" s="184" t="s">
        <v>101</v>
      </c>
      <c r="B10" s="185"/>
      <c r="C10" s="185"/>
      <c r="D10" s="186"/>
    </row>
    <row r="11" spans="1:4" ht="15.75" thickBot="1" x14ac:dyDescent="0.3">
      <c r="A11" s="73">
        <v>0.8</v>
      </c>
      <c r="B11" s="118" t="s">
        <v>114</v>
      </c>
      <c r="C11" s="74">
        <v>3.1</v>
      </c>
      <c r="D11" s="123">
        <v>1.66</v>
      </c>
    </row>
    <row r="12" spans="1:4" x14ac:dyDescent="0.25">
      <c r="A12" s="75"/>
      <c r="B12" s="77"/>
      <c r="C12" s="76"/>
      <c r="D12" s="124"/>
    </row>
    <row r="13" spans="1:4" x14ac:dyDescent="0.25">
      <c r="A13" s="75"/>
      <c r="B13" s="77"/>
      <c r="C13" s="76"/>
      <c r="D13" s="124"/>
    </row>
    <row r="14" spans="1:4" x14ac:dyDescent="0.25">
      <c r="A14" s="183" t="s">
        <v>117</v>
      </c>
      <c r="B14" s="183"/>
      <c r="C14" s="183"/>
      <c r="D14" s="183"/>
    </row>
  </sheetData>
  <mergeCells count="5">
    <mergeCell ref="A14:D14"/>
    <mergeCell ref="A8:D8"/>
    <mergeCell ref="A10:D10"/>
    <mergeCell ref="A6:D6"/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Sup Table S1</vt:lpstr>
      <vt:lpstr>Sup Table S2</vt:lpstr>
      <vt:lpstr>Sup Table S3</vt:lpstr>
      <vt:lpstr>Sup Table S4</vt:lpstr>
      <vt:lpstr>Sup Table S5</vt:lpstr>
      <vt:lpstr>Sup Table S6</vt:lpstr>
      <vt:lpstr>Sup Table S7</vt:lpstr>
      <vt:lpstr>Sup Table S8</vt:lpstr>
      <vt:lpstr>Sup 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</dc:creator>
  <cp:lastModifiedBy>MDPI</cp:lastModifiedBy>
  <dcterms:created xsi:type="dcterms:W3CDTF">2022-08-29T19:56:10Z</dcterms:created>
  <dcterms:modified xsi:type="dcterms:W3CDTF">2023-02-22T01:50:51Z</dcterms:modified>
</cp:coreProperties>
</file>