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0"/>
  <workbookPr/>
  <mc:AlternateContent xmlns:mc="http://schemas.openxmlformats.org/markup-compatibility/2006">
    <mc:Choice Requires="x15">
      <x15ac:absPath xmlns:x15ac="http://schemas.microsoft.com/office/spreadsheetml/2010/11/ac" url="F:\ダウンロード\"/>
    </mc:Choice>
  </mc:AlternateContent>
  <xr:revisionPtr revIDLastSave="0" documentId="13_ncr:1_{1F806F8D-10B0-4681-9EDB-1508121FC2E4}" xr6:coauthVersionLast="36" xr6:coauthVersionMax="36" xr10:uidLastSave="{00000000-0000-0000-0000-000000000000}"/>
  <bookViews>
    <workbookView xWindow="0" yWindow="0" windowWidth="15255" windowHeight="7995" xr2:uid="{00000000-000D-0000-FFFF-FFFF00000000}"/>
  </bookViews>
  <sheets>
    <sheet name="dataset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2" l="1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2" i="2"/>
  <c r="V2" i="2" l="1"/>
  <c r="X2" i="2"/>
  <c r="AB2" i="2"/>
  <c r="AC2" i="2" s="1"/>
  <c r="V3" i="2"/>
  <c r="X3" i="2"/>
  <c r="AB3" i="2"/>
  <c r="AC3" i="2" s="1"/>
  <c r="V4" i="2"/>
  <c r="X4" i="2"/>
  <c r="AB4" i="2"/>
  <c r="AC4" i="2" s="1"/>
  <c r="V5" i="2"/>
  <c r="X5" i="2"/>
  <c r="AB5" i="2"/>
  <c r="AC5" i="2" s="1"/>
  <c r="V6" i="2"/>
  <c r="X6" i="2"/>
  <c r="AB6" i="2"/>
  <c r="AC6" i="2" s="1"/>
  <c r="V7" i="2"/>
  <c r="X7" i="2"/>
  <c r="AB7" i="2"/>
  <c r="AC7" i="2" s="1"/>
  <c r="V8" i="2"/>
  <c r="X8" i="2"/>
  <c r="AB8" i="2"/>
  <c r="AC8" i="2" s="1"/>
  <c r="V9" i="2"/>
  <c r="X9" i="2"/>
  <c r="AB9" i="2"/>
  <c r="AC9" i="2" s="1"/>
  <c r="V10" i="2"/>
  <c r="X10" i="2"/>
  <c r="AB10" i="2"/>
  <c r="AC10" i="2" s="1"/>
  <c r="V11" i="2"/>
  <c r="X11" i="2"/>
  <c r="AB11" i="2"/>
  <c r="AC11" i="2" s="1"/>
  <c r="V12" i="2"/>
  <c r="X12" i="2"/>
  <c r="AB12" i="2"/>
  <c r="AC12" i="2" s="1"/>
  <c r="V13" i="2"/>
  <c r="X13" i="2"/>
  <c r="AB13" i="2"/>
  <c r="AC13" i="2" s="1"/>
  <c r="V14" i="2"/>
  <c r="X14" i="2"/>
  <c r="AB14" i="2"/>
  <c r="AC14" i="2" s="1"/>
  <c r="V15" i="2"/>
  <c r="X15" i="2"/>
  <c r="AB15" i="2"/>
  <c r="AC15" i="2" s="1"/>
  <c r="V16" i="2"/>
  <c r="X16" i="2"/>
  <c r="AB16" i="2"/>
  <c r="AC16" i="2" s="1"/>
  <c r="V17" i="2"/>
  <c r="X17" i="2"/>
  <c r="AB17" i="2"/>
  <c r="AC17" i="2" s="1"/>
  <c r="V18" i="2"/>
  <c r="X18" i="2"/>
  <c r="AB18" i="2"/>
  <c r="AC18" i="2" s="1"/>
  <c r="V19" i="2"/>
  <c r="X19" i="2"/>
  <c r="AB19" i="2"/>
  <c r="AC19" i="2" s="1"/>
  <c r="V20" i="2"/>
  <c r="X20" i="2"/>
  <c r="AB20" i="2"/>
  <c r="AC20" i="2" s="1"/>
  <c r="V21" i="2"/>
  <c r="X21" i="2"/>
  <c r="AB21" i="2"/>
  <c r="AC21" i="2" s="1"/>
  <c r="V22" i="2"/>
  <c r="X22" i="2"/>
  <c r="AB22" i="2"/>
  <c r="AC22" i="2" s="1"/>
  <c r="V23" i="2"/>
  <c r="X23" i="2"/>
  <c r="AB23" i="2"/>
  <c r="AC23" i="2" s="1"/>
  <c r="V24" i="2"/>
  <c r="X24" i="2"/>
  <c r="AB24" i="2"/>
  <c r="AC24" i="2" s="1"/>
  <c r="V25" i="2"/>
  <c r="X25" i="2"/>
  <c r="AB25" i="2"/>
  <c r="AC25" i="2" s="1"/>
  <c r="V26" i="2"/>
  <c r="X26" i="2"/>
  <c r="AB26" i="2"/>
  <c r="AC26" i="2" s="1"/>
  <c r="V27" i="2"/>
  <c r="X27" i="2"/>
  <c r="AB27" i="2"/>
  <c r="AC27" i="2" s="1"/>
  <c r="V28" i="2"/>
  <c r="X28" i="2"/>
  <c r="AB28" i="2"/>
  <c r="AC28" i="2" s="1"/>
  <c r="V29" i="2"/>
  <c r="X29" i="2"/>
  <c r="AB29" i="2"/>
  <c r="AC29" i="2" s="1"/>
  <c r="V30" i="2"/>
  <c r="X30" i="2"/>
  <c r="AB30" i="2"/>
  <c r="AC30" i="2" s="1"/>
  <c r="V31" i="2"/>
  <c r="X31" i="2"/>
  <c r="AB31" i="2"/>
  <c r="AC31" i="2" s="1"/>
  <c r="V32" i="2"/>
  <c r="X32" i="2"/>
  <c r="AB32" i="2"/>
  <c r="AC32" i="2" s="1"/>
  <c r="V33" i="2"/>
  <c r="X33" i="2"/>
  <c r="AB33" i="2"/>
  <c r="AC33" i="2" s="1"/>
  <c r="V34" i="2"/>
  <c r="X34" i="2"/>
  <c r="AB34" i="2"/>
  <c r="AC34" i="2" s="1"/>
  <c r="V35" i="2"/>
  <c r="X35" i="2"/>
  <c r="AB35" i="2"/>
  <c r="AC35" i="2" s="1"/>
  <c r="V36" i="2"/>
  <c r="X36" i="2"/>
  <c r="AB36" i="2"/>
  <c r="AC36" i="2" s="1"/>
  <c r="V37" i="2"/>
  <c r="X37" i="2"/>
  <c r="AB37" i="2"/>
  <c r="AC37" i="2" s="1"/>
  <c r="V38" i="2"/>
  <c r="X38" i="2"/>
  <c r="AB38" i="2"/>
  <c r="AC38" i="2" s="1"/>
  <c r="V39" i="2"/>
  <c r="X39" i="2"/>
  <c r="AB39" i="2"/>
  <c r="AC39" i="2" s="1"/>
  <c r="V40" i="2"/>
  <c r="X40" i="2"/>
  <c r="AB40" i="2"/>
  <c r="AC40" i="2" s="1"/>
  <c r="V41" i="2"/>
  <c r="X41" i="2"/>
  <c r="AB41" i="2"/>
  <c r="AC41" i="2" s="1"/>
  <c r="V42" i="2"/>
  <c r="X42" i="2"/>
  <c r="AB42" i="2"/>
  <c r="AC42" i="2" s="1"/>
  <c r="V43" i="2"/>
  <c r="X43" i="2"/>
  <c r="AB43" i="2"/>
  <c r="AC43" i="2" s="1"/>
  <c r="V44" i="2"/>
  <c r="X44" i="2"/>
  <c r="AB44" i="2"/>
  <c r="AC44" i="2" s="1"/>
  <c r="V45" i="2"/>
  <c r="X45" i="2"/>
  <c r="AB45" i="2"/>
  <c r="AC45" i="2" s="1"/>
  <c r="V46" i="2"/>
  <c r="X46" i="2"/>
  <c r="AB46" i="2"/>
  <c r="AC46" i="2" s="1"/>
  <c r="V47" i="2"/>
  <c r="X47" i="2"/>
  <c r="AB47" i="2"/>
  <c r="AC47" i="2" s="1"/>
  <c r="V48" i="2"/>
  <c r="X48" i="2"/>
  <c r="AB48" i="2"/>
  <c r="AC48" i="2" s="1"/>
  <c r="V49" i="2"/>
  <c r="X49" i="2"/>
  <c r="AB49" i="2"/>
  <c r="AC49" i="2" s="1"/>
  <c r="V50" i="2"/>
  <c r="X50" i="2"/>
  <c r="AB50" i="2"/>
  <c r="AC50" i="2" s="1"/>
  <c r="V51" i="2"/>
  <c r="X51" i="2"/>
  <c r="AB51" i="2"/>
  <c r="AC51" i="2" s="1"/>
  <c r="V52" i="2"/>
  <c r="X52" i="2"/>
  <c r="AB52" i="2"/>
  <c r="AC52" i="2" s="1"/>
  <c r="V53" i="2"/>
  <c r="X53" i="2"/>
  <c r="AB53" i="2"/>
  <c r="AC53" i="2" s="1"/>
  <c r="V54" i="2"/>
  <c r="X54" i="2"/>
  <c r="AB54" i="2"/>
  <c r="AC54" i="2" s="1"/>
  <c r="V55" i="2"/>
  <c r="X55" i="2"/>
  <c r="AB55" i="2"/>
  <c r="AC55" i="2" s="1"/>
  <c r="V56" i="2"/>
  <c r="X56" i="2"/>
  <c r="AB56" i="2"/>
  <c r="AC56" i="2" s="1"/>
  <c r="V57" i="2"/>
  <c r="X57" i="2"/>
  <c r="AB57" i="2"/>
  <c r="AC57" i="2" s="1"/>
  <c r="V58" i="2"/>
  <c r="X58" i="2"/>
  <c r="AB58" i="2"/>
  <c r="AC58" i="2" s="1"/>
  <c r="V59" i="2"/>
  <c r="X59" i="2"/>
  <c r="AB59" i="2"/>
  <c r="AC59" i="2" s="1"/>
  <c r="V60" i="2"/>
  <c r="X60" i="2"/>
  <c r="AB60" i="2"/>
  <c r="AC60" i="2" s="1"/>
  <c r="V61" i="2"/>
  <c r="X61" i="2"/>
  <c r="AB61" i="2"/>
  <c r="AC61" i="2" s="1"/>
  <c r="V62" i="2"/>
  <c r="X62" i="2"/>
  <c r="AB62" i="2"/>
  <c r="AC62" i="2" s="1"/>
  <c r="V63" i="2"/>
  <c r="X63" i="2"/>
  <c r="AB63" i="2"/>
  <c r="AC63" i="2" s="1"/>
  <c r="V64" i="2"/>
  <c r="X64" i="2"/>
  <c r="AB64" i="2"/>
  <c r="AC64" i="2" s="1"/>
  <c r="V65" i="2"/>
  <c r="X65" i="2"/>
  <c r="AB65" i="2"/>
  <c r="AC65" i="2" s="1"/>
  <c r="V66" i="2"/>
  <c r="X66" i="2"/>
  <c r="AB66" i="2"/>
  <c r="AC66" i="2" s="1"/>
  <c r="V67" i="2"/>
  <c r="X67" i="2"/>
  <c r="AB67" i="2"/>
  <c r="AC67" i="2" s="1"/>
  <c r="V68" i="2"/>
  <c r="X68" i="2"/>
  <c r="AB68" i="2"/>
  <c r="AC68" i="2" s="1"/>
  <c r="V69" i="2"/>
  <c r="X69" i="2"/>
  <c r="AB69" i="2"/>
  <c r="AC69" i="2" s="1"/>
  <c r="V70" i="2"/>
  <c r="X70" i="2"/>
  <c r="AB70" i="2"/>
  <c r="AC70" i="2" s="1"/>
  <c r="V71" i="2"/>
  <c r="X71" i="2"/>
  <c r="AB71" i="2"/>
  <c r="AC71" i="2" s="1"/>
  <c r="V72" i="2"/>
  <c r="X72" i="2"/>
  <c r="AB72" i="2"/>
  <c r="AC72" i="2" s="1"/>
  <c r="V73" i="2"/>
  <c r="X73" i="2"/>
  <c r="AB73" i="2"/>
  <c r="AC73" i="2" s="1"/>
  <c r="V74" i="2"/>
  <c r="X74" i="2"/>
  <c r="AB74" i="2"/>
  <c r="AC74" i="2" s="1"/>
  <c r="V75" i="2"/>
  <c r="X75" i="2"/>
  <c r="AB75" i="2"/>
  <c r="AC75" i="2" s="1"/>
  <c r="V76" i="2"/>
  <c r="X76" i="2"/>
  <c r="AB76" i="2"/>
  <c r="AC76" i="2" s="1"/>
  <c r="V77" i="2"/>
  <c r="X77" i="2"/>
  <c r="AB77" i="2"/>
  <c r="AC77" i="2" s="1"/>
  <c r="V78" i="2"/>
  <c r="X78" i="2"/>
  <c r="AB78" i="2"/>
  <c r="AC78" i="2" s="1"/>
  <c r="V79" i="2"/>
  <c r="X79" i="2"/>
  <c r="AB79" i="2"/>
  <c r="AC79" i="2" s="1"/>
  <c r="V80" i="2"/>
  <c r="X80" i="2"/>
  <c r="AB80" i="2"/>
  <c r="AC80" i="2" s="1"/>
  <c r="V81" i="2"/>
  <c r="X81" i="2"/>
  <c r="AB81" i="2"/>
  <c r="AC81" i="2" s="1"/>
  <c r="V82" i="2"/>
  <c r="X82" i="2"/>
  <c r="AB82" i="2"/>
  <c r="AC82" i="2" s="1"/>
  <c r="V83" i="2"/>
  <c r="X83" i="2"/>
  <c r="AB83" i="2"/>
  <c r="AC83" i="2" s="1"/>
  <c r="V84" i="2"/>
  <c r="X84" i="2"/>
  <c r="AB84" i="2"/>
  <c r="AC84" i="2" s="1"/>
  <c r="V85" i="2"/>
  <c r="X85" i="2"/>
  <c r="AB85" i="2"/>
  <c r="AC85" i="2" s="1"/>
  <c r="V86" i="2"/>
  <c r="X86" i="2"/>
  <c r="AB86" i="2"/>
  <c r="AC86" i="2" s="1"/>
  <c r="V87" i="2"/>
  <c r="X87" i="2"/>
  <c r="AB87" i="2"/>
  <c r="AC87" i="2" s="1"/>
  <c r="V88" i="2"/>
  <c r="X88" i="2"/>
  <c r="AB88" i="2"/>
  <c r="AC88" i="2" s="1"/>
  <c r="V89" i="2"/>
  <c r="X89" i="2"/>
  <c r="AB89" i="2"/>
  <c r="AC89" i="2" s="1"/>
  <c r="V90" i="2"/>
  <c r="X90" i="2"/>
  <c r="AB90" i="2"/>
  <c r="AC90" i="2" s="1"/>
  <c r="V91" i="2"/>
  <c r="X91" i="2"/>
  <c r="AB91" i="2"/>
  <c r="AC91" i="2" s="1"/>
  <c r="V92" i="2"/>
  <c r="X92" i="2"/>
  <c r="AB92" i="2"/>
  <c r="AC92" i="2" s="1"/>
  <c r="V93" i="2"/>
  <c r="X93" i="2"/>
  <c r="AB93" i="2"/>
  <c r="AC93" i="2" s="1"/>
  <c r="V94" i="2"/>
  <c r="X94" i="2"/>
  <c r="AB94" i="2"/>
  <c r="AC94" i="2" s="1"/>
  <c r="V95" i="2"/>
  <c r="X95" i="2"/>
  <c r="AB95" i="2"/>
  <c r="AC95" i="2" s="1"/>
  <c r="V96" i="2"/>
  <c r="X96" i="2"/>
  <c r="AB96" i="2"/>
  <c r="AC96" i="2" s="1"/>
  <c r="V97" i="2"/>
  <c r="X97" i="2"/>
  <c r="AB97" i="2"/>
  <c r="AC97" i="2" s="1"/>
  <c r="V98" i="2"/>
  <c r="X98" i="2"/>
  <c r="AB98" i="2"/>
  <c r="AC98" i="2" s="1"/>
  <c r="V99" i="2"/>
  <c r="X99" i="2"/>
  <c r="AB99" i="2"/>
  <c r="AC99" i="2" s="1"/>
  <c r="V100" i="2"/>
  <c r="X100" i="2"/>
  <c r="AB100" i="2"/>
  <c r="AC100" i="2" s="1"/>
  <c r="V101" i="2"/>
  <c r="X101" i="2"/>
  <c r="AB101" i="2"/>
  <c r="AC101" i="2" s="1"/>
  <c r="V102" i="2"/>
  <c r="X102" i="2"/>
  <c r="AB102" i="2"/>
  <c r="AC102" i="2" s="1"/>
  <c r="V103" i="2"/>
  <c r="X103" i="2"/>
  <c r="AB103" i="2"/>
  <c r="AC103" i="2" s="1"/>
  <c r="V104" i="2"/>
  <c r="X104" i="2"/>
  <c r="AB104" i="2"/>
  <c r="AC104" i="2" s="1"/>
  <c r="V105" i="2"/>
  <c r="X105" i="2"/>
  <c r="AB105" i="2"/>
  <c r="AC105" i="2" s="1"/>
  <c r="V106" i="2"/>
  <c r="X106" i="2"/>
  <c r="AB106" i="2"/>
  <c r="AC106" i="2" s="1"/>
  <c r="V107" i="2"/>
  <c r="X107" i="2"/>
  <c r="AB107" i="2"/>
  <c r="AC107" i="2" s="1"/>
  <c r="V108" i="2"/>
  <c r="X108" i="2"/>
  <c r="AB108" i="2"/>
  <c r="AC108" i="2" s="1"/>
  <c r="V109" i="2"/>
  <c r="X109" i="2"/>
  <c r="AB109" i="2"/>
  <c r="AC109" i="2" s="1"/>
  <c r="V110" i="2"/>
  <c r="X110" i="2"/>
  <c r="AB110" i="2"/>
  <c r="AC110" i="2" s="1"/>
  <c r="V111" i="2"/>
  <c r="X111" i="2"/>
  <c r="AB111" i="2"/>
  <c r="AC111" i="2" s="1"/>
  <c r="V112" i="2"/>
  <c r="X112" i="2"/>
  <c r="AB112" i="2"/>
  <c r="AC112" i="2" s="1"/>
</calcChain>
</file>

<file path=xl/sharedStrings.xml><?xml version="1.0" encoding="utf-8"?>
<sst xmlns="http://schemas.openxmlformats.org/spreadsheetml/2006/main" count="29" uniqueCount="29">
  <si>
    <t>GNRI</t>
  </si>
  <si>
    <t>No</t>
  </si>
  <si>
    <t>Outcome / 0: good, 1: poor</t>
    <phoneticPr fontId="2"/>
  </si>
  <si>
    <t>Height (cm)</t>
    <phoneticPr fontId="2"/>
  </si>
  <si>
    <t>Body weight (kg)</t>
    <phoneticPr fontId="2"/>
  </si>
  <si>
    <t>CRP (mg/dL)</t>
    <phoneticPr fontId="2"/>
  </si>
  <si>
    <t>HbA1c (%)</t>
    <phoneticPr fontId="2"/>
  </si>
  <si>
    <t>ECW/TBW</t>
    <phoneticPr fontId="2"/>
  </si>
  <si>
    <t>Cardiovascular complication</t>
    <phoneticPr fontId="2"/>
  </si>
  <si>
    <t>Length of hospitalization (d)</t>
    <phoneticPr fontId="3"/>
  </si>
  <si>
    <t>Age (y.o.)</t>
    <phoneticPr fontId="2"/>
  </si>
  <si>
    <t>BMI (kg/m2)</t>
    <phoneticPr fontId="3"/>
  </si>
  <si>
    <t>SMI (kg/m2)</t>
    <phoneticPr fontId="2"/>
  </si>
  <si>
    <t>Days from admission to BIA evaluation</t>
    <phoneticPr fontId="2"/>
  </si>
  <si>
    <t>Urinary tract infection</t>
    <phoneticPr fontId="2"/>
  </si>
  <si>
    <t>mRS score at discharge</t>
    <phoneticPr fontId="2"/>
  </si>
  <si>
    <t>NIHSS score at admission</t>
    <phoneticPr fontId="2"/>
  </si>
  <si>
    <t>Sex / 1: male, 2: female</t>
    <phoneticPr fontId="2"/>
  </si>
  <si>
    <t>NT–pro-BNP (pg/mL)</t>
    <phoneticPr fontId="2"/>
  </si>
  <si>
    <t>Sarcopenia / No: 0, Yes: 1</t>
    <phoneticPr fontId="2"/>
  </si>
  <si>
    <t>Low grip strength (male: &lt;28, female: &lt;18) / No: 0, Yes: 1</t>
    <phoneticPr fontId="2"/>
  </si>
  <si>
    <t>Grip strength (kg)</t>
    <phoneticPr fontId="2"/>
  </si>
  <si>
    <t>High SMI / male: ≥7.0, female: ≥5.7</t>
    <phoneticPr fontId="2"/>
  </si>
  <si>
    <t>NT–pro-BNP &gt; 500</t>
    <phoneticPr fontId="2"/>
  </si>
  <si>
    <t>Creatinine (mg/dL)</t>
    <phoneticPr fontId="2"/>
  </si>
  <si>
    <t>Albumin (g/dL)</t>
    <phoneticPr fontId="2"/>
  </si>
  <si>
    <t>Pneumonia</t>
  </si>
  <si>
    <t>Nutritionally at-risk / GNRI &gt;98: 0, ≤98: 1</t>
    <phoneticPr fontId="2"/>
  </si>
  <si>
    <t>Overhydration (ECW/TBW &gt;0.39) / No: 0, Yes: 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</si>
</sst>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2">
    <xf numFmtId="0" fontId="0" fillId="0" borderId="0" xfId="0">
      <alignment vertical="center"/>
    </xf>
    <xf numFmtId="0" fontId="1" fillId="0" borderId="0" xfId="1">
      <alignment vertical="center"/>
    </xf>
    <xf numFmtId="176" fontId="0" fillId="0" borderId="0" xfId="0" applyNumberFormat="1">
      <alignment vertical="center"/>
    </xf>
    <xf numFmtId="0" fontId="1" fillId="0" borderId="0" xfId="1" applyNumberFormat="1" applyFont="1" applyAlignment="1">
      <alignment vertical="top"/>
    </xf>
    <xf numFmtId="0" fontId="0" fillId="0" borderId="0" xfId="0" applyNumberFormat="1" applyFont="1" applyAlignment="1">
      <alignment vertical="top"/>
    </xf>
    <xf numFmtId="176" fontId="1" fillId="0" borderId="0" xfId="1" applyNumberFormat="1" applyFont="1" applyAlignment="1">
      <alignment vertical="top"/>
    </xf>
    <xf numFmtId="176" fontId="0" fillId="0" borderId="0" xfId="0" applyNumberFormat="1" applyFont="1" applyAlignment="1">
      <alignment vertical="top"/>
    </xf>
    <xf numFmtId="0" fontId="4" fillId="0" borderId="0" xfId="0" applyNumberFormat="1" applyFont="1" applyAlignment="1">
      <alignment horizontal="center" vertical="top"/>
    </xf>
    <xf numFmtId="0" fontId="4" fillId="0" borderId="0" xfId="1" applyNumberFormat="1" applyFont="1" applyAlignment="1">
      <alignment horizontal="center" vertical="top"/>
    </xf>
    <xf numFmtId="0" fontId="4" fillId="0" borderId="0" xfId="1" applyFont="1">
      <alignment vertical="center"/>
    </xf>
    <xf numFmtId="176" fontId="4" fillId="0" borderId="0" xfId="0" applyNumberFormat="1" applyFont="1" applyAlignment="1">
      <alignment horizontal="center" vertical="top"/>
    </xf>
    <xf numFmtId="0" fontId="4" fillId="0" borderId="0" xfId="1" applyFont="1" applyFill="1">
      <alignment vertical="center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112"/>
  <sheetViews>
    <sheetView tabSelected="1" zoomScale="85" zoomScaleNormal="85" workbookViewId="0">
      <pane ySplit="1" topLeftCell="A2" activePane="bottomLeft" state="frozen"/>
      <selection pane="bottomLeft" activeCell="H1" sqref="H1"/>
    </sheetView>
  </sheetViews>
  <sheetFormatPr defaultRowHeight="13.5" x14ac:dyDescent="0.15"/>
  <cols>
    <col min="1" max="1" width="4.5" bestFit="1" customWidth="1"/>
    <col min="2" max="2" width="10.5" style="1" bestFit="1" customWidth="1"/>
    <col min="3" max="3" width="23.875" style="1" bestFit="1" customWidth="1"/>
    <col min="4" max="4" width="12.75" style="1" bestFit="1" customWidth="1"/>
    <col min="5" max="5" width="18.125" style="1" bestFit="1" customWidth="1"/>
    <col min="6" max="6" width="13.625" style="1" bestFit="1" customWidth="1"/>
    <col min="7" max="7" width="11.25" bestFit="1" customWidth="1"/>
    <col min="8" max="8" width="13.25" bestFit="1" customWidth="1"/>
    <col min="9" max="9" width="14" bestFit="1" customWidth="1"/>
    <col min="10" max="10" width="11.125" bestFit="1" customWidth="1"/>
    <col min="11" max="11" width="22.25" bestFit="1" customWidth="1"/>
    <col min="12" max="12" width="22.25" customWidth="1"/>
    <col min="13" max="13" width="27.375" style="1" bestFit="1" customWidth="1"/>
    <col min="14" max="14" width="29.625" style="1" bestFit="1" customWidth="1"/>
    <col min="15" max="15" width="23.5" style="1" bestFit="1" customWidth="1"/>
    <col min="16" max="16" width="11.25" style="1" bestFit="1" customWidth="1"/>
    <col min="17" max="17" width="29.375" style="1" bestFit="1" customWidth="1"/>
    <col min="18" max="18" width="25.125" style="1" bestFit="1" customWidth="1"/>
    <col min="19" max="19" width="28.625" bestFit="1" customWidth="1"/>
    <col min="20" max="20" width="36.125" style="2" bestFit="1" customWidth="1"/>
    <col min="21" max="21" width="9.875" style="1" bestFit="1" customWidth="1"/>
    <col min="22" max="22" width="50.75" style="1" bestFit="1" customWidth="1"/>
    <col min="23" max="23" width="11.625" style="1" bestFit="1" customWidth="1"/>
    <col min="24" max="24" width="36.75" style="1" bestFit="1" customWidth="1"/>
    <col min="25" max="25" width="6.5" style="1" bestFit="1" customWidth="1"/>
    <col min="26" max="26" width="43.625" style="1" bestFit="1" customWidth="1"/>
    <col min="27" max="27" width="21.125" style="1" bestFit="1" customWidth="1"/>
    <col min="28" max="28" width="60" style="1" bestFit="1" customWidth="1"/>
    <col min="29" max="29" width="28" bestFit="1" customWidth="1"/>
    <col min="30" max="16384" width="9" style="1"/>
  </cols>
  <sheetData>
    <row r="1" spans="1:29" x14ac:dyDescent="0.15">
      <c r="A1" s="7" t="s">
        <v>1</v>
      </c>
      <c r="B1" s="8" t="s">
        <v>10</v>
      </c>
      <c r="C1" s="8" t="s">
        <v>17</v>
      </c>
      <c r="D1" s="8" t="s">
        <v>3</v>
      </c>
      <c r="E1" s="8" t="s">
        <v>4</v>
      </c>
      <c r="F1" s="8" t="s">
        <v>11</v>
      </c>
      <c r="G1" s="7" t="s">
        <v>25</v>
      </c>
      <c r="H1" s="7" t="s">
        <v>24</v>
      </c>
      <c r="I1" s="7" t="s">
        <v>5</v>
      </c>
      <c r="J1" s="7" t="s">
        <v>6</v>
      </c>
      <c r="K1" s="7" t="s">
        <v>18</v>
      </c>
      <c r="L1" s="7" t="s">
        <v>23</v>
      </c>
      <c r="M1" s="8" t="s">
        <v>16</v>
      </c>
      <c r="N1" s="8" t="s">
        <v>9</v>
      </c>
      <c r="O1" s="8" t="s">
        <v>14</v>
      </c>
      <c r="P1" s="8" t="s">
        <v>26</v>
      </c>
      <c r="Q1" s="9" t="s">
        <v>8</v>
      </c>
      <c r="R1" s="8" t="s">
        <v>15</v>
      </c>
      <c r="S1" s="9" t="s">
        <v>2</v>
      </c>
      <c r="T1" s="10" t="s">
        <v>13</v>
      </c>
      <c r="U1" s="9" t="s">
        <v>7</v>
      </c>
      <c r="V1" s="9" t="s">
        <v>28</v>
      </c>
      <c r="W1" s="9" t="s">
        <v>12</v>
      </c>
      <c r="X1" s="9" t="s">
        <v>22</v>
      </c>
      <c r="Y1" s="9" t="s">
        <v>0</v>
      </c>
      <c r="Z1" s="9" t="s">
        <v>27</v>
      </c>
      <c r="AA1" s="9" t="s">
        <v>21</v>
      </c>
      <c r="AB1" s="9" t="s">
        <v>20</v>
      </c>
      <c r="AC1" s="11" t="s">
        <v>19</v>
      </c>
    </row>
    <row r="2" spans="1:29" x14ac:dyDescent="0.15">
      <c r="A2" s="4">
        <v>1</v>
      </c>
      <c r="B2" s="3">
        <v>56</v>
      </c>
      <c r="C2" s="3">
        <v>1</v>
      </c>
      <c r="D2" s="3">
        <v>168</v>
      </c>
      <c r="E2" s="3">
        <v>69</v>
      </c>
      <c r="F2" s="3">
        <f>ROUND(E2/(D2/100)^2,1)</f>
        <v>24.4</v>
      </c>
      <c r="G2" s="4">
        <v>4</v>
      </c>
      <c r="H2" s="4">
        <v>0.91</v>
      </c>
      <c r="I2" s="4">
        <v>0.1</v>
      </c>
      <c r="J2" s="4">
        <v>6.9</v>
      </c>
      <c r="K2" s="4">
        <v>10</v>
      </c>
      <c r="L2" s="4">
        <v>0</v>
      </c>
      <c r="M2" s="3">
        <v>1</v>
      </c>
      <c r="N2" s="5">
        <v>9</v>
      </c>
      <c r="O2" s="3">
        <v>0</v>
      </c>
      <c r="P2" s="3">
        <v>0</v>
      </c>
      <c r="Q2" s="1">
        <v>0</v>
      </c>
      <c r="R2" s="3">
        <v>0</v>
      </c>
      <c r="S2" s="1">
        <v>0</v>
      </c>
      <c r="T2" s="6">
        <v>2</v>
      </c>
      <c r="U2" s="1">
        <v>0.38200000000000001</v>
      </c>
      <c r="V2" s="1">
        <f t="shared" ref="V2:V33" si="0">IF(U2&gt;0.39,1,0)</f>
        <v>0</v>
      </c>
      <c r="W2" s="1">
        <v>7.2</v>
      </c>
      <c r="X2" s="1">
        <f t="shared" ref="X2:X8" si="1">IF(W2&gt;=7,1,0)</f>
        <v>1</v>
      </c>
      <c r="Y2" s="1">
        <v>105.9</v>
      </c>
      <c r="Z2" s="1">
        <v>0</v>
      </c>
      <c r="AA2" s="1">
        <v>31</v>
      </c>
      <c r="AB2" s="1">
        <f>IF(C2=2, IF(AA2&lt;18, 1, 0), IF(AA2&lt;28, 1, 0))</f>
        <v>0</v>
      </c>
      <c r="AC2">
        <f>IF(AND(C2=1, W2&lt;7, AB2=1), 1, IF(AND(C2=2, W2&lt;5.7, AB2=1), 1, 0))</f>
        <v>0</v>
      </c>
    </row>
    <row r="3" spans="1:29" x14ac:dyDescent="0.15">
      <c r="A3" s="4">
        <v>2</v>
      </c>
      <c r="B3" s="3">
        <v>67</v>
      </c>
      <c r="C3" s="3">
        <v>1</v>
      </c>
      <c r="D3" s="3">
        <v>173</v>
      </c>
      <c r="E3" s="3">
        <v>74</v>
      </c>
      <c r="F3" s="3">
        <f t="shared" ref="F3:F66" si="2">ROUND(E3/(D3/100)^2,1)</f>
        <v>24.7</v>
      </c>
      <c r="G3" s="4">
        <v>3.8</v>
      </c>
      <c r="H3" s="4">
        <v>0.95</v>
      </c>
      <c r="I3" s="4">
        <v>0.1</v>
      </c>
      <c r="J3" s="4">
        <v>5.9</v>
      </c>
      <c r="K3" s="4">
        <v>692</v>
      </c>
      <c r="L3" s="4">
        <v>1</v>
      </c>
      <c r="M3" s="3">
        <v>1</v>
      </c>
      <c r="N3" s="5">
        <v>15</v>
      </c>
      <c r="O3" s="3">
        <v>0</v>
      </c>
      <c r="P3" s="3">
        <v>0</v>
      </c>
      <c r="Q3" s="1">
        <v>0</v>
      </c>
      <c r="R3" s="3">
        <v>2</v>
      </c>
      <c r="S3" s="1">
        <v>0</v>
      </c>
      <c r="T3" s="6">
        <v>1</v>
      </c>
      <c r="U3" s="1">
        <v>0.378</v>
      </c>
      <c r="V3" s="1">
        <f t="shared" si="0"/>
        <v>0</v>
      </c>
      <c r="W3" s="1">
        <v>8.1</v>
      </c>
      <c r="X3" s="1">
        <f t="shared" si="1"/>
        <v>1</v>
      </c>
      <c r="Y3" s="1">
        <v>103.4</v>
      </c>
      <c r="Z3" s="1">
        <v>0</v>
      </c>
      <c r="AA3" s="1">
        <v>35</v>
      </c>
      <c r="AB3" s="1">
        <f>IF(C3=2, IF(AA3&lt;18, 1, 0), IF(AA3&lt;28, 1, 0))</f>
        <v>0</v>
      </c>
      <c r="AC3">
        <f>IF(AND(C3=1, W3&lt;7, AB3=1), 1, IF(AND(C3=2, W3&lt;5.7, AB3=1), 1, 0))</f>
        <v>0</v>
      </c>
    </row>
    <row r="4" spans="1:29" x14ac:dyDescent="0.15">
      <c r="A4" s="4">
        <v>3</v>
      </c>
      <c r="B4" s="3">
        <v>77</v>
      </c>
      <c r="C4" s="3">
        <v>1</v>
      </c>
      <c r="D4" s="3">
        <v>163.30000000000001</v>
      </c>
      <c r="E4" s="3">
        <v>78</v>
      </c>
      <c r="F4" s="3">
        <f t="shared" si="2"/>
        <v>29.2</v>
      </c>
      <c r="G4" s="4">
        <v>4.5999999999999996</v>
      </c>
      <c r="H4" s="4">
        <v>1.05</v>
      </c>
      <c r="I4" s="4">
        <v>0.3</v>
      </c>
      <c r="J4" s="4">
        <v>5.7</v>
      </c>
      <c r="K4" s="4">
        <v>159</v>
      </c>
      <c r="L4" s="4">
        <v>0</v>
      </c>
      <c r="M4" s="3">
        <v>0</v>
      </c>
      <c r="N4" s="5">
        <v>8</v>
      </c>
      <c r="O4" s="3">
        <v>0</v>
      </c>
      <c r="P4" s="3">
        <v>0</v>
      </c>
      <c r="Q4" s="1">
        <v>0</v>
      </c>
      <c r="R4" s="3">
        <v>0</v>
      </c>
      <c r="S4" s="1">
        <v>0</v>
      </c>
      <c r="T4" s="6">
        <v>5</v>
      </c>
      <c r="U4" s="1">
        <v>0.38100000000000001</v>
      </c>
      <c r="V4" s="1">
        <f t="shared" si="0"/>
        <v>0</v>
      </c>
      <c r="W4" s="1">
        <v>8.9</v>
      </c>
      <c r="X4" s="1">
        <f t="shared" si="1"/>
        <v>1</v>
      </c>
      <c r="Y4" s="1">
        <v>123.9</v>
      </c>
      <c r="Z4" s="1">
        <v>0</v>
      </c>
      <c r="AA4" s="1">
        <v>45</v>
      </c>
      <c r="AB4" s="1">
        <f>IF(C4=2, IF(AA4&lt;18, 1, 0), IF(AA4&lt;28, 1, 0))</f>
        <v>0</v>
      </c>
      <c r="AC4">
        <f>IF(AND(C4=1, W4&lt;7, AB4=1), 1, IF(AND(C4=2, W4&lt;5.7, AB4=1), 1, 0))</f>
        <v>0</v>
      </c>
    </row>
    <row r="5" spans="1:29" x14ac:dyDescent="0.15">
      <c r="A5" s="4">
        <v>4</v>
      </c>
      <c r="B5" s="3">
        <v>76</v>
      </c>
      <c r="C5" s="3">
        <v>1</v>
      </c>
      <c r="D5" s="3">
        <v>164</v>
      </c>
      <c r="E5" s="3">
        <v>50</v>
      </c>
      <c r="F5" s="3">
        <f t="shared" si="2"/>
        <v>18.600000000000001</v>
      </c>
      <c r="G5" s="4">
        <v>3.9</v>
      </c>
      <c r="H5" s="4">
        <v>1.2</v>
      </c>
      <c r="I5" s="4">
        <v>0.33</v>
      </c>
      <c r="J5" s="4">
        <v>6.4</v>
      </c>
      <c r="K5" s="4">
        <v>241</v>
      </c>
      <c r="L5" s="4">
        <v>0</v>
      </c>
      <c r="M5" s="3">
        <v>2</v>
      </c>
      <c r="N5" s="5">
        <v>38</v>
      </c>
      <c r="O5" s="3">
        <v>0</v>
      </c>
      <c r="P5" s="3">
        <v>0</v>
      </c>
      <c r="Q5" s="1">
        <v>0</v>
      </c>
      <c r="R5" s="3">
        <v>3</v>
      </c>
      <c r="S5" s="1">
        <v>1</v>
      </c>
      <c r="T5" s="6">
        <v>19</v>
      </c>
      <c r="U5" s="1">
        <v>0.38900000000000001</v>
      </c>
      <c r="V5" s="1">
        <f t="shared" si="0"/>
        <v>0</v>
      </c>
      <c r="W5" s="1">
        <v>5.3</v>
      </c>
      <c r="X5" s="1">
        <f t="shared" si="1"/>
        <v>0</v>
      </c>
      <c r="Y5" s="1">
        <v>93.3</v>
      </c>
      <c r="Z5" s="1">
        <v>1</v>
      </c>
      <c r="AA5" s="1">
        <v>23</v>
      </c>
      <c r="AB5" s="1">
        <f>IF(C5=2, IF(AA5&lt;18, 1, 0), IF(AA5&lt;28, 1, 0))</f>
        <v>1</v>
      </c>
      <c r="AC5">
        <f>IF(AND(C5=1, W5&lt;7, AB5=1), 1, IF(AND(C5=2, W5&lt;5.7, AB5=1), 1, 0))</f>
        <v>1</v>
      </c>
    </row>
    <row r="6" spans="1:29" x14ac:dyDescent="0.15">
      <c r="A6" s="4">
        <v>5</v>
      </c>
      <c r="B6" s="3">
        <v>81</v>
      </c>
      <c r="C6" s="3">
        <v>1</v>
      </c>
      <c r="D6" s="3">
        <v>154.4</v>
      </c>
      <c r="E6" s="3">
        <v>49</v>
      </c>
      <c r="F6" s="3">
        <f t="shared" si="2"/>
        <v>20.6</v>
      </c>
      <c r="G6" s="4">
        <v>3.5</v>
      </c>
      <c r="H6" s="4">
        <v>0.66</v>
      </c>
      <c r="I6" s="4">
        <v>3.91</v>
      </c>
      <c r="J6" s="4">
        <v>7.7</v>
      </c>
      <c r="K6" s="4">
        <v>198</v>
      </c>
      <c r="L6" s="4">
        <v>0</v>
      </c>
      <c r="M6" s="3">
        <v>1</v>
      </c>
      <c r="N6" s="5">
        <v>15</v>
      </c>
      <c r="O6" s="3">
        <v>0</v>
      </c>
      <c r="P6" s="3">
        <v>0</v>
      </c>
      <c r="Q6" s="1">
        <v>0</v>
      </c>
      <c r="R6" s="3">
        <v>0</v>
      </c>
      <c r="S6" s="1">
        <v>0</v>
      </c>
      <c r="T6" s="6">
        <v>2</v>
      </c>
      <c r="U6" s="1">
        <v>0.38600000000000001</v>
      </c>
      <c r="V6" s="1">
        <f t="shared" si="0"/>
        <v>0</v>
      </c>
      <c r="W6" s="1">
        <v>5</v>
      </c>
      <c r="X6" s="1">
        <f t="shared" si="1"/>
        <v>0</v>
      </c>
      <c r="Y6" s="1">
        <v>91.1</v>
      </c>
      <c r="Z6" s="1">
        <v>1</v>
      </c>
      <c r="AA6" s="1">
        <v>16</v>
      </c>
      <c r="AB6" s="1">
        <f>IF(C6=2, IF(AA6&lt;18, 1, 0), IF(AA6&lt;28, 1, 0))</f>
        <v>1</v>
      </c>
      <c r="AC6">
        <f>IF(AND(C6=1, W6&lt;7, AB6=1), 1, IF(AND(C6=2, W6&lt;5.7, AB6=1), 1, 0))</f>
        <v>1</v>
      </c>
    </row>
    <row r="7" spans="1:29" x14ac:dyDescent="0.15">
      <c r="A7" s="4">
        <v>6</v>
      </c>
      <c r="B7" s="3">
        <v>57</v>
      </c>
      <c r="C7" s="3">
        <v>1</v>
      </c>
      <c r="D7" s="3">
        <v>160</v>
      </c>
      <c r="E7" s="3">
        <v>55.3</v>
      </c>
      <c r="F7" s="3">
        <f t="shared" si="2"/>
        <v>21.6</v>
      </c>
      <c r="G7" s="4">
        <v>4.2</v>
      </c>
      <c r="H7" s="4">
        <v>0.68</v>
      </c>
      <c r="I7" s="4">
        <v>0.1</v>
      </c>
      <c r="J7" s="4">
        <v>5</v>
      </c>
      <c r="K7" s="4">
        <v>226</v>
      </c>
      <c r="L7" s="4">
        <v>0</v>
      </c>
      <c r="M7" s="3">
        <v>1</v>
      </c>
      <c r="N7" s="5">
        <v>15</v>
      </c>
      <c r="O7" s="3">
        <v>0</v>
      </c>
      <c r="P7" s="3">
        <v>0</v>
      </c>
      <c r="Q7" s="1">
        <v>0</v>
      </c>
      <c r="R7" s="3">
        <v>1</v>
      </c>
      <c r="S7" s="1">
        <v>0</v>
      </c>
      <c r="T7" s="6">
        <v>5</v>
      </c>
      <c r="U7" s="1">
        <v>0.38400000000000001</v>
      </c>
      <c r="V7" s="1">
        <f t="shared" si="0"/>
        <v>0</v>
      </c>
      <c r="W7" s="1">
        <v>6.7</v>
      </c>
      <c r="X7" s="1">
        <f t="shared" si="1"/>
        <v>0</v>
      </c>
      <c r="Y7" s="1">
        <v>103.5</v>
      </c>
      <c r="Z7" s="1">
        <v>0</v>
      </c>
      <c r="AA7" s="1">
        <v>35</v>
      </c>
      <c r="AB7" s="1">
        <f>IF(C7=2, IF(AA7&lt;18, 1, 0), IF(AA7&lt;28, 1, 0))</f>
        <v>0</v>
      </c>
      <c r="AC7">
        <f>IF(AND(C7=1, W7&lt;7, AB7=1), 1, IF(AND(C7=2, W7&lt;5.7, AB7=1), 1, 0))</f>
        <v>0</v>
      </c>
    </row>
    <row r="8" spans="1:29" x14ac:dyDescent="0.15">
      <c r="A8" s="4">
        <v>7</v>
      </c>
      <c r="B8" s="3">
        <v>72</v>
      </c>
      <c r="C8" s="3">
        <v>1</v>
      </c>
      <c r="D8" s="3">
        <v>161</v>
      </c>
      <c r="E8" s="3">
        <v>60</v>
      </c>
      <c r="F8" s="3">
        <f t="shared" si="2"/>
        <v>23.1</v>
      </c>
      <c r="G8" s="4">
        <v>4.0999999999999996</v>
      </c>
      <c r="H8" s="4">
        <v>0.92</v>
      </c>
      <c r="I8" s="4">
        <v>0.1</v>
      </c>
      <c r="J8" s="4">
        <v>7.7</v>
      </c>
      <c r="K8" s="4">
        <v>721</v>
      </c>
      <c r="L8" s="4">
        <v>1</v>
      </c>
      <c r="M8" s="3">
        <v>8</v>
      </c>
      <c r="N8" s="5">
        <v>20</v>
      </c>
      <c r="O8" s="3">
        <v>0</v>
      </c>
      <c r="P8" s="3">
        <v>0</v>
      </c>
      <c r="Q8" s="1">
        <v>0</v>
      </c>
      <c r="R8" s="3">
        <v>3</v>
      </c>
      <c r="S8" s="1">
        <v>1</v>
      </c>
      <c r="T8" s="6">
        <v>8</v>
      </c>
      <c r="U8" s="1">
        <v>0.39200000000000002</v>
      </c>
      <c r="V8" s="1">
        <f t="shared" si="0"/>
        <v>1</v>
      </c>
      <c r="W8" s="1">
        <v>6.4</v>
      </c>
      <c r="X8" s="1">
        <f t="shared" si="1"/>
        <v>0</v>
      </c>
      <c r="Y8" s="1">
        <v>104.9</v>
      </c>
      <c r="Z8" s="1">
        <v>0</v>
      </c>
      <c r="AA8" s="1">
        <v>25</v>
      </c>
      <c r="AB8" s="1">
        <f>IF(C8=2, IF(AA8&lt;18, 1, 0), IF(AA8&lt;28, 1, 0))</f>
        <v>1</v>
      </c>
      <c r="AC8">
        <f>IF(AND(C8=1, W8&lt;7, AB8=1), 1, IF(AND(C8=2, W8&lt;5.7, AB8=1), 1, 0))</f>
        <v>1</v>
      </c>
    </row>
    <row r="9" spans="1:29" x14ac:dyDescent="0.15">
      <c r="A9" s="4">
        <v>8</v>
      </c>
      <c r="B9" s="3">
        <v>79</v>
      </c>
      <c r="C9" s="3">
        <v>2</v>
      </c>
      <c r="D9" s="3">
        <v>143</v>
      </c>
      <c r="E9" s="3">
        <v>61</v>
      </c>
      <c r="F9" s="3">
        <f t="shared" si="2"/>
        <v>29.8</v>
      </c>
      <c r="G9" s="4">
        <v>3.9</v>
      </c>
      <c r="H9" s="4">
        <v>0.53</v>
      </c>
      <c r="I9" s="4">
        <v>0.11</v>
      </c>
      <c r="J9" s="4">
        <v>5.5</v>
      </c>
      <c r="K9" s="4">
        <v>62</v>
      </c>
      <c r="L9" s="4">
        <v>0</v>
      </c>
      <c r="M9" s="3">
        <v>2</v>
      </c>
      <c r="N9" s="5">
        <v>21</v>
      </c>
      <c r="O9" s="3">
        <v>0</v>
      </c>
      <c r="P9" s="3">
        <v>0</v>
      </c>
      <c r="Q9" s="1">
        <v>0</v>
      </c>
      <c r="R9" s="3">
        <v>3</v>
      </c>
      <c r="S9" s="1">
        <v>1</v>
      </c>
      <c r="T9" s="6">
        <v>2</v>
      </c>
      <c r="U9" s="1">
        <v>0.38600000000000001</v>
      </c>
      <c r="V9" s="1">
        <f t="shared" si="0"/>
        <v>0</v>
      </c>
      <c r="W9" s="1">
        <v>5.7</v>
      </c>
      <c r="X9" s="1">
        <f>IF(W9&gt;=5.7,1,0)</f>
        <v>1</v>
      </c>
      <c r="Y9" s="1">
        <v>114.6</v>
      </c>
      <c r="Z9" s="1">
        <v>0</v>
      </c>
      <c r="AA9" s="1">
        <v>21</v>
      </c>
      <c r="AB9" s="1">
        <f>IF(C9=2, IF(AA9&lt;18, 1, 0), IF(AA9&lt;28, 1, 0))</f>
        <v>0</v>
      </c>
      <c r="AC9">
        <f>IF(AND(C9=1, W9&lt;7, AB9=1), 1, IF(AND(C9=2, W9&lt;5.7, AB9=1), 1, 0))</f>
        <v>0</v>
      </c>
    </row>
    <row r="10" spans="1:29" x14ac:dyDescent="0.15">
      <c r="A10" s="4">
        <v>9</v>
      </c>
      <c r="B10" s="3">
        <v>79</v>
      </c>
      <c r="C10" s="3">
        <v>1</v>
      </c>
      <c r="D10" s="3">
        <v>168</v>
      </c>
      <c r="E10" s="3">
        <v>62.4</v>
      </c>
      <c r="F10" s="3">
        <f t="shared" si="2"/>
        <v>22.1</v>
      </c>
      <c r="G10" s="4">
        <v>4.2</v>
      </c>
      <c r="H10" s="4">
        <v>1.2</v>
      </c>
      <c r="I10" s="4">
        <v>0.12</v>
      </c>
      <c r="J10" s="4">
        <v>5.8</v>
      </c>
      <c r="K10" s="4">
        <v>35</v>
      </c>
      <c r="L10" s="4">
        <v>0</v>
      </c>
      <c r="M10" s="3">
        <v>3</v>
      </c>
      <c r="N10" s="5">
        <v>13</v>
      </c>
      <c r="O10" s="3">
        <v>0</v>
      </c>
      <c r="P10" s="3">
        <v>0</v>
      </c>
      <c r="Q10" s="1">
        <v>0</v>
      </c>
      <c r="R10" s="3">
        <v>1</v>
      </c>
      <c r="S10" s="1">
        <v>0</v>
      </c>
      <c r="T10" s="6">
        <v>8</v>
      </c>
      <c r="U10" s="1">
        <v>0.38900000000000001</v>
      </c>
      <c r="V10" s="1">
        <f t="shared" si="0"/>
        <v>0</v>
      </c>
      <c r="W10" s="1">
        <v>7.2</v>
      </c>
      <c r="X10" s="1">
        <f>IF(W10&gt;=7,1,0)</f>
        <v>1</v>
      </c>
      <c r="Y10" s="1">
        <v>104.4</v>
      </c>
      <c r="Z10" s="1">
        <v>0</v>
      </c>
      <c r="AA10" s="1">
        <v>20</v>
      </c>
      <c r="AB10" s="1">
        <f>IF(C10=2, IF(AA10&lt;18, 1, 0), IF(AA10&lt;28, 1, 0))</f>
        <v>1</v>
      </c>
      <c r="AC10">
        <f>IF(AND(C10=1, W10&lt;7, AB10=1), 1, IF(AND(C10=2, W10&lt;5.7, AB10=1), 1, 0))</f>
        <v>0</v>
      </c>
    </row>
    <row r="11" spans="1:29" x14ac:dyDescent="0.15">
      <c r="A11" s="4">
        <v>10</v>
      </c>
      <c r="B11" s="3">
        <v>87</v>
      </c>
      <c r="C11" s="3">
        <v>1</v>
      </c>
      <c r="D11" s="3">
        <v>165</v>
      </c>
      <c r="E11" s="3">
        <v>66</v>
      </c>
      <c r="F11" s="3">
        <f t="shared" si="2"/>
        <v>24.2</v>
      </c>
      <c r="G11" s="4">
        <v>4</v>
      </c>
      <c r="H11" s="4">
        <v>1.22</v>
      </c>
      <c r="I11" s="4">
        <v>0.13</v>
      </c>
      <c r="J11" s="4">
        <v>5.6</v>
      </c>
      <c r="K11" s="4">
        <v>406</v>
      </c>
      <c r="L11" s="4">
        <v>0</v>
      </c>
      <c r="M11" s="3">
        <v>0</v>
      </c>
      <c r="N11" s="5">
        <v>24</v>
      </c>
      <c r="O11" s="3">
        <v>0</v>
      </c>
      <c r="P11" s="3">
        <v>0</v>
      </c>
      <c r="Q11" s="1">
        <v>0</v>
      </c>
      <c r="R11" s="3">
        <v>2</v>
      </c>
      <c r="S11" s="1">
        <v>0</v>
      </c>
      <c r="T11" s="6">
        <v>15</v>
      </c>
      <c r="U11" s="1">
        <v>0.38300000000000001</v>
      </c>
      <c r="V11" s="1">
        <f t="shared" si="0"/>
        <v>0</v>
      </c>
      <c r="W11" s="1">
        <v>6.4</v>
      </c>
      <c r="X11" s="1">
        <f>IF(W11&gt;=7,1,0)</f>
        <v>0</v>
      </c>
      <c r="Y11" s="1">
        <v>105.5</v>
      </c>
      <c r="Z11" s="1">
        <v>0</v>
      </c>
      <c r="AA11" s="1">
        <v>27</v>
      </c>
      <c r="AB11" s="1">
        <f>IF(C11=2, IF(AA11&lt;18, 1, 0), IF(AA11&lt;28, 1, 0))</f>
        <v>1</v>
      </c>
      <c r="AC11">
        <f>IF(AND(C11=1, W11&lt;7, AB11=1), 1, IF(AND(C11=2, W11&lt;5.7, AB11=1), 1, 0))</f>
        <v>1</v>
      </c>
    </row>
    <row r="12" spans="1:29" x14ac:dyDescent="0.15">
      <c r="A12" s="4">
        <v>11</v>
      </c>
      <c r="B12" s="3">
        <v>83</v>
      </c>
      <c r="C12" s="3">
        <v>2</v>
      </c>
      <c r="D12" s="3">
        <v>135.30000000000001</v>
      </c>
      <c r="E12" s="3">
        <v>35</v>
      </c>
      <c r="F12" s="3">
        <f t="shared" si="2"/>
        <v>19.100000000000001</v>
      </c>
      <c r="G12" s="4">
        <v>2.7</v>
      </c>
      <c r="H12" s="4">
        <v>0.73</v>
      </c>
      <c r="I12" s="4">
        <v>10.02</v>
      </c>
      <c r="J12" s="4">
        <v>5.6</v>
      </c>
      <c r="K12" s="4">
        <v>1595</v>
      </c>
      <c r="L12" s="4">
        <v>1</v>
      </c>
      <c r="M12" s="3">
        <v>2</v>
      </c>
      <c r="N12" s="5">
        <v>17</v>
      </c>
      <c r="O12" s="3">
        <v>0</v>
      </c>
      <c r="P12" s="3">
        <v>0</v>
      </c>
      <c r="Q12" s="1">
        <v>0</v>
      </c>
      <c r="R12" s="3">
        <v>3</v>
      </c>
      <c r="S12" s="1">
        <v>1</v>
      </c>
      <c r="T12" s="6">
        <v>7</v>
      </c>
      <c r="U12" s="1">
        <v>0.40300000000000002</v>
      </c>
      <c r="V12" s="1">
        <f t="shared" si="0"/>
        <v>1</v>
      </c>
      <c r="W12" s="1">
        <v>4.5</v>
      </c>
      <c r="X12" s="1">
        <f>IF(W12&gt;=5.7,1,0)</f>
        <v>0</v>
      </c>
      <c r="Y12" s="1">
        <v>76.400000000000006</v>
      </c>
      <c r="Z12" s="1">
        <v>1</v>
      </c>
      <c r="AA12" s="1">
        <v>9</v>
      </c>
      <c r="AB12" s="1">
        <f>IF(C12=2, IF(AA12&lt;18, 1, 0), IF(AA12&lt;28, 1, 0))</f>
        <v>1</v>
      </c>
      <c r="AC12">
        <f>IF(AND(C12=1, W12&lt;7, AB12=1), 1, IF(AND(C12=2, W12&lt;5.7, AB12=1), 1, 0))</f>
        <v>1</v>
      </c>
    </row>
    <row r="13" spans="1:29" x14ac:dyDescent="0.15">
      <c r="A13" s="4">
        <v>12</v>
      </c>
      <c r="B13" s="3">
        <v>78</v>
      </c>
      <c r="C13" s="3">
        <v>1</v>
      </c>
      <c r="D13" s="3">
        <v>165</v>
      </c>
      <c r="E13" s="3">
        <v>57</v>
      </c>
      <c r="F13" s="3">
        <f t="shared" si="2"/>
        <v>20.9</v>
      </c>
      <c r="G13" s="4">
        <v>3.9</v>
      </c>
      <c r="H13" s="4">
        <v>0.78</v>
      </c>
      <c r="I13" s="4">
        <v>0.1</v>
      </c>
      <c r="J13" s="4">
        <v>6.6</v>
      </c>
      <c r="K13" s="4">
        <v>522</v>
      </c>
      <c r="L13" s="4">
        <v>1</v>
      </c>
      <c r="M13" s="3">
        <v>1</v>
      </c>
      <c r="N13" s="5">
        <v>26</v>
      </c>
      <c r="O13" s="3">
        <v>0</v>
      </c>
      <c r="P13" s="3">
        <v>0</v>
      </c>
      <c r="Q13" s="1">
        <v>0</v>
      </c>
      <c r="R13" s="3">
        <v>1</v>
      </c>
      <c r="S13" s="1">
        <v>0</v>
      </c>
      <c r="T13" s="6">
        <v>7</v>
      </c>
      <c r="U13" s="1">
        <v>0.38900000000000001</v>
      </c>
      <c r="V13" s="1">
        <f t="shared" si="0"/>
        <v>0</v>
      </c>
      <c r="W13" s="1">
        <v>5.5</v>
      </c>
      <c r="X13" s="1">
        <f>IF(W13&gt;=7,1,0)</f>
        <v>0</v>
      </c>
      <c r="Y13" s="1">
        <v>97.8</v>
      </c>
      <c r="Z13" s="1">
        <v>1</v>
      </c>
      <c r="AA13" s="1">
        <v>22</v>
      </c>
      <c r="AB13" s="1">
        <f>IF(C13=2, IF(AA13&lt;18, 1, 0), IF(AA13&lt;28, 1, 0))</f>
        <v>1</v>
      </c>
      <c r="AC13">
        <f>IF(AND(C13=1, W13&lt;7, AB13=1), 1, IF(AND(C13=2, W13&lt;5.7, AB13=1), 1, 0))</f>
        <v>1</v>
      </c>
    </row>
    <row r="14" spans="1:29" x14ac:dyDescent="0.15">
      <c r="A14" s="4">
        <v>13</v>
      </c>
      <c r="B14" s="3">
        <v>86</v>
      </c>
      <c r="C14" s="3">
        <v>2</v>
      </c>
      <c r="D14" s="3">
        <v>150.19999999999999</v>
      </c>
      <c r="E14" s="3">
        <v>53</v>
      </c>
      <c r="F14" s="3">
        <f t="shared" si="2"/>
        <v>23.5</v>
      </c>
      <c r="G14" s="4">
        <v>3.8</v>
      </c>
      <c r="H14" s="4">
        <v>0.8</v>
      </c>
      <c r="I14" s="4">
        <v>0.14000000000000001</v>
      </c>
      <c r="J14" s="4">
        <v>5.5</v>
      </c>
      <c r="K14" s="4">
        <v>234</v>
      </c>
      <c r="L14" s="4">
        <v>0</v>
      </c>
      <c r="M14" s="3">
        <v>1</v>
      </c>
      <c r="N14" s="5">
        <v>11</v>
      </c>
      <c r="O14" s="3">
        <v>0</v>
      </c>
      <c r="P14" s="3">
        <v>0</v>
      </c>
      <c r="Q14" s="1">
        <v>0</v>
      </c>
      <c r="R14" s="3">
        <v>1</v>
      </c>
      <c r="S14" s="1">
        <v>0</v>
      </c>
      <c r="T14" s="6">
        <v>5</v>
      </c>
      <c r="U14" s="1">
        <v>0.39</v>
      </c>
      <c r="V14" s="1">
        <f t="shared" si="0"/>
        <v>0</v>
      </c>
      <c r="W14" s="1">
        <v>5.8</v>
      </c>
      <c r="X14" s="1">
        <f>IF(W14&gt;=5.7,1,0)</f>
        <v>1</v>
      </c>
      <c r="Y14" s="1">
        <v>101.1</v>
      </c>
      <c r="Z14" s="1">
        <v>0</v>
      </c>
      <c r="AA14" s="1">
        <v>20</v>
      </c>
      <c r="AB14" s="1">
        <f>IF(C14=2, IF(AA14&lt;18, 1, 0), IF(AA14&lt;28, 1, 0))</f>
        <v>0</v>
      </c>
      <c r="AC14">
        <f>IF(AND(C14=1, W14&lt;7, AB14=1), 1, IF(AND(C14=2, W14&lt;5.7, AB14=1), 1, 0))</f>
        <v>0</v>
      </c>
    </row>
    <row r="15" spans="1:29" x14ac:dyDescent="0.15">
      <c r="A15" s="4">
        <v>14</v>
      </c>
      <c r="B15" s="3">
        <v>79</v>
      </c>
      <c r="C15" s="3">
        <v>2</v>
      </c>
      <c r="D15" s="3">
        <v>154.6</v>
      </c>
      <c r="E15" s="3">
        <v>54.9</v>
      </c>
      <c r="F15" s="3">
        <f t="shared" si="2"/>
        <v>23</v>
      </c>
      <c r="G15" s="4">
        <v>4.4000000000000004</v>
      </c>
      <c r="H15" s="4">
        <v>0.64</v>
      </c>
      <c r="I15" s="4">
        <v>0.1</v>
      </c>
      <c r="J15" s="4">
        <v>6.2</v>
      </c>
      <c r="K15" s="4">
        <v>131</v>
      </c>
      <c r="L15" s="4">
        <v>0</v>
      </c>
      <c r="M15" s="3">
        <v>2</v>
      </c>
      <c r="N15" s="5">
        <v>12</v>
      </c>
      <c r="O15" s="3">
        <v>0</v>
      </c>
      <c r="P15" s="3">
        <v>0</v>
      </c>
      <c r="Q15" s="1">
        <v>0</v>
      </c>
      <c r="R15" s="3">
        <v>0</v>
      </c>
      <c r="S15" s="1">
        <v>0</v>
      </c>
      <c r="T15" s="6">
        <v>1</v>
      </c>
      <c r="U15" s="1">
        <v>0.38600000000000001</v>
      </c>
      <c r="V15" s="1">
        <f t="shared" si="0"/>
        <v>0</v>
      </c>
      <c r="W15" s="1">
        <v>5.7</v>
      </c>
      <c r="X15" s="1">
        <f>IF(W15&gt;=5.7,1,0)</f>
        <v>1</v>
      </c>
      <c r="Y15" s="1">
        <v>109.1</v>
      </c>
      <c r="Z15" s="1">
        <v>0</v>
      </c>
      <c r="AA15" s="1">
        <v>22</v>
      </c>
      <c r="AB15" s="1">
        <f>IF(C15=2, IF(AA15&lt;18, 1, 0), IF(AA15&lt;28, 1, 0))</f>
        <v>0</v>
      </c>
      <c r="AC15">
        <f>IF(AND(C15=1, W15&lt;7, AB15=1), 1, IF(AND(C15=2, W15&lt;5.7, AB15=1), 1, 0))</f>
        <v>0</v>
      </c>
    </row>
    <row r="16" spans="1:29" x14ac:dyDescent="0.15">
      <c r="A16" s="4">
        <v>15</v>
      </c>
      <c r="B16" s="3">
        <v>74</v>
      </c>
      <c r="C16" s="3">
        <v>1</v>
      </c>
      <c r="D16" s="3">
        <v>165.9</v>
      </c>
      <c r="E16" s="3">
        <v>66.400000000000006</v>
      </c>
      <c r="F16" s="3">
        <f t="shared" si="2"/>
        <v>24.1</v>
      </c>
      <c r="G16" s="4">
        <v>4.3</v>
      </c>
      <c r="H16" s="4">
        <v>0.97</v>
      </c>
      <c r="I16" s="4">
        <v>0.1</v>
      </c>
      <c r="J16" s="4">
        <v>6.3</v>
      </c>
      <c r="K16" s="4">
        <v>259</v>
      </c>
      <c r="L16" s="4">
        <v>0</v>
      </c>
      <c r="M16" s="3">
        <v>0</v>
      </c>
      <c r="N16" s="5">
        <v>11</v>
      </c>
      <c r="O16" s="3">
        <v>0</v>
      </c>
      <c r="P16" s="3">
        <v>0</v>
      </c>
      <c r="Q16" s="1">
        <v>0</v>
      </c>
      <c r="R16" s="3">
        <v>0</v>
      </c>
      <c r="S16" s="1">
        <v>0</v>
      </c>
      <c r="T16" s="6">
        <v>9</v>
      </c>
      <c r="U16" s="1">
        <v>0.376</v>
      </c>
      <c r="V16" s="1">
        <f t="shared" si="0"/>
        <v>0</v>
      </c>
      <c r="W16" s="1">
        <v>7.3</v>
      </c>
      <c r="X16" s="1">
        <f>IF(W16&gt;=7,1,0)</f>
        <v>1</v>
      </c>
      <c r="Y16" s="1">
        <v>109.8</v>
      </c>
      <c r="Z16" s="1">
        <v>0</v>
      </c>
      <c r="AA16" s="1">
        <v>35</v>
      </c>
      <c r="AB16" s="1">
        <f>IF(C16=2, IF(AA16&lt;18, 1, 0), IF(AA16&lt;28, 1, 0))</f>
        <v>0</v>
      </c>
      <c r="AC16">
        <f>IF(AND(C16=1, W16&lt;7, AB16=1), 1, IF(AND(C16=2, W16&lt;5.7, AB16=1), 1, 0))</f>
        <v>0</v>
      </c>
    </row>
    <row r="17" spans="1:29" x14ac:dyDescent="0.15">
      <c r="A17" s="4">
        <v>16</v>
      </c>
      <c r="B17" s="3">
        <v>86</v>
      </c>
      <c r="C17" s="3">
        <v>2</v>
      </c>
      <c r="D17" s="3">
        <v>138.30000000000001</v>
      </c>
      <c r="E17" s="3">
        <v>48</v>
      </c>
      <c r="F17" s="3">
        <f t="shared" si="2"/>
        <v>25.1</v>
      </c>
      <c r="G17" s="4">
        <v>3.5</v>
      </c>
      <c r="H17" s="4">
        <v>0.57999999999999996</v>
      </c>
      <c r="I17" s="4">
        <v>0.1</v>
      </c>
      <c r="J17" s="4">
        <v>6.2</v>
      </c>
      <c r="K17" s="4">
        <v>1164</v>
      </c>
      <c r="L17" s="4">
        <v>1</v>
      </c>
      <c r="M17" s="3">
        <v>1</v>
      </c>
      <c r="N17" s="5">
        <v>16</v>
      </c>
      <c r="O17" s="3">
        <v>0</v>
      </c>
      <c r="P17" s="3">
        <v>0</v>
      </c>
      <c r="Q17" s="1">
        <v>0</v>
      </c>
      <c r="R17" s="3">
        <v>1</v>
      </c>
      <c r="S17" s="1">
        <v>0</v>
      </c>
      <c r="T17" s="6">
        <v>7</v>
      </c>
      <c r="U17" s="1">
        <v>0.39100000000000001</v>
      </c>
      <c r="V17" s="1">
        <f t="shared" si="0"/>
        <v>1</v>
      </c>
      <c r="W17" s="1">
        <v>5.2</v>
      </c>
      <c r="X17" s="1">
        <f>IF(W17&gt;=5.7,1,0)</f>
        <v>0</v>
      </c>
      <c r="Y17" s="1">
        <v>99.7</v>
      </c>
      <c r="Z17" s="1">
        <v>0</v>
      </c>
      <c r="AA17" s="1">
        <v>16</v>
      </c>
      <c r="AB17" s="1">
        <f>IF(C17=2, IF(AA17&lt;18, 1, 0), IF(AA17&lt;28, 1, 0))</f>
        <v>1</v>
      </c>
      <c r="AC17">
        <f>IF(AND(C17=1, W17&lt;7, AB17=1), 1, IF(AND(C17=2, W17&lt;5.7, AB17=1), 1, 0))</f>
        <v>1</v>
      </c>
    </row>
    <row r="18" spans="1:29" x14ac:dyDescent="0.15">
      <c r="A18" s="4">
        <v>17</v>
      </c>
      <c r="B18" s="3">
        <v>67</v>
      </c>
      <c r="C18" s="3">
        <v>2</v>
      </c>
      <c r="D18" s="3">
        <v>159.1</v>
      </c>
      <c r="E18" s="3">
        <v>54.1</v>
      </c>
      <c r="F18" s="3">
        <f t="shared" si="2"/>
        <v>21.4</v>
      </c>
      <c r="G18" s="4">
        <v>4.7</v>
      </c>
      <c r="H18" s="4">
        <v>0.52</v>
      </c>
      <c r="I18" s="4">
        <v>0.1</v>
      </c>
      <c r="J18" s="4">
        <v>5.9</v>
      </c>
      <c r="K18" s="4">
        <v>2280</v>
      </c>
      <c r="L18" s="4">
        <v>1</v>
      </c>
      <c r="M18" s="3">
        <v>1</v>
      </c>
      <c r="N18" s="5">
        <v>18</v>
      </c>
      <c r="O18" s="3">
        <v>0</v>
      </c>
      <c r="P18" s="3">
        <v>0</v>
      </c>
      <c r="Q18" s="1">
        <v>0</v>
      </c>
      <c r="R18" s="3">
        <v>1</v>
      </c>
      <c r="S18" s="1">
        <v>0</v>
      </c>
      <c r="T18" s="6">
        <v>8</v>
      </c>
      <c r="U18" s="1">
        <v>0.39700000000000002</v>
      </c>
      <c r="V18" s="1">
        <f t="shared" si="0"/>
        <v>1</v>
      </c>
      <c r="W18" s="1">
        <v>7</v>
      </c>
      <c r="X18" s="1">
        <f>IF(W18&gt;=5.7,1,0)</f>
        <v>1</v>
      </c>
      <c r="Y18" s="1">
        <v>110.5</v>
      </c>
      <c r="Z18" s="1">
        <v>0</v>
      </c>
      <c r="AA18" s="1">
        <v>25</v>
      </c>
      <c r="AB18" s="1">
        <f>IF(C18=2, IF(AA18&lt;18, 1, 0), IF(AA18&lt;28, 1, 0))</f>
        <v>0</v>
      </c>
      <c r="AC18">
        <f>IF(AND(C18=1, W18&lt;7, AB18=1), 1, IF(AND(C18=2, W18&lt;5.7, AB18=1), 1, 0))</f>
        <v>0</v>
      </c>
    </row>
    <row r="19" spans="1:29" x14ac:dyDescent="0.15">
      <c r="A19" s="4">
        <v>18</v>
      </c>
      <c r="B19" s="3">
        <v>90</v>
      </c>
      <c r="C19" s="3">
        <v>1</v>
      </c>
      <c r="D19" s="3">
        <v>156</v>
      </c>
      <c r="E19" s="3">
        <v>58.9</v>
      </c>
      <c r="F19" s="3">
        <f t="shared" si="2"/>
        <v>24.2</v>
      </c>
      <c r="G19" s="4">
        <v>4.0999999999999996</v>
      </c>
      <c r="H19" s="4">
        <v>1.1499999999999999</v>
      </c>
      <c r="I19" s="4">
        <v>0.1</v>
      </c>
      <c r="J19" s="4">
        <v>5.9</v>
      </c>
      <c r="K19" s="4">
        <v>467</v>
      </c>
      <c r="L19" s="4">
        <v>0</v>
      </c>
      <c r="M19" s="3">
        <v>2</v>
      </c>
      <c r="N19" s="5">
        <v>14</v>
      </c>
      <c r="O19" s="3">
        <v>0</v>
      </c>
      <c r="P19" s="3">
        <v>0</v>
      </c>
      <c r="Q19" s="1">
        <v>0</v>
      </c>
      <c r="R19" s="3">
        <v>1</v>
      </c>
      <c r="S19" s="1">
        <v>0</v>
      </c>
      <c r="T19" s="6">
        <v>7</v>
      </c>
      <c r="U19" s="1">
        <v>0.39</v>
      </c>
      <c r="V19" s="1">
        <f t="shared" si="0"/>
        <v>0</v>
      </c>
      <c r="W19" s="1">
        <v>6.9</v>
      </c>
      <c r="X19" s="1">
        <f>IF(W19&gt;=7,1,0)</f>
        <v>0</v>
      </c>
      <c r="Y19" s="1">
        <v>106.9</v>
      </c>
      <c r="Z19" s="1">
        <v>0</v>
      </c>
      <c r="AA19" s="1">
        <v>30</v>
      </c>
      <c r="AB19" s="1">
        <f>IF(C19=2, IF(AA19&lt;18, 1, 0), IF(AA19&lt;28, 1, 0))</f>
        <v>0</v>
      </c>
      <c r="AC19">
        <f>IF(AND(C19=1, W19&lt;7, AB19=1), 1, IF(AND(C19=2, W19&lt;5.7, AB19=1), 1, 0))</f>
        <v>0</v>
      </c>
    </row>
    <row r="20" spans="1:29" x14ac:dyDescent="0.15">
      <c r="A20" s="4">
        <v>19</v>
      </c>
      <c r="B20" s="3">
        <v>72</v>
      </c>
      <c r="C20" s="3">
        <v>1</v>
      </c>
      <c r="D20" s="3">
        <v>164.1</v>
      </c>
      <c r="E20" s="3">
        <v>53.5</v>
      </c>
      <c r="F20" s="3">
        <f t="shared" si="2"/>
        <v>19.899999999999999</v>
      </c>
      <c r="G20" s="4">
        <v>4.3</v>
      </c>
      <c r="H20" s="4">
        <v>0.56999999999999995</v>
      </c>
      <c r="I20" s="4">
        <v>0.11</v>
      </c>
      <c r="J20" s="4">
        <v>7.8</v>
      </c>
      <c r="K20" s="4">
        <v>474</v>
      </c>
      <c r="L20" s="4">
        <v>0</v>
      </c>
      <c r="M20" s="3">
        <v>3</v>
      </c>
      <c r="N20" s="5">
        <v>21</v>
      </c>
      <c r="O20" s="3">
        <v>0</v>
      </c>
      <c r="P20" s="3">
        <v>0</v>
      </c>
      <c r="Q20" s="1">
        <v>0</v>
      </c>
      <c r="R20" s="3">
        <v>4</v>
      </c>
      <c r="S20" s="1">
        <v>1</v>
      </c>
      <c r="T20" s="6">
        <v>10</v>
      </c>
      <c r="U20" s="1">
        <v>0.39200000000000002</v>
      </c>
      <c r="V20" s="1">
        <f t="shared" si="0"/>
        <v>1</v>
      </c>
      <c r="W20" s="1">
        <v>5.5</v>
      </c>
      <c r="X20" s="1">
        <f>IF(W20&gt;=7,1,0)</f>
        <v>0</v>
      </c>
      <c r="Y20" s="1">
        <v>101.7</v>
      </c>
      <c r="Z20" s="1">
        <v>0</v>
      </c>
      <c r="AA20" s="1">
        <v>19</v>
      </c>
      <c r="AB20" s="1">
        <f>IF(C20=2, IF(AA20&lt;18, 1, 0), IF(AA20&lt;28, 1, 0))</f>
        <v>1</v>
      </c>
      <c r="AC20">
        <f>IF(AND(C20=1, W20&lt;7, AB20=1), 1, IF(AND(C20=2, W20&lt;5.7, AB20=1), 1, 0))</f>
        <v>1</v>
      </c>
    </row>
    <row r="21" spans="1:29" x14ac:dyDescent="0.15">
      <c r="A21" s="4">
        <v>20</v>
      </c>
      <c r="B21" s="3">
        <v>85</v>
      </c>
      <c r="C21" s="3">
        <v>1</v>
      </c>
      <c r="D21" s="3">
        <v>161.80000000000001</v>
      </c>
      <c r="E21" s="3">
        <v>56.75</v>
      </c>
      <c r="F21" s="3">
        <f t="shared" si="2"/>
        <v>21.7</v>
      </c>
      <c r="G21" s="4">
        <v>3.5</v>
      </c>
      <c r="H21" s="4">
        <v>0.77</v>
      </c>
      <c r="I21" s="4">
        <v>1.19</v>
      </c>
      <c r="J21" s="4">
        <v>8.6</v>
      </c>
      <c r="L21" s="4"/>
      <c r="M21" s="3">
        <v>4</v>
      </c>
      <c r="N21" s="5">
        <v>17</v>
      </c>
      <c r="O21" s="3">
        <v>0</v>
      </c>
      <c r="P21" s="3">
        <v>0</v>
      </c>
      <c r="Q21" s="1">
        <v>0</v>
      </c>
      <c r="R21" s="3">
        <v>5</v>
      </c>
      <c r="S21" s="1">
        <v>1</v>
      </c>
      <c r="T21" s="6">
        <v>4</v>
      </c>
      <c r="U21" s="1">
        <v>0.38</v>
      </c>
      <c r="V21" s="1">
        <f t="shared" si="0"/>
        <v>0</v>
      </c>
      <c r="W21" s="1">
        <v>6.1</v>
      </c>
      <c r="X21" s="1">
        <f>IF(W21&gt;=7,1,0)</f>
        <v>0</v>
      </c>
      <c r="Y21" s="1">
        <v>93.2</v>
      </c>
      <c r="Z21" s="1">
        <v>1</v>
      </c>
      <c r="AA21" s="1">
        <v>20</v>
      </c>
      <c r="AB21" s="1">
        <f>IF(C21=2, IF(AA21&lt;18, 1, 0), IF(AA21&lt;28, 1, 0))</f>
        <v>1</v>
      </c>
      <c r="AC21">
        <f>IF(AND(C21=1, W21&lt;7, AB21=1), 1, IF(AND(C21=2, W21&lt;5.7, AB21=1), 1, 0))</f>
        <v>1</v>
      </c>
    </row>
    <row r="22" spans="1:29" x14ac:dyDescent="0.15">
      <c r="A22" s="4">
        <v>21</v>
      </c>
      <c r="B22" s="3">
        <v>80</v>
      </c>
      <c r="C22" s="3">
        <v>2</v>
      </c>
      <c r="D22" s="3">
        <v>148</v>
      </c>
      <c r="E22" s="3">
        <v>49.6</v>
      </c>
      <c r="F22" s="3">
        <f t="shared" si="2"/>
        <v>22.6</v>
      </c>
      <c r="G22" s="4">
        <v>3.8</v>
      </c>
      <c r="H22" s="4">
        <v>1.37</v>
      </c>
      <c r="I22" s="4">
        <v>0.1</v>
      </c>
      <c r="J22" s="4">
        <v>8</v>
      </c>
      <c r="K22" s="4">
        <v>759</v>
      </c>
      <c r="L22" s="4">
        <v>1</v>
      </c>
      <c r="M22" s="3">
        <v>1</v>
      </c>
      <c r="N22" s="5">
        <v>51</v>
      </c>
      <c r="O22" s="3">
        <v>1</v>
      </c>
      <c r="P22" s="3">
        <v>0</v>
      </c>
      <c r="Q22" s="1">
        <v>1</v>
      </c>
      <c r="R22" s="3">
        <v>2</v>
      </c>
      <c r="S22" s="1">
        <v>0</v>
      </c>
      <c r="T22" s="6">
        <v>11</v>
      </c>
      <c r="U22" s="1">
        <v>0.40500000000000003</v>
      </c>
      <c r="V22" s="1">
        <f t="shared" si="0"/>
        <v>1</v>
      </c>
      <c r="W22" s="1">
        <v>6.9</v>
      </c>
      <c r="X22" s="1">
        <f>IF(W22&gt;=5.7,1,0)</f>
        <v>1</v>
      </c>
      <c r="Y22" s="1">
        <v>99.5</v>
      </c>
      <c r="Z22" s="1">
        <v>0</v>
      </c>
      <c r="AA22" s="1">
        <v>11</v>
      </c>
      <c r="AB22" s="1">
        <f>IF(C22=2, IF(AA22&lt;18, 1, 0), IF(AA22&lt;28, 1, 0))</f>
        <v>1</v>
      </c>
      <c r="AC22">
        <f>IF(AND(C22=1, W22&lt;7, AB22=1), 1, IF(AND(C22=2, W22&lt;5.7, AB22=1), 1, 0))</f>
        <v>0</v>
      </c>
    </row>
    <row r="23" spans="1:29" x14ac:dyDescent="0.15">
      <c r="A23" s="4">
        <v>22</v>
      </c>
      <c r="B23" s="3">
        <v>78</v>
      </c>
      <c r="C23" s="3">
        <v>1</v>
      </c>
      <c r="D23" s="3">
        <v>165</v>
      </c>
      <c r="E23" s="3">
        <v>72.3</v>
      </c>
      <c r="F23" s="3">
        <f t="shared" si="2"/>
        <v>26.6</v>
      </c>
      <c r="G23" s="4">
        <v>5</v>
      </c>
      <c r="H23" s="4">
        <v>0.72</v>
      </c>
      <c r="I23" s="4">
        <v>0.16</v>
      </c>
      <c r="J23" s="4">
        <v>6.4</v>
      </c>
      <c r="K23" s="4">
        <v>34</v>
      </c>
      <c r="L23" s="4">
        <v>0</v>
      </c>
      <c r="M23" s="3">
        <v>2</v>
      </c>
      <c r="N23" s="5">
        <v>21</v>
      </c>
      <c r="O23" s="3">
        <v>0</v>
      </c>
      <c r="P23" s="3">
        <v>1</v>
      </c>
      <c r="Q23" s="1">
        <v>0</v>
      </c>
      <c r="R23" s="3">
        <v>4</v>
      </c>
      <c r="S23" s="1">
        <v>1</v>
      </c>
      <c r="T23" s="6">
        <v>1</v>
      </c>
      <c r="U23" s="1">
        <v>0.38100000000000001</v>
      </c>
      <c r="V23" s="1">
        <f t="shared" si="0"/>
        <v>0</v>
      </c>
      <c r="W23" s="1">
        <v>6.7</v>
      </c>
      <c r="X23" s="1">
        <f>IF(W23&gt;=7,1,0)</f>
        <v>0</v>
      </c>
      <c r="Y23" s="1">
        <v>124.8</v>
      </c>
      <c r="Z23" s="1">
        <v>0</v>
      </c>
      <c r="AA23" s="1">
        <v>20</v>
      </c>
      <c r="AB23" s="1">
        <f>IF(C23=2, IF(AA23&lt;18, 1, 0), IF(AA23&lt;28, 1, 0))</f>
        <v>1</v>
      </c>
      <c r="AC23">
        <f>IF(AND(C23=1, W23&lt;7, AB23=1), 1, IF(AND(C23=2, W23&lt;5.7, AB23=1), 1, 0))</f>
        <v>1</v>
      </c>
    </row>
    <row r="24" spans="1:29" x14ac:dyDescent="0.15">
      <c r="A24" s="4">
        <v>23</v>
      </c>
      <c r="B24" s="3">
        <v>81</v>
      </c>
      <c r="C24" s="3">
        <v>2</v>
      </c>
      <c r="D24" s="3">
        <v>145.30000000000001</v>
      </c>
      <c r="E24" s="3">
        <v>48.4</v>
      </c>
      <c r="F24" s="3">
        <f t="shared" si="2"/>
        <v>22.9</v>
      </c>
      <c r="G24" s="4">
        <v>4.2</v>
      </c>
      <c r="H24" s="4">
        <v>0.7</v>
      </c>
      <c r="I24" s="4">
        <v>0.19</v>
      </c>
      <c r="J24" s="4">
        <v>6</v>
      </c>
      <c r="L24" s="4"/>
      <c r="M24" s="3">
        <v>3</v>
      </c>
      <c r="N24" s="5">
        <v>11</v>
      </c>
      <c r="O24" s="3">
        <v>0</v>
      </c>
      <c r="P24" s="3">
        <v>0</v>
      </c>
      <c r="Q24" s="1">
        <v>0</v>
      </c>
      <c r="R24" s="3">
        <v>1</v>
      </c>
      <c r="S24" s="1">
        <v>0</v>
      </c>
      <c r="T24" s="6">
        <v>7</v>
      </c>
      <c r="U24" s="1">
        <v>0.38800000000000001</v>
      </c>
      <c r="V24" s="1">
        <f t="shared" si="0"/>
        <v>0</v>
      </c>
      <c r="W24" s="1">
        <v>5.2</v>
      </c>
      <c r="X24" s="1">
        <f>IF(W24&gt;=5.7,1,0)</f>
        <v>0</v>
      </c>
      <c r="Y24" s="1">
        <v>106</v>
      </c>
      <c r="Z24" s="1">
        <v>0</v>
      </c>
      <c r="AA24" s="1">
        <v>15</v>
      </c>
      <c r="AB24" s="1">
        <f>IF(C24=2, IF(AA24&lt;18, 1, 0), IF(AA24&lt;28, 1, 0))</f>
        <v>1</v>
      </c>
      <c r="AC24">
        <f>IF(AND(C24=1, W24&lt;7, AB24=1), 1, IF(AND(C24=2, W24&lt;5.7, AB24=1), 1, 0))</f>
        <v>1</v>
      </c>
    </row>
    <row r="25" spans="1:29" x14ac:dyDescent="0.15">
      <c r="A25" s="4">
        <v>24</v>
      </c>
      <c r="B25" s="3">
        <v>73</v>
      </c>
      <c r="C25" s="3">
        <v>1</v>
      </c>
      <c r="D25" s="3">
        <v>159.9</v>
      </c>
      <c r="E25" s="3">
        <v>54.4</v>
      </c>
      <c r="F25" s="3">
        <f t="shared" si="2"/>
        <v>21.3</v>
      </c>
      <c r="G25" s="4">
        <v>4.0999999999999996</v>
      </c>
      <c r="H25" s="4">
        <v>0.86</v>
      </c>
      <c r="I25" s="4">
        <v>0.71</v>
      </c>
      <c r="J25" s="4">
        <v>5.7</v>
      </c>
      <c r="K25" s="4">
        <v>37</v>
      </c>
      <c r="L25" s="4">
        <v>0</v>
      </c>
      <c r="M25" s="3">
        <v>0</v>
      </c>
      <c r="N25" s="5">
        <v>13</v>
      </c>
      <c r="O25" s="3">
        <v>0</v>
      </c>
      <c r="P25" s="3">
        <v>0</v>
      </c>
      <c r="Q25" s="1">
        <v>0</v>
      </c>
      <c r="R25" s="3">
        <v>1</v>
      </c>
      <c r="S25" s="1">
        <v>0</v>
      </c>
      <c r="T25" s="6">
        <v>9</v>
      </c>
      <c r="U25" s="1">
        <v>0.373</v>
      </c>
      <c r="V25" s="1">
        <f t="shared" si="0"/>
        <v>0</v>
      </c>
      <c r="W25" s="1">
        <v>6.1</v>
      </c>
      <c r="X25" s="1">
        <f>IF(W25&gt;=7,1,0)</f>
        <v>0</v>
      </c>
      <c r="Y25" s="1">
        <v>101.4</v>
      </c>
      <c r="Z25" s="1">
        <v>0</v>
      </c>
      <c r="AA25" s="1">
        <v>26</v>
      </c>
      <c r="AB25" s="1">
        <f>IF(C25=2, IF(AA25&lt;18, 1, 0), IF(AA25&lt;28, 1, 0))</f>
        <v>1</v>
      </c>
      <c r="AC25">
        <f>IF(AND(C25=1, W25&lt;7, AB25=1), 1, IF(AND(C25=2, W25&lt;5.7, AB25=1), 1, 0))</f>
        <v>1</v>
      </c>
    </row>
    <row r="26" spans="1:29" x14ac:dyDescent="0.15">
      <c r="A26" s="4">
        <v>25</v>
      </c>
      <c r="B26" s="3">
        <v>71</v>
      </c>
      <c r="C26" s="3">
        <v>1</v>
      </c>
      <c r="D26" s="3">
        <v>167.2</v>
      </c>
      <c r="E26" s="3">
        <v>67.900000000000006</v>
      </c>
      <c r="F26" s="3">
        <f t="shared" si="2"/>
        <v>24.3</v>
      </c>
      <c r="G26" s="4">
        <v>3.8</v>
      </c>
      <c r="H26" s="4">
        <v>0.69</v>
      </c>
      <c r="I26" s="4">
        <v>0.1</v>
      </c>
      <c r="J26" s="4">
        <v>5.0999999999999996</v>
      </c>
      <c r="K26" s="4">
        <v>314</v>
      </c>
      <c r="L26" s="4">
        <v>0</v>
      </c>
      <c r="M26" s="3">
        <v>3</v>
      </c>
      <c r="N26" s="5">
        <v>18</v>
      </c>
      <c r="O26" s="3">
        <v>0</v>
      </c>
      <c r="P26" s="3">
        <v>0</v>
      </c>
      <c r="Q26" s="1">
        <v>0</v>
      </c>
      <c r="R26" s="3">
        <v>4</v>
      </c>
      <c r="S26" s="1">
        <v>1</v>
      </c>
      <c r="T26" s="6">
        <v>5</v>
      </c>
      <c r="U26" s="1">
        <v>0.36599999999999999</v>
      </c>
      <c r="V26" s="1">
        <f t="shared" si="0"/>
        <v>0</v>
      </c>
      <c r="W26" s="1">
        <v>8.6999999999999993</v>
      </c>
      <c r="X26" s="1">
        <f>IF(W26&gt;=7,1,0)</f>
        <v>1</v>
      </c>
      <c r="Y26" s="1">
        <v>102.6</v>
      </c>
      <c r="Z26" s="1">
        <v>0</v>
      </c>
      <c r="AA26" s="1">
        <v>21</v>
      </c>
      <c r="AB26" s="1">
        <f>IF(C26=2, IF(AA26&lt;18, 1, 0), IF(AA26&lt;28, 1, 0))</f>
        <v>1</v>
      </c>
      <c r="AC26">
        <f>IF(AND(C26=1, W26&lt;7, AB26=1), 1, IF(AND(C26=2, W26&lt;5.7, AB26=1), 1, 0))</f>
        <v>0</v>
      </c>
    </row>
    <row r="27" spans="1:29" x14ac:dyDescent="0.15">
      <c r="A27" s="4">
        <v>26</v>
      </c>
      <c r="B27" s="3">
        <v>72</v>
      </c>
      <c r="C27" s="3">
        <v>1</v>
      </c>
      <c r="D27" s="3">
        <v>164</v>
      </c>
      <c r="E27" s="3">
        <v>60.8</v>
      </c>
      <c r="F27" s="3">
        <f t="shared" si="2"/>
        <v>22.6</v>
      </c>
      <c r="G27" s="4">
        <v>4.5999999999999996</v>
      </c>
      <c r="H27" s="4">
        <v>0.73</v>
      </c>
      <c r="I27" s="4">
        <v>0.1</v>
      </c>
      <c r="J27" s="4">
        <v>6.3</v>
      </c>
      <c r="K27" s="4">
        <v>708</v>
      </c>
      <c r="L27" s="4">
        <v>1</v>
      </c>
      <c r="M27" s="3">
        <v>0</v>
      </c>
      <c r="N27" s="5">
        <v>8</v>
      </c>
      <c r="O27" s="3">
        <v>0</v>
      </c>
      <c r="P27" s="3">
        <v>0</v>
      </c>
      <c r="Q27" s="1">
        <v>0</v>
      </c>
      <c r="R27" s="3">
        <v>0</v>
      </c>
      <c r="S27" s="1">
        <v>0</v>
      </c>
      <c r="T27" s="6">
        <v>7</v>
      </c>
      <c r="U27" s="1">
        <v>0.38</v>
      </c>
      <c r="V27" s="1">
        <f t="shared" si="0"/>
        <v>0</v>
      </c>
      <c r="W27" s="1">
        <v>7</v>
      </c>
      <c r="X27" s="1">
        <f>IF(W27&gt;=7,1,0)</f>
        <v>1</v>
      </c>
      <c r="Y27" s="1">
        <v>111.3</v>
      </c>
      <c r="Z27" s="1">
        <v>0</v>
      </c>
      <c r="AA27" s="1">
        <v>28</v>
      </c>
      <c r="AB27" s="1">
        <f>IF(C27=2, IF(AA27&lt;18, 1, 0), IF(AA27&lt;28, 1, 0))</f>
        <v>0</v>
      </c>
      <c r="AC27">
        <f>IF(AND(C27=1, W27&lt;7, AB27=1), 1, IF(AND(C27=2, W27&lt;5.7, AB27=1), 1, 0))</f>
        <v>0</v>
      </c>
    </row>
    <row r="28" spans="1:29" x14ac:dyDescent="0.15">
      <c r="A28" s="4">
        <v>27</v>
      </c>
      <c r="B28" s="3">
        <v>81</v>
      </c>
      <c r="C28" s="3">
        <v>2</v>
      </c>
      <c r="D28" s="3">
        <v>149</v>
      </c>
      <c r="E28" s="3">
        <v>48</v>
      </c>
      <c r="F28" s="3">
        <f t="shared" si="2"/>
        <v>21.6</v>
      </c>
      <c r="G28" s="4">
        <v>3.7</v>
      </c>
      <c r="H28" s="4">
        <v>0.49</v>
      </c>
      <c r="I28" s="4">
        <v>0.19</v>
      </c>
      <c r="J28" s="4">
        <v>5.4</v>
      </c>
      <c r="K28" s="4">
        <v>170</v>
      </c>
      <c r="L28" s="4">
        <v>0</v>
      </c>
      <c r="M28" s="3">
        <v>5</v>
      </c>
      <c r="N28" s="5">
        <v>13</v>
      </c>
      <c r="O28" s="3">
        <v>1</v>
      </c>
      <c r="P28" s="3">
        <v>0</v>
      </c>
      <c r="Q28" s="1">
        <v>0</v>
      </c>
      <c r="R28" s="3">
        <v>4</v>
      </c>
      <c r="S28" s="1">
        <v>1</v>
      </c>
      <c r="T28" s="6">
        <v>9</v>
      </c>
      <c r="U28" s="1">
        <v>0.378</v>
      </c>
      <c r="V28" s="1">
        <f t="shared" si="0"/>
        <v>0</v>
      </c>
      <c r="W28" s="1">
        <v>5.6</v>
      </c>
      <c r="X28" s="1">
        <f>IF(W28&gt;=5.7,1,0)</f>
        <v>0</v>
      </c>
      <c r="Y28" s="1">
        <v>96.1</v>
      </c>
      <c r="Z28" s="1">
        <v>1</v>
      </c>
      <c r="AA28" s="1">
        <v>5</v>
      </c>
      <c r="AB28" s="1">
        <f>IF(C28=2, IF(AA28&lt;18, 1, 0), IF(AA28&lt;28, 1, 0))</f>
        <v>1</v>
      </c>
      <c r="AC28">
        <f>IF(AND(C28=1, W28&lt;7, AB28=1), 1, IF(AND(C28=2, W28&lt;5.7, AB28=1), 1, 0))</f>
        <v>1</v>
      </c>
    </row>
    <row r="29" spans="1:29" x14ac:dyDescent="0.15">
      <c r="A29" s="4">
        <v>28</v>
      </c>
      <c r="B29" s="3">
        <v>46</v>
      </c>
      <c r="C29" s="3">
        <v>1</v>
      </c>
      <c r="D29" s="3">
        <v>172.3</v>
      </c>
      <c r="E29" s="3">
        <v>69.900000000000006</v>
      </c>
      <c r="F29" s="3">
        <f t="shared" si="2"/>
        <v>23.5</v>
      </c>
      <c r="G29" s="4">
        <v>3.7</v>
      </c>
      <c r="H29" s="4">
        <v>1.64</v>
      </c>
      <c r="I29" s="4">
        <v>0.43</v>
      </c>
      <c r="J29" s="4">
        <v>8.8000000000000007</v>
      </c>
      <c r="K29" s="4">
        <v>159</v>
      </c>
      <c r="L29" s="4">
        <v>0</v>
      </c>
      <c r="M29" s="3">
        <v>4</v>
      </c>
      <c r="N29" s="5">
        <v>11</v>
      </c>
      <c r="O29" s="3">
        <v>0</v>
      </c>
      <c r="P29" s="3">
        <v>0</v>
      </c>
      <c r="Q29" s="1">
        <v>0</v>
      </c>
      <c r="R29" s="3">
        <v>1</v>
      </c>
      <c r="S29" s="1">
        <v>0</v>
      </c>
      <c r="T29" s="6">
        <v>8</v>
      </c>
      <c r="U29" s="1">
        <v>0.375</v>
      </c>
      <c r="V29" s="1">
        <f t="shared" si="0"/>
        <v>0</v>
      </c>
      <c r="W29" s="1">
        <v>7.1</v>
      </c>
      <c r="X29" s="1">
        <f>IF(W29&gt;=7,1,0)</f>
        <v>1</v>
      </c>
      <c r="Y29" s="1">
        <v>99.7</v>
      </c>
      <c r="Z29" s="1">
        <v>0</v>
      </c>
      <c r="AA29" s="1">
        <v>33</v>
      </c>
      <c r="AB29" s="1">
        <f>IF(C29=2, IF(AA29&lt;18, 1, 0), IF(AA29&lt;28, 1, 0))</f>
        <v>0</v>
      </c>
      <c r="AC29">
        <f>IF(AND(C29=1, W29&lt;7, AB29=1), 1, IF(AND(C29=2, W29&lt;5.7, AB29=1), 1, 0))</f>
        <v>0</v>
      </c>
    </row>
    <row r="30" spans="1:29" x14ac:dyDescent="0.15">
      <c r="A30" s="4">
        <v>29</v>
      </c>
      <c r="B30" s="3">
        <v>81</v>
      </c>
      <c r="C30" s="3">
        <v>2</v>
      </c>
      <c r="D30" s="3">
        <v>150.9</v>
      </c>
      <c r="E30" s="3">
        <v>53.4</v>
      </c>
      <c r="F30" s="3">
        <f t="shared" si="2"/>
        <v>23.5</v>
      </c>
      <c r="G30" s="4">
        <v>3.9</v>
      </c>
      <c r="H30" s="4">
        <v>0.66</v>
      </c>
      <c r="I30" s="4">
        <v>0.84</v>
      </c>
      <c r="J30" s="4">
        <v>6.2</v>
      </c>
      <c r="K30" s="4">
        <v>1054</v>
      </c>
      <c r="L30" s="4">
        <v>1</v>
      </c>
      <c r="M30" s="3">
        <v>3</v>
      </c>
      <c r="N30" s="5">
        <v>13</v>
      </c>
      <c r="O30" s="3">
        <v>0</v>
      </c>
      <c r="P30" s="3">
        <v>0</v>
      </c>
      <c r="Q30" s="1">
        <v>0</v>
      </c>
      <c r="R30" s="3">
        <v>3</v>
      </c>
      <c r="S30" s="1">
        <v>1</v>
      </c>
      <c r="T30" s="6">
        <v>9</v>
      </c>
      <c r="U30" s="1">
        <v>0.39800000000000002</v>
      </c>
      <c r="V30" s="1">
        <f t="shared" si="0"/>
        <v>1</v>
      </c>
      <c r="W30" s="1">
        <v>4.9000000000000004</v>
      </c>
      <c r="X30" s="1">
        <f>IF(W30&gt;=5.7,1,0)</f>
        <v>0</v>
      </c>
      <c r="Y30" s="1">
        <v>102.5</v>
      </c>
      <c r="Z30" s="1">
        <v>0</v>
      </c>
      <c r="AA30" s="1">
        <v>9</v>
      </c>
      <c r="AB30" s="1">
        <f>IF(C30=2, IF(AA30&lt;18, 1, 0), IF(AA30&lt;28, 1, 0))</f>
        <v>1</v>
      </c>
      <c r="AC30">
        <f>IF(AND(C30=1, W30&lt;7, AB30=1), 1, IF(AND(C30=2, W30&lt;5.7, AB30=1), 1, 0))</f>
        <v>1</v>
      </c>
    </row>
    <row r="31" spans="1:29" x14ac:dyDescent="0.15">
      <c r="A31" s="4">
        <v>30</v>
      </c>
      <c r="B31" s="3">
        <v>69</v>
      </c>
      <c r="C31" s="3">
        <v>1</v>
      </c>
      <c r="D31" s="3">
        <v>161</v>
      </c>
      <c r="E31" s="3">
        <v>52.3</v>
      </c>
      <c r="F31" s="3">
        <f t="shared" si="2"/>
        <v>20.2</v>
      </c>
      <c r="G31" s="4">
        <v>3.7</v>
      </c>
      <c r="H31" s="4">
        <v>1.39</v>
      </c>
      <c r="I31" s="4">
        <v>0.1</v>
      </c>
      <c r="J31" s="4">
        <v>7.5</v>
      </c>
      <c r="K31" s="4">
        <v>169</v>
      </c>
      <c r="L31" s="4">
        <v>0</v>
      </c>
      <c r="M31" s="3">
        <v>3</v>
      </c>
      <c r="N31" s="5">
        <v>18</v>
      </c>
      <c r="O31" s="3">
        <v>0</v>
      </c>
      <c r="P31" s="3">
        <v>0</v>
      </c>
      <c r="Q31" s="1">
        <v>0</v>
      </c>
      <c r="R31" s="3">
        <v>3</v>
      </c>
      <c r="S31" s="1">
        <v>1</v>
      </c>
      <c r="T31" s="6">
        <v>7</v>
      </c>
      <c r="U31" s="1">
        <v>0.38100000000000001</v>
      </c>
      <c r="V31" s="1">
        <f t="shared" si="0"/>
        <v>0</v>
      </c>
      <c r="W31" s="1">
        <v>6.8</v>
      </c>
      <c r="X31" s="1">
        <f>IF(W31&gt;=7,1,0)</f>
        <v>0</v>
      </c>
      <c r="Y31" s="1">
        <v>93.3</v>
      </c>
      <c r="Z31" s="1">
        <v>1</v>
      </c>
      <c r="AA31" s="1">
        <v>31</v>
      </c>
      <c r="AB31" s="1">
        <f>IF(C31=2, IF(AA31&lt;18, 1, 0), IF(AA31&lt;28, 1, 0))</f>
        <v>0</v>
      </c>
      <c r="AC31">
        <f>IF(AND(C31=1, W31&lt;7, AB31=1), 1, IF(AND(C31=2, W31&lt;5.7, AB31=1), 1, 0))</f>
        <v>0</v>
      </c>
    </row>
    <row r="32" spans="1:29" x14ac:dyDescent="0.15">
      <c r="A32" s="4">
        <v>31</v>
      </c>
      <c r="B32" s="3">
        <v>83</v>
      </c>
      <c r="C32" s="3">
        <v>2</v>
      </c>
      <c r="D32" s="3">
        <v>135</v>
      </c>
      <c r="E32" s="3">
        <v>34</v>
      </c>
      <c r="F32" s="3">
        <f t="shared" si="2"/>
        <v>18.7</v>
      </c>
      <c r="G32" s="4">
        <v>3.3</v>
      </c>
      <c r="H32" s="4">
        <v>0.61</v>
      </c>
      <c r="I32" s="4">
        <v>0.12</v>
      </c>
      <c r="J32" s="4">
        <v>5.5</v>
      </c>
      <c r="K32" s="4">
        <v>931</v>
      </c>
      <c r="L32" s="4">
        <v>1</v>
      </c>
      <c r="M32" s="3">
        <v>1</v>
      </c>
      <c r="N32" s="5">
        <v>16</v>
      </c>
      <c r="O32" s="3">
        <v>0</v>
      </c>
      <c r="P32" s="3">
        <v>0</v>
      </c>
      <c r="Q32" s="1">
        <v>0</v>
      </c>
      <c r="R32" s="3">
        <v>0</v>
      </c>
      <c r="S32" s="1">
        <v>0</v>
      </c>
      <c r="T32" s="6">
        <v>9</v>
      </c>
      <c r="U32" s="1">
        <v>0.40799999999999997</v>
      </c>
      <c r="V32" s="1">
        <f t="shared" si="0"/>
        <v>1</v>
      </c>
      <c r="W32" s="1">
        <v>5.0999999999999996</v>
      </c>
      <c r="X32" s="1">
        <f>IF(W32&gt;=5.7,1,0)</f>
        <v>0</v>
      </c>
      <c r="Y32" s="1">
        <v>84.5</v>
      </c>
      <c r="Z32" s="1">
        <v>1</v>
      </c>
      <c r="AA32" s="1">
        <v>6</v>
      </c>
      <c r="AB32" s="1">
        <f>IF(C32=2, IF(AA32&lt;18, 1, 0), IF(AA32&lt;28, 1, 0))</f>
        <v>1</v>
      </c>
      <c r="AC32">
        <f>IF(AND(C32=1, W32&lt;7, AB32=1), 1, IF(AND(C32=2, W32&lt;5.7, AB32=1), 1, 0))</f>
        <v>1</v>
      </c>
    </row>
    <row r="33" spans="1:29" x14ac:dyDescent="0.15">
      <c r="A33" s="4">
        <v>32</v>
      </c>
      <c r="B33" s="3">
        <v>52</v>
      </c>
      <c r="C33" s="3">
        <v>2</v>
      </c>
      <c r="D33" s="3">
        <v>155.1</v>
      </c>
      <c r="E33" s="3">
        <v>56.5</v>
      </c>
      <c r="F33" s="3">
        <f t="shared" si="2"/>
        <v>23.5</v>
      </c>
      <c r="G33" s="4">
        <v>4.5</v>
      </c>
      <c r="H33" s="4">
        <v>0.88</v>
      </c>
      <c r="I33" s="4">
        <v>0.1</v>
      </c>
      <c r="J33" s="4">
        <v>5.3</v>
      </c>
      <c r="K33" s="4">
        <v>2689</v>
      </c>
      <c r="L33" s="4">
        <v>1</v>
      </c>
      <c r="M33" s="3">
        <v>0</v>
      </c>
      <c r="N33" s="5">
        <v>16</v>
      </c>
      <c r="O33" s="3">
        <v>0</v>
      </c>
      <c r="P33" s="3">
        <v>0</v>
      </c>
      <c r="Q33" s="1">
        <v>0</v>
      </c>
      <c r="R33" s="3">
        <v>1</v>
      </c>
      <c r="S33" s="1">
        <v>0</v>
      </c>
      <c r="T33" s="6">
        <v>9</v>
      </c>
      <c r="U33" s="1">
        <v>0.38100000000000001</v>
      </c>
      <c r="V33" s="1">
        <f t="shared" si="0"/>
        <v>0</v>
      </c>
      <c r="W33" s="1">
        <v>5.9</v>
      </c>
      <c r="X33" s="1">
        <f>IF(W33&gt;=5.7,1,0)</f>
        <v>1</v>
      </c>
      <c r="Y33" s="1">
        <v>111.5</v>
      </c>
      <c r="Z33" s="1">
        <v>0</v>
      </c>
      <c r="AA33" s="1">
        <v>18</v>
      </c>
      <c r="AB33" s="1">
        <f>IF(C33=2, IF(AA33&lt;18, 1, 0), IF(AA33&lt;28, 1, 0))</f>
        <v>0</v>
      </c>
      <c r="AC33">
        <f>IF(AND(C33=1, W33&lt;7, AB33=1), 1, IF(AND(C33=2, W33&lt;5.7, AB33=1), 1, 0))</f>
        <v>0</v>
      </c>
    </row>
    <row r="34" spans="1:29" x14ac:dyDescent="0.15">
      <c r="A34" s="4">
        <v>33</v>
      </c>
      <c r="B34" s="3">
        <v>60</v>
      </c>
      <c r="C34" s="3">
        <v>1</v>
      </c>
      <c r="D34" s="3">
        <v>168</v>
      </c>
      <c r="E34" s="3">
        <v>75.8</v>
      </c>
      <c r="F34" s="3">
        <f t="shared" si="2"/>
        <v>26.9</v>
      </c>
      <c r="G34" s="4">
        <v>4</v>
      </c>
      <c r="H34" s="4">
        <v>0.88</v>
      </c>
      <c r="I34" s="4">
        <v>0.77</v>
      </c>
      <c r="J34" s="4">
        <v>5.8</v>
      </c>
      <c r="K34" s="4">
        <v>115</v>
      </c>
      <c r="L34" s="4">
        <v>0</v>
      </c>
      <c r="M34" s="3">
        <v>1</v>
      </c>
      <c r="N34" s="5">
        <v>10</v>
      </c>
      <c r="O34" s="3">
        <v>0</v>
      </c>
      <c r="P34" s="3">
        <v>0</v>
      </c>
      <c r="Q34" s="1">
        <v>0</v>
      </c>
      <c r="R34" s="3">
        <v>0</v>
      </c>
      <c r="S34" s="1">
        <v>0</v>
      </c>
      <c r="T34" s="6">
        <v>7</v>
      </c>
      <c r="U34" s="1">
        <v>0.379</v>
      </c>
      <c r="V34" s="1">
        <f t="shared" ref="V34:V65" si="3">IF(U34&gt;0.39,1,0)</f>
        <v>0</v>
      </c>
      <c r="W34" s="1">
        <v>7.6</v>
      </c>
      <c r="X34" s="1">
        <f>IF(W34&gt;=7,1,0)</f>
        <v>1</v>
      </c>
      <c r="Y34" s="1">
        <v>110.5</v>
      </c>
      <c r="Z34" s="1">
        <v>0</v>
      </c>
      <c r="AA34" s="1">
        <v>31</v>
      </c>
      <c r="AB34" s="1">
        <f>IF(C34=2, IF(AA34&lt;18, 1, 0), IF(AA34&lt;28, 1, 0))</f>
        <v>0</v>
      </c>
      <c r="AC34">
        <f>IF(AND(C34=1, W34&lt;7, AB34=1), 1, IF(AND(C34=2, W34&lt;5.7, AB34=1), 1, 0))</f>
        <v>0</v>
      </c>
    </row>
    <row r="35" spans="1:29" x14ac:dyDescent="0.15">
      <c r="A35" s="4">
        <v>34</v>
      </c>
      <c r="B35" s="3">
        <v>43</v>
      </c>
      <c r="C35" s="3">
        <v>1</v>
      </c>
      <c r="D35" s="3">
        <v>176</v>
      </c>
      <c r="E35" s="3">
        <v>67.7</v>
      </c>
      <c r="F35" s="3">
        <f t="shared" si="2"/>
        <v>21.9</v>
      </c>
      <c r="G35" s="4">
        <v>4.2</v>
      </c>
      <c r="H35" s="4">
        <v>1.05</v>
      </c>
      <c r="I35" s="4">
        <v>0.12</v>
      </c>
      <c r="J35" s="4">
        <v>5.6</v>
      </c>
      <c r="K35" s="4">
        <v>16</v>
      </c>
      <c r="L35" s="4">
        <v>0</v>
      </c>
      <c r="M35" s="3">
        <v>0</v>
      </c>
      <c r="N35" s="5">
        <v>10</v>
      </c>
      <c r="O35" s="3">
        <v>0</v>
      </c>
      <c r="P35" s="3">
        <v>0</v>
      </c>
      <c r="Q35" s="1">
        <v>0</v>
      </c>
      <c r="R35" s="3">
        <v>0</v>
      </c>
      <c r="S35" s="1">
        <v>0</v>
      </c>
      <c r="T35" s="6">
        <v>6</v>
      </c>
      <c r="U35" s="1">
        <v>0.374</v>
      </c>
      <c r="V35" s="1">
        <f t="shared" si="3"/>
        <v>0</v>
      </c>
      <c r="W35" s="1">
        <v>7.1</v>
      </c>
      <c r="X35" s="1">
        <f>IF(W35&gt;=7,1,0)</f>
        <v>1</v>
      </c>
      <c r="Y35" s="1">
        <v>104</v>
      </c>
      <c r="Z35" s="1">
        <v>0</v>
      </c>
      <c r="AA35" s="1">
        <v>40</v>
      </c>
      <c r="AB35" s="1">
        <f>IF(C35=2, IF(AA35&lt;18, 1, 0), IF(AA35&lt;28, 1, 0))</f>
        <v>0</v>
      </c>
      <c r="AC35">
        <f>IF(AND(C35=1, W35&lt;7, AB35=1), 1, IF(AND(C35=2, W35&lt;5.7, AB35=1), 1, 0))</f>
        <v>0</v>
      </c>
    </row>
    <row r="36" spans="1:29" x14ac:dyDescent="0.15">
      <c r="A36" s="4">
        <v>35</v>
      </c>
      <c r="B36" s="3">
        <v>73</v>
      </c>
      <c r="C36" s="3">
        <v>1</v>
      </c>
      <c r="D36" s="3">
        <v>170</v>
      </c>
      <c r="E36" s="3">
        <v>70</v>
      </c>
      <c r="F36" s="3">
        <f t="shared" si="2"/>
        <v>24.2</v>
      </c>
      <c r="G36" s="4">
        <v>3.7</v>
      </c>
      <c r="H36" s="4">
        <v>0.69</v>
      </c>
      <c r="I36" s="4">
        <v>0.52</v>
      </c>
      <c r="J36" s="4">
        <v>6.2</v>
      </c>
      <c r="K36" s="4">
        <v>151</v>
      </c>
      <c r="L36" s="4">
        <v>0</v>
      </c>
      <c r="M36" s="3">
        <v>5</v>
      </c>
      <c r="N36" s="5">
        <v>20</v>
      </c>
      <c r="O36" s="3">
        <v>0</v>
      </c>
      <c r="P36" s="3">
        <v>0</v>
      </c>
      <c r="Q36" s="1">
        <v>0</v>
      </c>
      <c r="R36" s="3">
        <v>4</v>
      </c>
      <c r="S36" s="1">
        <v>1</v>
      </c>
      <c r="T36" s="6">
        <v>18</v>
      </c>
      <c r="U36" s="1">
        <v>0.39200000000000002</v>
      </c>
      <c r="V36" s="1">
        <f t="shared" si="3"/>
        <v>1</v>
      </c>
      <c r="W36" s="1">
        <v>6.7</v>
      </c>
      <c r="X36" s="1">
        <f>IF(W36&gt;=7,1,0)</f>
        <v>0</v>
      </c>
      <c r="Y36" s="1">
        <v>101</v>
      </c>
      <c r="Z36" s="1">
        <v>0</v>
      </c>
      <c r="AA36" s="1">
        <v>21</v>
      </c>
      <c r="AB36" s="1">
        <f>IF(C36=2, IF(AA36&lt;18, 1, 0), IF(AA36&lt;28, 1, 0))</f>
        <v>1</v>
      </c>
      <c r="AC36">
        <f>IF(AND(C36=1, W36&lt;7, AB36=1), 1, IF(AND(C36=2, W36&lt;5.7, AB36=1), 1, 0))</f>
        <v>1</v>
      </c>
    </row>
    <row r="37" spans="1:29" x14ac:dyDescent="0.15">
      <c r="A37" s="4">
        <v>36</v>
      </c>
      <c r="B37" s="3">
        <v>81</v>
      </c>
      <c r="C37" s="3">
        <v>1</v>
      </c>
      <c r="D37" s="3">
        <v>157.80000000000001</v>
      </c>
      <c r="E37" s="3">
        <v>65.5</v>
      </c>
      <c r="F37" s="3">
        <f t="shared" si="2"/>
        <v>26.3</v>
      </c>
      <c r="G37" s="4">
        <v>4.2</v>
      </c>
      <c r="H37" s="4">
        <v>1.05</v>
      </c>
      <c r="I37" s="4">
        <v>0.1</v>
      </c>
      <c r="J37" s="4">
        <v>6</v>
      </c>
      <c r="K37" s="4">
        <v>603</v>
      </c>
      <c r="L37" s="4">
        <v>1</v>
      </c>
      <c r="M37" s="3">
        <v>3</v>
      </c>
      <c r="N37" s="5">
        <v>4</v>
      </c>
      <c r="O37" s="3">
        <v>0</v>
      </c>
      <c r="P37" s="3">
        <v>0</v>
      </c>
      <c r="Q37" s="1">
        <v>0</v>
      </c>
      <c r="R37" s="3">
        <v>0</v>
      </c>
      <c r="S37" s="1">
        <v>0</v>
      </c>
      <c r="T37" s="6">
        <v>3</v>
      </c>
      <c r="U37" s="1">
        <v>0.38600000000000001</v>
      </c>
      <c r="V37" s="1">
        <f t="shared" si="3"/>
        <v>0</v>
      </c>
      <c r="W37" s="1">
        <v>6.7</v>
      </c>
      <c r="X37" s="1">
        <f>IF(W37&gt;=7,1,0)</f>
        <v>0</v>
      </c>
      <c r="Y37" s="1">
        <v>112.4</v>
      </c>
      <c r="Z37" s="1">
        <v>0</v>
      </c>
      <c r="AA37" s="1">
        <v>27</v>
      </c>
      <c r="AB37" s="1">
        <f>IF(C37=2, IF(AA37&lt;18, 1, 0), IF(AA37&lt;28, 1, 0))</f>
        <v>1</v>
      </c>
      <c r="AC37">
        <f>IF(AND(C37=1, W37&lt;7, AB37=1), 1, IF(AND(C37=2, W37&lt;5.7, AB37=1), 1, 0))</f>
        <v>1</v>
      </c>
    </row>
    <row r="38" spans="1:29" x14ac:dyDescent="0.15">
      <c r="A38" s="4">
        <v>37</v>
      </c>
      <c r="B38" s="3">
        <v>80</v>
      </c>
      <c r="C38" s="3">
        <v>1</v>
      </c>
      <c r="D38" s="3">
        <v>163</v>
      </c>
      <c r="E38" s="3">
        <v>68</v>
      </c>
      <c r="F38" s="3">
        <f t="shared" si="2"/>
        <v>25.6</v>
      </c>
      <c r="G38" s="4">
        <v>4.4000000000000004</v>
      </c>
      <c r="H38" s="4">
        <v>2.12</v>
      </c>
      <c r="I38" s="4">
        <v>0.26</v>
      </c>
      <c r="J38" s="4">
        <v>6.1</v>
      </c>
      <c r="K38" s="4">
        <v>612</v>
      </c>
      <c r="L38" s="4">
        <v>1</v>
      </c>
      <c r="M38" s="3">
        <v>3</v>
      </c>
      <c r="N38" s="5">
        <v>30</v>
      </c>
      <c r="O38" s="3">
        <v>1</v>
      </c>
      <c r="P38" s="3">
        <v>0</v>
      </c>
      <c r="Q38" s="1">
        <v>0</v>
      </c>
      <c r="R38" s="3">
        <v>4</v>
      </c>
      <c r="S38" s="1">
        <v>1</v>
      </c>
      <c r="T38" s="6">
        <v>13</v>
      </c>
      <c r="U38" s="1">
        <v>0.38600000000000001</v>
      </c>
      <c r="V38" s="1">
        <f t="shared" si="3"/>
        <v>0</v>
      </c>
      <c r="W38" s="1">
        <v>6.7</v>
      </c>
      <c r="X38" s="1">
        <f>IF(W38&gt;=7,1,0)</f>
        <v>0</v>
      </c>
      <c r="Y38" s="1">
        <v>114</v>
      </c>
      <c r="Z38" s="1">
        <v>0</v>
      </c>
      <c r="AA38" s="1">
        <v>30</v>
      </c>
      <c r="AB38" s="1">
        <f>IF(C38=2, IF(AA38&lt;18, 1, 0), IF(AA38&lt;28, 1, 0))</f>
        <v>0</v>
      </c>
      <c r="AC38">
        <f>IF(AND(C38=1, W38&lt;7, AB38=1), 1, IF(AND(C38=2, W38&lt;5.7, AB38=1), 1, 0))</f>
        <v>0</v>
      </c>
    </row>
    <row r="39" spans="1:29" x14ac:dyDescent="0.15">
      <c r="A39" s="4">
        <v>38</v>
      </c>
      <c r="B39" s="3">
        <v>78</v>
      </c>
      <c r="C39" s="3">
        <v>2</v>
      </c>
      <c r="D39" s="3">
        <v>153</v>
      </c>
      <c r="E39" s="3">
        <v>59</v>
      </c>
      <c r="F39" s="3">
        <f t="shared" si="2"/>
        <v>25.2</v>
      </c>
      <c r="G39" s="4">
        <v>3.4</v>
      </c>
      <c r="H39" s="4">
        <v>0.57999999999999996</v>
      </c>
      <c r="I39" s="4">
        <v>0.34</v>
      </c>
      <c r="J39" s="4">
        <v>5.9</v>
      </c>
      <c r="K39" s="4">
        <v>48</v>
      </c>
      <c r="L39" s="4">
        <v>0</v>
      </c>
      <c r="M39" s="3">
        <v>1</v>
      </c>
      <c r="N39" s="5">
        <v>16</v>
      </c>
      <c r="O39" s="3">
        <v>0</v>
      </c>
      <c r="P39" s="3">
        <v>0</v>
      </c>
      <c r="Q39" s="1">
        <v>0</v>
      </c>
      <c r="R39" s="3">
        <v>4</v>
      </c>
      <c r="S39" s="1">
        <v>1</v>
      </c>
      <c r="T39" s="6">
        <v>11</v>
      </c>
      <c r="U39" s="1">
        <v>0.38900000000000001</v>
      </c>
      <c r="V39" s="1">
        <f t="shared" si="3"/>
        <v>0</v>
      </c>
      <c r="W39" s="1">
        <v>5.8</v>
      </c>
      <c r="X39" s="1">
        <f>IF(W39&gt;=5.7,1,0)</f>
        <v>1</v>
      </c>
      <c r="Y39" s="1">
        <v>98.4</v>
      </c>
      <c r="Z39" s="1">
        <v>0</v>
      </c>
      <c r="AA39" s="1">
        <v>24</v>
      </c>
      <c r="AB39" s="1">
        <f>IF(C39=2, IF(AA39&lt;18, 1, 0), IF(AA39&lt;28, 1, 0))</f>
        <v>0</v>
      </c>
      <c r="AC39">
        <f>IF(AND(C39=1, W39&lt;7, AB39=1), 1, IF(AND(C39=2, W39&lt;5.7, AB39=1), 1, 0))</f>
        <v>0</v>
      </c>
    </row>
    <row r="40" spans="1:29" x14ac:dyDescent="0.15">
      <c r="A40" s="4">
        <v>39</v>
      </c>
      <c r="B40" s="3">
        <v>80</v>
      </c>
      <c r="C40" s="3">
        <v>1</v>
      </c>
      <c r="D40" s="3">
        <v>170</v>
      </c>
      <c r="E40" s="3">
        <v>63</v>
      </c>
      <c r="F40" s="3">
        <f t="shared" si="2"/>
        <v>21.8</v>
      </c>
      <c r="G40" s="4">
        <v>4.2</v>
      </c>
      <c r="H40" s="4">
        <v>0.89</v>
      </c>
      <c r="I40" s="4">
        <v>0.16</v>
      </c>
      <c r="J40" s="4">
        <v>5.3</v>
      </c>
      <c r="L40" s="4"/>
      <c r="M40" s="3">
        <v>6</v>
      </c>
      <c r="N40" s="5">
        <v>30</v>
      </c>
      <c r="O40" s="3">
        <v>1</v>
      </c>
      <c r="P40" s="3">
        <v>0</v>
      </c>
      <c r="Q40" s="1">
        <v>0</v>
      </c>
      <c r="R40" s="3">
        <v>1</v>
      </c>
      <c r="S40" s="1">
        <v>0</v>
      </c>
      <c r="T40" s="6">
        <v>7</v>
      </c>
      <c r="U40" s="1">
        <v>0.35599999999999998</v>
      </c>
      <c r="V40" s="1">
        <f t="shared" si="3"/>
        <v>0</v>
      </c>
      <c r="W40" s="1">
        <v>7.6</v>
      </c>
      <c r="X40" s="1">
        <f>IF(W40&gt;=7,1,0)</f>
        <v>1</v>
      </c>
      <c r="Y40" s="1">
        <v>103.9</v>
      </c>
      <c r="Z40" s="1">
        <v>0</v>
      </c>
      <c r="AA40" s="1">
        <v>40</v>
      </c>
      <c r="AB40" s="1">
        <f>IF(C40=2, IF(AA40&lt;18, 1, 0), IF(AA40&lt;28, 1, 0))</f>
        <v>0</v>
      </c>
      <c r="AC40">
        <f>IF(AND(C40=1, W40&lt;7, AB40=1), 1, IF(AND(C40=2, W40&lt;5.7, AB40=1), 1, 0))</f>
        <v>0</v>
      </c>
    </row>
    <row r="41" spans="1:29" x14ac:dyDescent="0.15">
      <c r="A41" s="4">
        <v>40</v>
      </c>
      <c r="B41" s="3">
        <v>68</v>
      </c>
      <c r="C41" s="3">
        <v>1</v>
      </c>
      <c r="D41" s="3">
        <v>177</v>
      </c>
      <c r="E41" s="3">
        <v>75.5</v>
      </c>
      <c r="F41" s="3">
        <f t="shared" si="2"/>
        <v>24.1</v>
      </c>
      <c r="G41" s="4">
        <v>4.5</v>
      </c>
      <c r="H41" s="4">
        <v>0.76</v>
      </c>
      <c r="I41" s="4">
        <v>0.1</v>
      </c>
      <c r="J41" s="4">
        <v>5.5</v>
      </c>
      <c r="K41" s="4">
        <v>114</v>
      </c>
      <c r="L41" s="4">
        <v>0</v>
      </c>
      <c r="M41" s="3">
        <v>0</v>
      </c>
      <c r="N41" s="5">
        <v>15</v>
      </c>
      <c r="O41" s="3">
        <v>0</v>
      </c>
      <c r="P41" s="3">
        <v>0</v>
      </c>
      <c r="Q41" s="1">
        <v>0</v>
      </c>
      <c r="R41" s="3">
        <v>1</v>
      </c>
      <c r="S41" s="1">
        <v>0</v>
      </c>
      <c r="T41" s="6">
        <v>8</v>
      </c>
      <c r="U41" s="1">
        <v>0.377</v>
      </c>
      <c r="V41" s="1">
        <f t="shared" si="3"/>
        <v>0</v>
      </c>
      <c r="W41" s="1">
        <v>7.5</v>
      </c>
      <c r="X41" s="1">
        <f>IF(W41&gt;=7,1,0)</f>
        <v>1</v>
      </c>
      <c r="Y41" s="1">
        <v>112.7</v>
      </c>
      <c r="Z41" s="1">
        <v>0</v>
      </c>
      <c r="AA41" s="1">
        <v>35</v>
      </c>
      <c r="AB41" s="1">
        <f>IF(C41=2, IF(AA41&lt;18, 1, 0), IF(AA41&lt;28, 1, 0))</f>
        <v>0</v>
      </c>
      <c r="AC41">
        <f>IF(AND(C41=1, W41&lt;7, AB41=1), 1, IF(AND(C41=2, W41&lt;5.7, AB41=1), 1, 0))</f>
        <v>0</v>
      </c>
    </row>
    <row r="42" spans="1:29" x14ac:dyDescent="0.15">
      <c r="A42" s="4">
        <v>41</v>
      </c>
      <c r="B42" s="3">
        <v>61</v>
      </c>
      <c r="C42" s="3">
        <v>1</v>
      </c>
      <c r="D42" s="3">
        <v>164.8</v>
      </c>
      <c r="E42" s="3">
        <v>69.7</v>
      </c>
      <c r="F42" s="3">
        <f t="shared" si="2"/>
        <v>25.7</v>
      </c>
      <c r="G42" s="4">
        <v>4.8</v>
      </c>
      <c r="H42" s="4">
        <v>0.67</v>
      </c>
      <c r="I42" s="4">
        <v>0.45</v>
      </c>
      <c r="J42" s="4">
        <v>5.8</v>
      </c>
      <c r="K42" s="4">
        <v>151</v>
      </c>
      <c r="L42" s="4">
        <v>0</v>
      </c>
      <c r="M42" s="3">
        <v>0</v>
      </c>
      <c r="N42" s="5">
        <v>6</v>
      </c>
      <c r="O42" s="3">
        <v>0</v>
      </c>
      <c r="P42" s="3">
        <v>0</v>
      </c>
      <c r="Q42" s="1">
        <v>0</v>
      </c>
      <c r="R42" s="3">
        <v>0</v>
      </c>
      <c r="S42" s="1">
        <v>0</v>
      </c>
      <c r="T42" s="6">
        <v>3</v>
      </c>
      <c r="U42" s="1">
        <v>0.36799999999999999</v>
      </c>
      <c r="V42" s="1">
        <f t="shared" si="3"/>
        <v>0</v>
      </c>
      <c r="W42" s="1">
        <v>7.4</v>
      </c>
      <c r="X42" s="1">
        <f>IF(W42&gt;=7,1,0)</f>
        <v>1</v>
      </c>
      <c r="Y42" s="1">
        <v>120.1</v>
      </c>
      <c r="Z42" s="1">
        <v>0</v>
      </c>
      <c r="AA42" s="1">
        <v>36</v>
      </c>
      <c r="AB42" s="1">
        <f>IF(C42=2, IF(AA42&lt;18, 1, 0), IF(AA42&lt;28, 1, 0))</f>
        <v>0</v>
      </c>
      <c r="AC42">
        <f>IF(AND(C42=1, W42&lt;7, AB42=1), 1, IF(AND(C42=2, W42&lt;5.7, AB42=1), 1, 0))</f>
        <v>0</v>
      </c>
    </row>
    <row r="43" spans="1:29" x14ac:dyDescent="0.15">
      <c r="A43" s="4">
        <v>42</v>
      </c>
      <c r="B43" s="3">
        <v>85</v>
      </c>
      <c r="C43" s="3">
        <v>1</v>
      </c>
      <c r="D43" s="3">
        <v>158.6</v>
      </c>
      <c r="E43" s="3">
        <v>61.8</v>
      </c>
      <c r="F43" s="3">
        <f t="shared" si="2"/>
        <v>24.6</v>
      </c>
      <c r="G43" s="4">
        <v>4.0999999999999996</v>
      </c>
      <c r="H43" s="4">
        <v>0.93</v>
      </c>
      <c r="I43" s="4">
        <v>0.1</v>
      </c>
      <c r="J43" s="4">
        <v>6.1</v>
      </c>
      <c r="K43" s="4">
        <v>220</v>
      </c>
      <c r="L43" s="4">
        <v>0</v>
      </c>
      <c r="M43" s="3">
        <v>5</v>
      </c>
      <c r="N43" s="5">
        <v>23</v>
      </c>
      <c r="O43" s="3">
        <v>0</v>
      </c>
      <c r="P43" s="3">
        <v>0</v>
      </c>
      <c r="Q43" s="1">
        <v>0</v>
      </c>
      <c r="R43" s="3">
        <v>3</v>
      </c>
      <c r="S43" s="1">
        <v>1</v>
      </c>
      <c r="T43" s="6">
        <v>10</v>
      </c>
      <c r="U43" s="1">
        <v>0.38700000000000001</v>
      </c>
      <c r="V43" s="1">
        <f t="shared" si="3"/>
        <v>0</v>
      </c>
      <c r="W43" s="1">
        <v>6.5</v>
      </c>
      <c r="X43" s="1">
        <f>IF(W43&gt;=7,1,0)</f>
        <v>0</v>
      </c>
      <c r="Y43" s="1">
        <v>107.6</v>
      </c>
      <c r="Z43" s="1">
        <v>0</v>
      </c>
      <c r="AA43" s="1">
        <v>20</v>
      </c>
      <c r="AB43" s="1">
        <f>IF(C43=2, IF(AA43&lt;18, 1, 0), IF(AA43&lt;28, 1, 0))</f>
        <v>1</v>
      </c>
      <c r="AC43">
        <f>IF(AND(C43=1, W43&lt;7, AB43=1), 1, IF(AND(C43=2, W43&lt;5.7, AB43=1), 1, 0))</f>
        <v>1</v>
      </c>
    </row>
    <row r="44" spans="1:29" x14ac:dyDescent="0.15">
      <c r="A44" s="4">
        <v>43</v>
      </c>
      <c r="B44" s="3">
        <v>79</v>
      </c>
      <c r="C44" s="3">
        <v>2</v>
      </c>
      <c r="D44" s="3">
        <v>140.19999999999999</v>
      </c>
      <c r="E44" s="3">
        <v>47.6</v>
      </c>
      <c r="F44" s="3">
        <f t="shared" si="2"/>
        <v>24.2</v>
      </c>
      <c r="G44" s="4">
        <v>3.9</v>
      </c>
      <c r="H44" s="4">
        <v>0.64</v>
      </c>
      <c r="I44" s="4">
        <v>0.1</v>
      </c>
      <c r="J44" s="4">
        <v>6</v>
      </c>
      <c r="K44" s="4">
        <v>53</v>
      </c>
      <c r="L44" s="4">
        <v>0</v>
      </c>
      <c r="M44" s="3">
        <v>3</v>
      </c>
      <c r="N44" s="5">
        <v>33</v>
      </c>
      <c r="O44" s="3">
        <v>0</v>
      </c>
      <c r="P44" s="3">
        <v>0</v>
      </c>
      <c r="Q44" s="1">
        <v>0</v>
      </c>
      <c r="R44" s="3">
        <v>4</v>
      </c>
      <c r="S44" s="1">
        <v>1</v>
      </c>
      <c r="T44" s="6">
        <v>8</v>
      </c>
      <c r="U44" s="1">
        <v>0.35699999999999998</v>
      </c>
      <c r="V44" s="1">
        <f t="shared" si="3"/>
        <v>0</v>
      </c>
      <c r="W44" s="1">
        <v>6</v>
      </c>
      <c r="X44" s="1">
        <f>IF(W44&gt;=5.7,1,0)</f>
        <v>1</v>
      </c>
      <c r="Y44" s="1">
        <v>104</v>
      </c>
      <c r="Z44" s="1">
        <v>0</v>
      </c>
      <c r="AA44" s="1">
        <v>21</v>
      </c>
      <c r="AB44" s="1">
        <f>IF(C44=2, IF(AA44&lt;18, 1, 0), IF(AA44&lt;28, 1, 0))</f>
        <v>0</v>
      </c>
      <c r="AC44">
        <f>IF(AND(C44=1, W44&lt;7, AB44=1), 1, IF(AND(C44=2, W44&lt;5.7, AB44=1), 1, 0))</f>
        <v>0</v>
      </c>
    </row>
    <row r="45" spans="1:29" x14ac:dyDescent="0.15">
      <c r="A45" s="4">
        <v>44</v>
      </c>
      <c r="B45" s="3">
        <v>93</v>
      </c>
      <c r="C45" s="3">
        <v>2</v>
      </c>
      <c r="D45" s="3">
        <v>143</v>
      </c>
      <c r="E45" s="3">
        <v>35.200000000000003</v>
      </c>
      <c r="F45" s="3">
        <f t="shared" si="2"/>
        <v>17.2</v>
      </c>
      <c r="G45" s="4">
        <v>3.6</v>
      </c>
      <c r="H45" s="4">
        <v>0.53</v>
      </c>
      <c r="I45" s="4">
        <v>0.1</v>
      </c>
      <c r="J45" s="4">
        <v>6.3</v>
      </c>
      <c r="K45" s="4">
        <v>4972</v>
      </c>
      <c r="L45" s="4">
        <v>1</v>
      </c>
      <c r="M45" s="3">
        <v>12</v>
      </c>
      <c r="N45" s="5">
        <v>50</v>
      </c>
      <c r="O45" s="3">
        <v>0</v>
      </c>
      <c r="P45" s="3">
        <v>1</v>
      </c>
      <c r="Q45" s="1">
        <v>1</v>
      </c>
      <c r="R45" s="3">
        <v>5</v>
      </c>
      <c r="S45" s="1">
        <v>1</v>
      </c>
      <c r="T45" s="6">
        <v>16</v>
      </c>
      <c r="U45" s="1">
        <v>0.40500000000000003</v>
      </c>
      <c r="V45" s="1">
        <f t="shared" si="3"/>
        <v>1</v>
      </c>
      <c r="W45" s="1">
        <v>3.4</v>
      </c>
      <c r="X45" s="1">
        <f>IF(W45&gt;=5.7,1,0)</f>
        <v>0</v>
      </c>
      <c r="Y45" s="1">
        <v>86.2</v>
      </c>
      <c r="Z45" s="1">
        <v>1</v>
      </c>
      <c r="AA45" s="1">
        <v>0</v>
      </c>
      <c r="AB45" s="1">
        <f>IF(C45=2, IF(AA45&lt;18, 1, 0), IF(AA45&lt;28, 1, 0))</f>
        <v>1</v>
      </c>
      <c r="AC45">
        <f>IF(AND(C45=1, W45&lt;7, AB45=1), 1, IF(AND(C45=2, W45&lt;5.7, AB45=1), 1, 0))</f>
        <v>1</v>
      </c>
    </row>
    <row r="46" spans="1:29" x14ac:dyDescent="0.15">
      <c r="A46" s="4">
        <v>45</v>
      </c>
      <c r="B46" s="3">
        <v>36</v>
      </c>
      <c r="C46" s="3">
        <v>1</v>
      </c>
      <c r="D46" s="3">
        <v>176.9</v>
      </c>
      <c r="E46" s="3">
        <v>66.099999999999994</v>
      </c>
      <c r="F46" s="3">
        <f t="shared" si="2"/>
        <v>21.1</v>
      </c>
      <c r="G46" s="4">
        <v>4.4000000000000004</v>
      </c>
      <c r="H46" s="4">
        <v>1.1100000000000001</v>
      </c>
      <c r="I46" s="4">
        <v>2.27</v>
      </c>
      <c r="J46" s="4">
        <v>4.8</v>
      </c>
      <c r="K46" s="4">
        <v>1017</v>
      </c>
      <c r="L46" s="4">
        <v>1</v>
      </c>
      <c r="M46" s="3">
        <v>2</v>
      </c>
      <c r="N46" s="5">
        <v>16</v>
      </c>
      <c r="O46" s="3">
        <v>0</v>
      </c>
      <c r="P46" s="3">
        <v>0</v>
      </c>
      <c r="Q46" s="1">
        <v>0</v>
      </c>
      <c r="R46" s="3">
        <v>1</v>
      </c>
      <c r="S46" s="1">
        <v>0</v>
      </c>
      <c r="T46" s="6">
        <v>12</v>
      </c>
      <c r="U46" s="1">
        <v>0.376</v>
      </c>
      <c r="V46" s="1">
        <f t="shared" si="3"/>
        <v>0</v>
      </c>
      <c r="W46" s="1">
        <v>7.5</v>
      </c>
      <c r="X46" s="1">
        <f>IF(W46&gt;=7,1,0)</f>
        <v>1</v>
      </c>
      <c r="Y46" s="1">
        <v>105.6</v>
      </c>
      <c r="Z46" s="1">
        <v>0</v>
      </c>
      <c r="AA46" s="1">
        <v>34</v>
      </c>
      <c r="AB46" s="1">
        <f>IF(C46=2, IF(AA46&lt;18, 1, 0), IF(AA46&lt;28, 1, 0))</f>
        <v>0</v>
      </c>
      <c r="AC46">
        <f>IF(AND(C46=1, W46&lt;7, AB46=1), 1, IF(AND(C46=2, W46&lt;5.7, AB46=1), 1, 0))</f>
        <v>0</v>
      </c>
    </row>
    <row r="47" spans="1:29" x14ac:dyDescent="0.15">
      <c r="A47" s="4">
        <v>46</v>
      </c>
      <c r="B47" s="3">
        <v>48</v>
      </c>
      <c r="C47" s="3">
        <v>1</v>
      </c>
      <c r="D47" s="3">
        <v>164</v>
      </c>
      <c r="E47" s="3">
        <v>75</v>
      </c>
      <c r="F47" s="3">
        <f t="shared" si="2"/>
        <v>27.9</v>
      </c>
      <c r="G47" s="4">
        <v>4.2</v>
      </c>
      <c r="H47" s="4">
        <v>1.1499999999999999</v>
      </c>
      <c r="I47" s="4">
        <v>0.21</v>
      </c>
      <c r="J47" s="4">
        <v>8</v>
      </c>
      <c r="K47" s="4">
        <v>90</v>
      </c>
      <c r="L47" s="4">
        <v>0</v>
      </c>
      <c r="M47" s="3">
        <v>1</v>
      </c>
      <c r="N47" s="5">
        <v>9</v>
      </c>
      <c r="O47" s="3">
        <v>0</v>
      </c>
      <c r="P47" s="3">
        <v>0</v>
      </c>
      <c r="Q47" s="1">
        <v>0</v>
      </c>
      <c r="R47" s="3">
        <v>2</v>
      </c>
      <c r="S47" s="1">
        <v>0</v>
      </c>
      <c r="T47" s="6">
        <v>9</v>
      </c>
      <c r="U47" s="1">
        <v>0.38100000000000001</v>
      </c>
      <c r="V47" s="1">
        <f t="shared" si="3"/>
        <v>0</v>
      </c>
      <c r="W47" s="1">
        <v>8.3000000000000007</v>
      </c>
      <c r="X47" s="1">
        <f>IF(W47&gt;=7,1,0)</f>
        <v>1</v>
      </c>
      <c r="Y47" s="1">
        <v>115.4</v>
      </c>
      <c r="Z47" s="1">
        <v>0</v>
      </c>
      <c r="AA47" s="1">
        <v>22</v>
      </c>
      <c r="AB47" s="1">
        <f>IF(C47=2, IF(AA47&lt;18, 1, 0), IF(AA47&lt;28, 1, 0))</f>
        <v>1</v>
      </c>
      <c r="AC47">
        <f>IF(AND(C47=1, W47&lt;7, AB47=1), 1, IF(AND(C47=2, W47&lt;5.7, AB47=1), 1, 0))</f>
        <v>0</v>
      </c>
    </row>
    <row r="48" spans="1:29" x14ac:dyDescent="0.15">
      <c r="A48" s="4">
        <v>47</v>
      </c>
      <c r="B48" s="3">
        <v>49</v>
      </c>
      <c r="C48" s="3">
        <v>1</v>
      </c>
      <c r="D48" s="3">
        <v>169</v>
      </c>
      <c r="E48" s="3">
        <v>74.400000000000006</v>
      </c>
      <c r="F48" s="3">
        <f t="shared" si="2"/>
        <v>26</v>
      </c>
      <c r="G48" s="4">
        <v>4.5999999999999996</v>
      </c>
      <c r="H48" s="4">
        <v>0.75</v>
      </c>
      <c r="I48" s="4">
        <v>0.21</v>
      </c>
      <c r="J48" s="4">
        <v>6.1</v>
      </c>
      <c r="K48" s="4">
        <v>75</v>
      </c>
      <c r="L48" s="4">
        <v>0</v>
      </c>
      <c r="M48" s="3">
        <v>4</v>
      </c>
      <c r="N48" s="5">
        <v>15</v>
      </c>
      <c r="O48" s="3">
        <v>0</v>
      </c>
      <c r="P48" s="3">
        <v>0</v>
      </c>
      <c r="Q48" s="1">
        <v>0</v>
      </c>
      <c r="R48" s="3">
        <v>1</v>
      </c>
      <c r="S48" s="1">
        <v>0</v>
      </c>
      <c r="T48" s="6">
        <v>14</v>
      </c>
      <c r="U48" s="1">
        <v>0.36699999999999999</v>
      </c>
      <c r="V48" s="1">
        <f t="shared" si="3"/>
        <v>0</v>
      </c>
      <c r="W48" s="1">
        <v>7.9</v>
      </c>
      <c r="X48" s="1">
        <f>IF(W48&gt;=7,1,0)</f>
        <v>1</v>
      </c>
      <c r="Y48" s="1">
        <v>117.9</v>
      </c>
      <c r="Z48" s="1">
        <v>0</v>
      </c>
      <c r="AA48" s="1">
        <v>34</v>
      </c>
      <c r="AB48" s="1">
        <f>IF(C48=2, IF(AA48&lt;18, 1, 0), IF(AA48&lt;28, 1, 0))</f>
        <v>0</v>
      </c>
      <c r="AC48">
        <f>IF(AND(C48=1, W48&lt;7, AB48=1), 1, IF(AND(C48=2, W48&lt;5.7, AB48=1), 1, 0))</f>
        <v>0</v>
      </c>
    </row>
    <row r="49" spans="1:29" x14ac:dyDescent="0.15">
      <c r="A49" s="4">
        <v>48</v>
      </c>
      <c r="B49" s="3">
        <v>52</v>
      </c>
      <c r="C49" s="3">
        <v>2</v>
      </c>
      <c r="D49" s="3">
        <v>154.4</v>
      </c>
      <c r="E49" s="3">
        <v>57.6</v>
      </c>
      <c r="F49" s="3">
        <f t="shared" si="2"/>
        <v>24.2</v>
      </c>
      <c r="G49" s="4">
        <v>4.3</v>
      </c>
      <c r="H49" s="4">
        <v>0.82</v>
      </c>
      <c r="I49" s="4">
        <v>0.1</v>
      </c>
      <c r="J49" s="4">
        <v>5.5</v>
      </c>
      <c r="K49" s="4">
        <v>551</v>
      </c>
      <c r="L49" s="4">
        <v>1</v>
      </c>
      <c r="M49" s="3">
        <v>1</v>
      </c>
      <c r="N49" s="5">
        <v>12</v>
      </c>
      <c r="O49" s="3">
        <v>0</v>
      </c>
      <c r="P49" s="3">
        <v>0</v>
      </c>
      <c r="Q49" s="1">
        <v>0</v>
      </c>
      <c r="R49" s="3">
        <v>0</v>
      </c>
      <c r="S49" s="1">
        <v>0</v>
      </c>
      <c r="T49" s="6">
        <v>6</v>
      </c>
      <c r="U49" s="1">
        <v>0.379</v>
      </c>
      <c r="V49" s="1">
        <f t="shared" si="3"/>
        <v>0</v>
      </c>
      <c r="W49" s="1">
        <v>6.3</v>
      </c>
      <c r="X49" s="1">
        <f>IF(W49&gt;=5.7,1,0)</f>
        <v>1</v>
      </c>
      <c r="Y49" s="1">
        <v>109.8</v>
      </c>
      <c r="Z49" s="1">
        <v>0</v>
      </c>
      <c r="AA49" s="1">
        <v>15</v>
      </c>
      <c r="AB49" s="1">
        <f>IF(C49=2, IF(AA49&lt;18, 1, 0), IF(AA49&lt;28, 1, 0))</f>
        <v>1</v>
      </c>
      <c r="AC49">
        <f>IF(AND(C49=1, W49&lt;7, AB49=1), 1, IF(AND(C49=2, W49&lt;5.7, AB49=1), 1, 0))</f>
        <v>0</v>
      </c>
    </row>
    <row r="50" spans="1:29" x14ac:dyDescent="0.15">
      <c r="A50" s="4">
        <v>49</v>
      </c>
      <c r="B50" s="3">
        <v>86</v>
      </c>
      <c r="C50" s="3">
        <v>1</v>
      </c>
      <c r="D50" s="3">
        <v>175</v>
      </c>
      <c r="E50" s="3">
        <v>51.1</v>
      </c>
      <c r="F50" s="3">
        <f t="shared" si="2"/>
        <v>16.7</v>
      </c>
      <c r="G50" s="4">
        <v>3.1</v>
      </c>
      <c r="H50" s="4">
        <v>0.97</v>
      </c>
      <c r="I50" s="4">
        <v>4.0199999999999996</v>
      </c>
      <c r="J50" s="4">
        <v>5.8</v>
      </c>
      <c r="K50" s="4">
        <v>2863</v>
      </c>
      <c r="L50" s="4">
        <v>1</v>
      </c>
      <c r="M50" s="3">
        <v>4</v>
      </c>
      <c r="N50" s="5">
        <v>24</v>
      </c>
      <c r="O50" s="3">
        <v>1</v>
      </c>
      <c r="P50" s="3">
        <v>0</v>
      </c>
      <c r="Q50" s="1">
        <v>0</v>
      </c>
      <c r="R50" s="3">
        <v>5</v>
      </c>
      <c r="S50" s="1">
        <v>1</v>
      </c>
      <c r="T50" s="6">
        <v>7</v>
      </c>
      <c r="U50" s="1">
        <v>0.40400000000000003</v>
      </c>
      <c r="V50" s="1">
        <f t="shared" si="3"/>
        <v>1</v>
      </c>
      <c r="W50" s="1">
        <v>6.2</v>
      </c>
      <c r="X50" s="1">
        <f>IF(W50&gt;=7,1,0)</f>
        <v>0</v>
      </c>
      <c r="Y50" s="1">
        <v>77.8</v>
      </c>
      <c r="Z50" s="1">
        <v>1</v>
      </c>
      <c r="AA50" s="1">
        <v>3</v>
      </c>
      <c r="AB50" s="1">
        <f>IF(C50=2, IF(AA50&lt;18, 1, 0), IF(AA50&lt;28, 1, 0))</f>
        <v>1</v>
      </c>
      <c r="AC50">
        <f>IF(AND(C50=1, W50&lt;7, AB50=1), 1, IF(AND(C50=2, W50&lt;5.7, AB50=1), 1, 0))</f>
        <v>1</v>
      </c>
    </row>
    <row r="51" spans="1:29" x14ac:dyDescent="0.15">
      <c r="A51" s="4">
        <v>50</v>
      </c>
      <c r="B51" s="3">
        <v>77</v>
      </c>
      <c r="C51" s="3">
        <v>1</v>
      </c>
      <c r="D51" s="3">
        <v>165</v>
      </c>
      <c r="E51" s="3">
        <v>65</v>
      </c>
      <c r="F51" s="3">
        <f t="shared" si="2"/>
        <v>23.9</v>
      </c>
      <c r="G51" s="4">
        <v>4.7</v>
      </c>
      <c r="H51" s="4">
        <v>0.86</v>
      </c>
      <c r="I51" s="4">
        <v>0.15</v>
      </c>
      <c r="J51" s="4">
        <v>5.8</v>
      </c>
      <c r="K51" s="4">
        <v>126</v>
      </c>
      <c r="L51" s="4">
        <v>0</v>
      </c>
      <c r="M51" s="3">
        <v>2</v>
      </c>
      <c r="N51" s="5">
        <v>18</v>
      </c>
      <c r="O51" s="3">
        <v>0</v>
      </c>
      <c r="P51" s="3">
        <v>0</v>
      </c>
      <c r="Q51" s="1">
        <v>0</v>
      </c>
      <c r="R51" s="3">
        <v>0</v>
      </c>
      <c r="S51" s="1">
        <v>0</v>
      </c>
      <c r="T51" s="6">
        <v>4</v>
      </c>
      <c r="U51" s="1">
        <v>0.373</v>
      </c>
      <c r="V51" s="1">
        <f t="shared" si="3"/>
        <v>0</v>
      </c>
      <c r="W51" s="1">
        <v>7.1</v>
      </c>
      <c r="X51" s="1">
        <f>IF(W51&gt;=7,1,0)</f>
        <v>1</v>
      </c>
      <c r="Y51" s="1">
        <v>115.2</v>
      </c>
      <c r="Z51" s="1">
        <v>0</v>
      </c>
      <c r="AA51" s="1">
        <v>22</v>
      </c>
      <c r="AB51" s="1">
        <f>IF(C51=2, IF(AA51&lt;18, 1, 0), IF(AA51&lt;28, 1, 0))</f>
        <v>1</v>
      </c>
      <c r="AC51">
        <f>IF(AND(C51=1, W51&lt;7, AB51=1), 1, IF(AND(C51=2, W51&lt;5.7, AB51=1), 1, 0))</f>
        <v>0</v>
      </c>
    </row>
    <row r="52" spans="1:29" x14ac:dyDescent="0.15">
      <c r="A52" s="4">
        <v>51</v>
      </c>
      <c r="B52" s="3">
        <v>55</v>
      </c>
      <c r="C52" s="3">
        <v>1</v>
      </c>
      <c r="D52" s="3">
        <v>166</v>
      </c>
      <c r="E52" s="3">
        <v>83</v>
      </c>
      <c r="F52" s="3">
        <f t="shared" si="2"/>
        <v>30.1</v>
      </c>
      <c r="G52" s="4">
        <v>5</v>
      </c>
      <c r="H52" s="4">
        <v>0.92</v>
      </c>
      <c r="I52" s="4">
        <v>0.33</v>
      </c>
      <c r="J52" s="4">
        <v>5.7</v>
      </c>
      <c r="K52" s="4">
        <v>162</v>
      </c>
      <c r="L52" s="4">
        <v>0</v>
      </c>
      <c r="M52" s="3">
        <v>0</v>
      </c>
      <c r="N52" s="5">
        <v>10</v>
      </c>
      <c r="O52" s="3">
        <v>0</v>
      </c>
      <c r="P52" s="3">
        <v>0</v>
      </c>
      <c r="Q52" s="1">
        <v>0</v>
      </c>
      <c r="R52" s="3">
        <v>0</v>
      </c>
      <c r="S52" s="1">
        <v>0</v>
      </c>
      <c r="T52" s="6">
        <v>3</v>
      </c>
      <c r="U52" s="1">
        <v>0.36599999999999999</v>
      </c>
      <c r="V52" s="1">
        <f t="shared" si="3"/>
        <v>0</v>
      </c>
      <c r="W52" s="1">
        <v>8.4</v>
      </c>
      <c r="X52" s="1">
        <f>IF(W52&gt;=7,1,0)</f>
        <v>1</v>
      </c>
      <c r="Y52" s="1">
        <v>131.5</v>
      </c>
      <c r="Z52" s="1">
        <v>0</v>
      </c>
      <c r="AA52" s="1">
        <v>33</v>
      </c>
      <c r="AB52" s="1">
        <f>IF(C52=2, IF(AA52&lt;18, 1, 0), IF(AA52&lt;28, 1, 0))</f>
        <v>0</v>
      </c>
      <c r="AC52">
        <f>IF(AND(C52=1, W52&lt;7, AB52=1), 1, IF(AND(C52=2, W52&lt;5.7, AB52=1), 1, 0))</f>
        <v>0</v>
      </c>
    </row>
    <row r="53" spans="1:29" x14ac:dyDescent="0.15">
      <c r="A53" s="4">
        <v>52</v>
      </c>
      <c r="B53" s="3">
        <v>95</v>
      </c>
      <c r="C53" s="3">
        <v>1</v>
      </c>
      <c r="D53" s="3">
        <v>165</v>
      </c>
      <c r="E53" s="3">
        <v>63</v>
      </c>
      <c r="F53" s="3">
        <f t="shared" si="2"/>
        <v>23.1</v>
      </c>
      <c r="G53" s="4">
        <v>4.0999999999999996</v>
      </c>
      <c r="H53" s="4">
        <v>1.37</v>
      </c>
      <c r="I53" s="4">
        <v>0.1</v>
      </c>
      <c r="J53" s="4">
        <v>5.9</v>
      </c>
      <c r="K53" s="4">
        <v>2485</v>
      </c>
      <c r="L53" s="4">
        <v>1</v>
      </c>
      <c r="M53" s="3">
        <v>18</v>
      </c>
      <c r="N53" s="5">
        <v>50</v>
      </c>
      <c r="O53" s="3">
        <v>1</v>
      </c>
      <c r="P53" s="3">
        <v>1</v>
      </c>
      <c r="Q53" s="1">
        <v>0</v>
      </c>
      <c r="R53" s="3">
        <v>5</v>
      </c>
      <c r="S53" s="1">
        <v>1</v>
      </c>
      <c r="T53" s="6">
        <v>21</v>
      </c>
      <c r="U53" s="1">
        <v>0.36299999999999999</v>
      </c>
      <c r="V53" s="1">
        <f t="shared" si="3"/>
        <v>0</v>
      </c>
      <c r="W53" s="1">
        <v>7.8</v>
      </c>
      <c r="X53" s="1">
        <f>IF(W53&gt;=7,1,0)</f>
        <v>1</v>
      </c>
      <c r="Y53" s="1">
        <v>104.9</v>
      </c>
      <c r="Z53" s="1">
        <v>0</v>
      </c>
      <c r="AA53" s="1">
        <v>15</v>
      </c>
      <c r="AB53" s="1">
        <f>IF(C53=2, IF(AA53&lt;18, 1, 0), IF(AA53&lt;28, 1, 0))</f>
        <v>1</v>
      </c>
      <c r="AC53">
        <f>IF(AND(C53=1, W53&lt;7, AB53=1), 1, IF(AND(C53=2, W53&lt;5.7, AB53=1), 1, 0))</f>
        <v>0</v>
      </c>
    </row>
    <row r="54" spans="1:29" ht="14.25" customHeight="1" x14ac:dyDescent="0.15">
      <c r="A54" s="4">
        <v>53</v>
      </c>
      <c r="B54" s="3">
        <v>48</v>
      </c>
      <c r="C54" s="3">
        <v>1</v>
      </c>
      <c r="D54" s="3">
        <v>168</v>
      </c>
      <c r="E54" s="3">
        <v>52</v>
      </c>
      <c r="F54" s="3">
        <f t="shared" si="2"/>
        <v>18.399999999999999</v>
      </c>
      <c r="G54" s="4">
        <v>3.7</v>
      </c>
      <c r="H54" s="4">
        <v>0.67</v>
      </c>
      <c r="I54" s="4">
        <v>0.1</v>
      </c>
      <c r="J54" s="4">
        <v>8.6</v>
      </c>
      <c r="K54" s="4">
        <v>212</v>
      </c>
      <c r="L54" s="4">
        <v>0</v>
      </c>
      <c r="M54" s="3">
        <v>1</v>
      </c>
      <c r="N54" s="5">
        <v>17</v>
      </c>
      <c r="O54" s="3">
        <v>0</v>
      </c>
      <c r="P54" s="3">
        <v>0</v>
      </c>
      <c r="Q54" s="1">
        <v>0</v>
      </c>
      <c r="R54" s="3">
        <v>2</v>
      </c>
      <c r="S54" s="1">
        <v>0</v>
      </c>
      <c r="T54" s="6">
        <v>8</v>
      </c>
      <c r="U54" s="1">
        <v>0.39500000000000002</v>
      </c>
      <c r="V54" s="1">
        <f t="shared" si="3"/>
        <v>1</v>
      </c>
      <c r="W54" s="1">
        <v>6.9</v>
      </c>
      <c r="X54" s="1">
        <f>IF(W54&gt;=7,1,0)</f>
        <v>0</v>
      </c>
      <c r="Y54" s="1">
        <v>90</v>
      </c>
      <c r="Z54" s="1">
        <v>1</v>
      </c>
      <c r="AA54" s="1">
        <v>24</v>
      </c>
      <c r="AB54" s="1">
        <f>IF(C54=2, IF(AA54&lt;18, 1, 0), IF(AA54&lt;28, 1, 0))</f>
        <v>1</v>
      </c>
      <c r="AC54">
        <f>IF(AND(C54=1, W54&lt;7, AB54=1), 1, IF(AND(C54=2, W54&lt;5.7, AB54=1), 1, 0))</f>
        <v>1</v>
      </c>
    </row>
    <row r="55" spans="1:29" x14ac:dyDescent="0.15">
      <c r="A55" s="4">
        <v>54</v>
      </c>
      <c r="B55" s="3">
        <v>54</v>
      </c>
      <c r="C55" s="3">
        <v>2</v>
      </c>
      <c r="D55" s="3">
        <v>163.69999999999999</v>
      </c>
      <c r="E55" s="3">
        <v>76.099999999999994</v>
      </c>
      <c r="F55" s="3">
        <f t="shared" si="2"/>
        <v>28.4</v>
      </c>
      <c r="G55" s="4">
        <v>4.4000000000000004</v>
      </c>
      <c r="H55" s="4">
        <v>0.66</v>
      </c>
      <c r="I55" s="4">
        <v>0.12</v>
      </c>
      <c r="J55" s="4">
        <v>6.3</v>
      </c>
      <c r="K55" s="4">
        <v>10</v>
      </c>
      <c r="L55" s="4">
        <v>0</v>
      </c>
      <c r="M55" s="3">
        <v>1</v>
      </c>
      <c r="N55" s="5">
        <v>7</v>
      </c>
      <c r="O55" s="3">
        <v>0</v>
      </c>
      <c r="P55" s="3">
        <v>0</v>
      </c>
      <c r="Q55" s="1">
        <v>0</v>
      </c>
      <c r="R55" s="3">
        <v>0</v>
      </c>
      <c r="S55" s="1">
        <v>0</v>
      </c>
      <c r="T55" s="6">
        <v>4</v>
      </c>
      <c r="U55" s="1">
        <v>0.378</v>
      </c>
      <c r="V55" s="1">
        <f t="shared" si="3"/>
        <v>0</v>
      </c>
      <c r="W55" s="1">
        <v>6.9</v>
      </c>
      <c r="X55" s="1">
        <f>IF(W55&gt;=5.7,1,0)</f>
        <v>1</v>
      </c>
      <c r="Y55" s="1">
        <v>119.3</v>
      </c>
      <c r="Z55" s="1">
        <v>0</v>
      </c>
      <c r="AA55" s="1">
        <v>32</v>
      </c>
      <c r="AB55" s="1">
        <f>IF(C55=2, IF(AA55&lt;18, 1, 0), IF(AA55&lt;28, 1, 0))</f>
        <v>0</v>
      </c>
      <c r="AC55">
        <f>IF(AND(C55=1, W55&lt;7, AB55=1), 1, IF(AND(C55=2, W55&lt;5.7, AB55=1), 1, 0))</f>
        <v>0</v>
      </c>
    </row>
    <row r="56" spans="1:29" x14ac:dyDescent="0.15">
      <c r="A56" s="4">
        <v>55</v>
      </c>
      <c r="B56" s="3">
        <v>31</v>
      </c>
      <c r="C56" s="3">
        <v>1</v>
      </c>
      <c r="D56" s="3">
        <v>158</v>
      </c>
      <c r="E56" s="3">
        <v>65</v>
      </c>
      <c r="F56" s="3">
        <f t="shared" si="2"/>
        <v>26</v>
      </c>
      <c r="G56" s="4">
        <v>3.9</v>
      </c>
      <c r="H56" s="4">
        <v>0.85</v>
      </c>
      <c r="I56" s="4">
        <v>0.34</v>
      </c>
      <c r="J56" s="4">
        <v>5.9</v>
      </c>
      <c r="K56" s="4">
        <v>133</v>
      </c>
      <c r="L56" s="4">
        <v>0</v>
      </c>
      <c r="M56" s="3">
        <v>2</v>
      </c>
      <c r="N56" s="5">
        <v>16</v>
      </c>
      <c r="O56" s="3">
        <v>0</v>
      </c>
      <c r="P56" s="3">
        <v>0</v>
      </c>
      <c r="Q56" s="1">
        <v>0</v>
      </c>
      <c r="R56" s="3">
        <v>1</v>
      </c>
      <c r="S56" s="1">
        <v>0</v>
      </c>
      <c r="T56" s="6">
        <v>13</v>
      </c>
      <c r="U56" s="1">
        <v>0.37</v>
      </c>
      <c r="V56" s="1">
        <f t="shared" si="3"/>
        <v>0</v>
      </c>
      <c r="W56" s="1">
        <v>6.9</v>
      </c>
      <c r="X56" s="1">
        <f>IF(W56&gt;=7,1,0)</f>
        <v>0</v>
      </c>
      <c r="Y56" s="1">
        <v>107.4</v>
      </c>
      <c r="Z56" s="1">
        <v>0</v>
      </c>
      <c r="AA56" s="1">
        <v>25</v>
      </c>
      <c r="AB56" s="1">
        <f>IF(C56=2, IF(AA56&lt;18, 1, 0), IF(AA56&lt;28, 1, 0))</f>
        <v>1</v>
      </c>
      <c r="AC56">
        <f>IF(AND(C56=1, W56&lt;7, AB56=1), 1, IF(AND(C56=2, W56&lt;5.7, AB56=1), 1, 0))</f>
        <v>1</v>
      </c>
    </row>
    <row r="57" spans="1:29" x14ac:dyDescent="0.15">
      <c r="A57" s="4">
        <v>56</v>
      </c>
      <c r="B57" s="3">
        <v>51</v>
      </c>
      <c r="C57" s="3">
        <v>1</v>
      </c>
      <c r="D57" s="3">
        <v>165</v>
      </c>
      <c r="E57" s="3">
        <v>79</v>
      </c>
      <c r="F57" s="3">
        <f t="shared" si="2"/>
        <v>29</v>
      </c>
      <c r="G57" s="4">
        <v>3.4</v>
      </c>
      <c r="H57" s="4">
        <v>0.68</v>
      </c>
      <c r="I57" s="4">
        <v>0.1</v>
      </c>
      <c r="J57" s="4">
        <v>5.4</v>
      </c>
      <c r="K57" s="4">
        <v>195</v>
      </c>
      <c r="L57" s="4">
        <v>0</v>
      </c>
      <c r="M57" s="3">
        <v>4</v>
      </c>
      <c r="N57" s="5">
        <v>30</v>
      </c>
      <c r="O57" s="3">
        <v>0</v>
      </c>
      <c r="P57" s="3">
        <v>0</v>
      </c>
      <c r="Q57" s="1">
        <v>1</v>
      </c>
      <c r="R57" s="3">
        <v>4</v>
      </c>
      <c r="S57" s="1">
        <v>1</v>
      </c>
      <c r="T57" s="6">
        <v>7</v>
      </c>
      <c r="U57" s="1">
        <v>0.377</v>
      </c>
      <c r="V57" s="1">
        <f t="shared" si="3"/>
        <v>0</v>
      </c>
      <c r="W57" s="1">
        <v>7.9</v>
      </c>
      <c r="X57" s="1">
        <f>IF(W57&gt;=7,1,0)</f>
        <v>1</v>
      </c>
      <c r="Y57" s="1">
        <v>105.6</v>
      </c>
      <c r="Z57" s="1">
        <v>0</v>
      </c>
      <c r="AA57" s="1">
        <v>33</v>
      </c>
      <c r="AB57" s="1">
        <f>IF(C57=2, IF(AA57&lt;18, 1, 0), IF(AA57&lt;28, 1, 0))</f>
        <v>0</v>
      </c>
      <c r="AC57">
        <f>IF(AND(C57=1, W57&lt;7, AB57=1), 1, IF(AND(C57=2, W57&lt;5.7, AB57=1), 1, 0))</f>
        <v>0</v>
      </c>
    </row>
    <row r="58" spans="1:29" x14ac:dyDescent="0.15">
      <c r="A58" s="4">
        <v>57</v>
      </c>
      <c r="B58" s="3">
        <v>85</v>
      </c>
      <c r="C58" s="3">
        <v>2</v>
      </c>
      <c r="D58" s="3">
        <v>155.6</v>
      </c>
      <c r="E58" s="3">
        <v>53.1</v>
      </c>
      <c r="F58" s="3">
        <f t="shared" si="2"/>
        <v>21.9</v>
      </c>
      <c r="G58" s="4">
        <v>3.7</v>
      </c>
      <c r="H58" s="4">
        <v>1.32</v>
      </c>
      <c r="I58" s="4">
        <v>1.32</v>
      </c>
      <c r="J58" s="4">
        <v>7.5</v>
      </c>
      <c r="K58" s="4">
        <v>392</v>
      </c>
      <c r="L58" s="4">
        <v>0</v>
      </c>
      <c r="M58" s="3">
        <v>3</v>
      </c>
      <c r="N58" s="5">
        <v>21</v>
      </c>
      <c r="O58" s="3">
        <v>1</v>
      </c>
      <c r="P58" s="3">
        <v>0</v>
      </c>
      <c r="Q58" s="1">
        <v>0</v>
      </c>
      <c r="R58" s="3">
        <v>3</v>
      </c>
      <c r="S58" s="1">
        <v>1</v>
      </c>
      <c r="T58" s="6">
        <v>6</v>
      </c>
      <c r="U58" s="1">
        <v>0.4</v>
      </c>
      <c r="V58" s="1">
        <f t="shared" si="3"/>
        <v>1</v>
      </c>
      <c r="W58" s="1">
        <v>5.0999999999999996</v>
      </c>
      <c r="X58" s="1">
        <f>IF(W58&gt;=5.7,1,0)</f>
        <v>0</v>
      </c>
      <c r="Y58" s="1">
        <v>96.7</v>
      </c>
      <c r="Z58" s="1">
        <v>1</v>
      </c>
      <c r="AA58" s="1">
        <v>11</v>
      </c>
      <c r="AB58" s="1">
        <f>IF(C58=2, IF(AA58&lt;18, 1, 0), IF(AA58&lt;28, 1, 0))</f>
        <v>1</v>
      </c>
      <c r="AC58">
        <f>IF(AND(C58=1, W58&lt;7, AB58=1), 1, IF(AND(C58=2, W58&lt;5.7, AB58=1), 1, 0))</f>
        <v>1</v>
      </c>
    </row>
    <row r="59" spans="1:29" x14ac:dyDescent="0.15">
      <c r="A59" s="4">
        <v>58</v>
      </c>
      <c r="B59" s="3">
        <v>87</v>
      </c>
      <c r="C59" s="3">
        <v>2</v>
      </c>
      <c r="D59" s="3">
        <v>159.30000000000001</v>
      </c>
      <c r="E59" s="3">
        <v>58</v>
      </c>
      <c r="F59" s="3">
        <f t="shared" si="2"/>
        <v>22.9</v>
      </c>
      <c r="G59" s="4">
        <v>4.3</v>
      </c>
      <c r="H59" s="4">
        <v>1.01</v>
      </c>
      <c r="I59" s="4">
        <v>0.27</v>
      </c>
      <c r="J59" s="4">
        <v>5.8</v>
      </c>
      <c r="K59" s="4">
        <v>1392</v>
      </c>
      <c r="L59" s="4">
        <v>1</v>
      </c>
      <c r="M59" s="3">
        <v>0</v>
      </c>
      <c r="N59" s="5">
        <v>11</v>
      </c>
      <c r="O59" s="3">
        <v>0</v>
      </c>
      <c r="P59" s="3">
        <v>0</v>
      </c>
      <c r="Q59" s="1">
        <v>0</v>
      </c>
      <c r="R59" s="3">
        <v>0</v>
      </c>
      <c r="S59" s="1">
        <v>0</v>
      </c>
      <c r="T59" s="6">
        <v>7</v>
      </c>
      <c r="U59" s="1">
        <v>0.39</v>
      </c>
      <c r="V59" s="1">
        <f t="shared" si="3"/>
        <v>0</v>
      </c>
      <c r="W59" s="1">
        <v>5.9</v>
      </c>
      <c r="X59" s="1">
        <f>IF(W59&gt;=5.7,1,0)</f>
        <v>1</v>
      </c>
      <c r="Y59" s="1">
        <v>107.3</v>
      </c>
      <c r="Z59" s="1">
        <v>0</v>
      </c>
      <c r="AA59" s="1">
        <v>18</v>
      </c>
      <c r="AB59" s="1">
        <f>IF(C59=2, IF(AA59&lt;18, 1, 0), IF(AA59&lt;28, 1, 0))</f>
        <v>0</v>
      </c>
      <c r="AC59">
        <f>IF(AND(C59=1, W59&lt;7, AB59=1), 1, IF(AND(C59=2, W59&lt;5.7, AB59=1), 1, 0))</f>
        <v>0</v>
      </c>
    </row>
    <row r="60" spans="1:29" x14ac:dyDescent="0.15">
      <c r="A60" s="4">
        <v>59</v>
      </c>
      <c r="B60" s="3">
        <v>77</v>
      </c>
      <c r="C60" s="3">
        <v>1</v>
      </c>
      <c r="D60" s="3">
        <v>170</v>
      </c>
      <c r="E60" s="3">
        <v>72</v>
      </c>
      <c r="F60" s="3">
        <f t="shared" si="2"/>
        <v>24.9</v>
      </c>
      <c r="G60" s="4">
        <v>3.5</v>
      </c>
      <c r="H60" s="4">
        <v>0.76</v>
      </c>
      <c r="I60" s="4">
        <v>0.1</v>
      </c>
      <c r="J60" s="4">
        <v>6</v>
      </c>
      <c r="K60" s="4">
        <v>153</v>
      </c>
      <c r="L60" s="4">
        <v>0</v>
      </c>
      <c r="M60" s="3">
        <v>1</v>
      </c>
      <c r="N60" s="5">
        <v>22</v>
      </c>
      <c r="O60" s="3">
        <v>0</v>
      </c>
      <c r="P60" s="3">
        <v>0</v>
      </c>
      <c r="Q60" s="1">
        <v>0</v>
      </c>
      <c r="R60" s="3">
        <v>1</v>
      </c>
      <c r="S60" s="1">
        <v>0</v>
      </c>
      <c r="T60" s="6">
        <v>12</v>
      </c>
      <c r="U60" s="1">
        <v>0.38500000000000001</v>
      </c>
      <c r="V60" s="1">
        <f t="shared" si="3"/>
        <v>0</v>
      </c>
      <c r="W60" s="1">
        <v>7.4</v>
      </c>
      <c r="X60" s="1">
        <f t="shared" ref="X60:X66" si="4">IF(W60&gt;=7,1,0)</f>
        <v>1</v>
      </c>
      <c r="Y60" s="1">
        <v>99.3</v>
      </c>
      <c r="Z60" s="1">
        <v>0</v>
      </c>
      <c r="AA60" s="1">
        <v>29</v>
      </c>
      <c r="AB60" s="1">
        <f>IF(C60=2, IF(AA60&lt;18, 1, 0), IF(AA60&lt;28, 1, 0))</f>
        <v>0</v>
      </c>
      <c r="AC60">
        <f>IF(AND(C60=1, W60&lt;7, AB60=1), 1, IF(AND(C60=2, W60&lt;5.7, AB60=1), 1, 0))</f>
        <v>0</v>
      </c>
    </row>
    <row r="61" spans="1:29" x14ac:dyDescent="0.15">
      <c r="A61" s="4">
        <v>60</v>
      </c>
      <c r="B61" s="3">
        <v>73</v>
      </c>
      <c r="C61" s="3">
        <v>1</v>
      </c>
      <c r="D61" s="3">
        <v>164.6</v>
      </c>
      <c r="E61" s="3">
        <v>62.9</v>
      </c>
      <c r="F61" s="3">
        <f t="shared" si="2"/>
        <v>23.2</v>
      </c>
      <c r="G61" s="4">
        <v>4.2</v>
      </c>
      <c r="H61" s="4">
        <v>0.68</v>
      </c>
      <c r="I61" s="4">
        <v>0.23</v>
      </c>
      <c r="J61" s="4">
        <v>5.9</v>
      </c>
      <c r="K61" s="4">
        <v>81</v>
      </c>
      <c r="L61" s="4">
        <v>0</v>
      </c>
      <c r="M61" s="3">
        <v>1</v>
      </c>
      <c r="N61" s="5">
        <v>20</v>
      </c>
      <c r="O61" s="3">
        <v>0</v>
      </c>
      <c r="P61" s="3">
        <v>0</v>
      </c>
      <c r="Q61" s="1">
        <v>0</v>
      </c>
      <c r="R61" s="3">
        <v>2</v>
      </c>
      <c r="S61" s="1">
        <v>0</v>
      </c>
      <c r="T61" s="6">
        <v>11</v>
      </c>
      <c r="U61" s="1">
        <v>0.376</v>
      </c>
      <c r="V61" s="1">
        <f t="shared" si="3"/>
        <v>0</v>
      </c>
      <c r="W61" s="1">
        <v>7.4</v>
      </c>
      <c r="X61" s="1">
        <f t="shared" si="4"/>
        <v>1</v>
      </c>
      <c r="Y61" s="1">
        <v>106.5</v>
      </c>
      <c r="Z61" s="1">
        <v>0</v>
      </c>
      <c r="AA61" s="1">
        <v>30</v>
      </c>
      <c r="AB61" s="1">
        <f>IF(C61=2, IF(AA61&lt;18, 1, 0), IF(AA61&lt;28, 1, 0))</f>
        <v>0</v>
      </c>
      <c r="AC61">
        <f>IF(AND(C61=1, W61&lt;7, AB61=1), 1, IF(AND(C61=2, W61&lt;5.7, AB61=1), 1, 0))</f>
        <v>0</v>
      </c>
    </row>
    <row r="62" spans="1:29" x14ac:dyDescent="0.15">
      <c r="A62" s="4">
        <v>61</v>
      </c>
      <c r="B62" s="3">
        <v>72</v>
      </c>
      <c r="C62" s="3">
        <v>1</v>
      </c>
      <c r="D62" s="3">
        <v>175</v>
      </c>
      <c r="E62" s="3">
        <v>68</v>
      </c>
      <c r="F62" s="3">
        <f t="shared" si="2"/>
        <v>22.2</v>
      </c>
      <c r="G62" s="4">
        <v>4.0999999999999996</v>
      </c>
      <c r="H62" s="4">
        <v>0.61</v>
      </c>
      <c r="I62" s="4">
        <v>0.1</v>
      </c>
      <c r="J62" s="4">
        <v>5.9</v>
      </c>
      <c r="K62" s="4">
        <v>221</v>
      </c>
      <c r="L62" s="4">
        <v>0</v>
      </c>
      <c r="M62" s="3">
        <v>1</v>
      </c>
      <c r="N62" s="5">
        <v>15</v>
      </c>
      <c r="O62" s="3">
        <v>0</v>
      </c>
      <c r="P62" s="3">
        <v>0</v>
      </c>
      <c r="Q62" s="1">
        <v>0</v>
      </c>
      <c r="R62" s="3">
        <v>4</v>
      </c>
      <c r="S62" s="1">
        <v>1</v>
      </c>
      <c r="T62" s="6">
        <v>4</v>
      </c>
      <c r="U62" s="1">
        <v>0.39600000000000002</v>
      </c>
      <c r="V62" s="1">
        <f t="shared" si="3"/>
        <v>1</v>
      </c>
      <c r="W62" s="1">
        <v>6.9</v>
      </c>
      <c r="X62" s="1">
        <f t="shared" si="4"/>
        <v>0</v>
      </c>
      <c r="Y62" s="1">
        <v>103.1</v>
      </c>
      <c r="Z62" s="1">
        <v>0</v>
      </c>
      <c r="AA62" s="1">
        <v>9</v>
      </c>
      <c r="AB62" s="1">
        <f>IF(C62=2, IF(AA62&lt;18, 1, 0), IF(AA62&lt;28, 1, 0))</f>
        <v>1</v>
      </c>
      <c r="AC62">
        <f>IF(AND(C62=1, W62&lt;7, AB62=1), 1, IF(AND(C62=2, W62&lt;5.7, AB62=1), 1, 0))</f>
        <v>1</v>
      </c>
    </row>
    <row r="63" spans="1:29" x14ac:dyDescent="0.15">
      <c r="A63" s="4">
        <v>62</v>
      </c>
      <c r="B63" s="3">
        <v>61</v>
      </c>
      <c r="C63" s="3">
        <v>1</v>
      </c>
      <c r="D63" s="3">
        <v>160.5</v>
      </c>
      <c r="E63" s="3">
        <v>49.7</v>
      </c>
      <c r="F63" s="3">
        <f t="shared" si="2"/>
        <v>19.3</v>
      </c>
      <c r="G63" s="4">
        <v>4.3</v>
      </c>
      <c r="H63" s="4">
        <v>1.22</v>
      </c>
      <c r="I63" s="4">
        <v>0.1</v>
      </c>
      <c r="J63" s="4">
        <v>6.6</v>
      </c>
      <c r="K63" s="4">
        <v>764</v>
      </c>
      <c r="L63" s="4">
        <v>1</v>
      </c>
      <c r="M63" s="3">
        <v>1</v>
      </c>
      <c r="N63" s="5">
        <v>17</v>
      </c>
      <c r="O63" s="3">
        <v>0</v>
      </c>
      <c r="P63" s="3">
        <v>0</v>
      </c>
      <c r="Q63" s="1">
        <v>0</v>
      </c>
      <c r="R63" s="3">
        <v>2</v>
      </c>
      <c r="S63" s="1">
        <v>0</v>
      </c>
      <c r="T63" s="6">
        <v>9</v>
      </c>
      <c r="U63" s="1">
        <v>0.36599999999999999</v>
      </c>
      <c r="V63" s="1">
        <f t="shared" si="3"/>
        <v>0</v>
      </c>
      <c r="W63" s="1">
        <v>6.3</v>
      </c>
      <c r="X63" s="1">
        <f t="shared" si="4"/>
        <v>0</v>
      </c>
      <c r="Y63" s="1">
        <v>100.6</v>
      </c>
      <c r="Z63" s="1">
        <v>0</v>
      </c>
      <c r="AA63" s="1">
        <v>20</v>
      </c>
      <c r="AB63" s="1">
        <f>IF(C63=2, IF(AA63&lt;18, 1, 0), IF(AA63&lt;28, 1, 0))</f>
        <v>1</v>
      </c>
      <c r="AC63">
        <f>IF(AND(C63=1, W63&lt;7, AB63=1), 1, IF(AND(C63=2, W63&lt;5.7, AB63=1), 1, 0))</f>
        <v>1</v>
      </c>
    </row>
    <row r="64" spans="1:29" x14ac:dyDescent="0.15">
      <c r="A64" s="4">
        <v>63</v>
      </c>
      <c r="B64" s="3">
        <v>88</v>
      </c>
      <c r="C64" s="3">
        <v>1</v>
      </c>
      <c r="D64" s="3">
        <v>160.9</v>
      </c>
      <c r="E64" s="3">
        <v>63</v>
      </c>
      <c r="F64" s="3">
        <f t="shared" si="2"/>
        <v>24.3</v>
      </c>
      <c r="G64" s="4">
        <v>3.4</v>
      </c>
      <c r="H64" s="4">
        <v>0.88</v>
      </c>
      <c r="I64" s="4">
        <v>1.21</v>
      </c>
      <c r="J64" s="4">
        <v>5.6</v>
      </c>
      <c r="K64" s="4">
        <v>551</v>
      </c>
      <c r="L64" s="4">
        <v>1</v>
      </c>
      <c r="M64" s="3">
        <v>19</v>
      </c>
      <c r="N64" s="5">
        <v>28</v>
      </c>
      <c r="O64" s="3">
        <v>0</v>
      </c>
      <c r="P64" s="3">
        <v>1</v>
      </c>
      <c r="Q64" s="1">
        <v>0</v>
      </c>
      <c r="R64" s="3">
        <v>5</v>
      </c>
      <c r="S64" s="1">
        <v>1</v>
      </c>
      <c r="T64" s="6">
        <v>24</v>
      </c>
      <c r="U64" s="1">
        <v>0.39400000000000002</v>
      </c>
      <c r="V64" s="1">
        <f t="shared" si="3"/>
        <v>1</v>
      </c>
      <c r="W64" s="1">
        <v>6.5</v>
      </c>
      <c r="X64" s="1">
        <f t="shared" si="4"/>
        <v>0</v>
      </c>
      <c r="Y64" s="1">
        <v>96.8</v>
      </c>
      <c r="Z64" s="1">
        <v>1</v>
      </c>
      <c r="AA64" s="1">
        <v>11</v>
      </c>
      <c r="AB64" s="1">
        <f>IF(C64=2, IF(AA64&lt;18, 1, 0), IF(AA64&lt;28, 1, 0))</f>
        <v>1</v>
      </c>
      <c r="AC64">
        <f>IF(AND(C64=1, W64&lt;7, AB64=1), 1, IF(AND(C64=2, W64&lt;5.7, AB64=1), 1, 0))</f>
        <v>1</v>
      </c>
    </row>
    <row r="65" spans="1:29" x14ac:dyDescent="0.15">
      <c r="A65" s="4">
        <v>64</v>
      </c>
      <c r="B65" s="3">
        <v>72</v>
      </c>
      <c r="C65" s="3">
        <v>1</v>
      </c>
      <c r="D65" s="3">
        <v>160</v>
      </c>
      <c r="E65" s="3">
        <v>60</v>
      </c>
      <c r="F65" s="3">
        <f t="shared" si="2"/>
        <v>23.4</v>
      </c>
      <c r="G65" s="4">
        <v>3.3</v>
      </c>
      <c r="H65" s="4">
        <v>4.62</v>
      </c>
      <c r="I65" s="4">
        <v>0.17</v>
      </c>
      <c r="J65" s="4">
        <v>5.9</v>
      </c>
      <c r="K65" s="4">
        <v>3253</v>
      </c>
      <c r="L65" s="4">
        <v>1</v>
      </c>
      <c r="M65" s="3">
        <v>2</v>
      </c>
      <c r="N65" s="5">
        <v>37</v>
      </c>
      <c r="O65" s="3">
        <v>0</v>
      </c>
      <c r="P65" s="3">
        <v>0</v>
      </c>
      <c r="Q65" s="1">
        <v>0</v>
      </c>
      <c r="R65" s="3">
        <v>4</v>
      </c>
      <c r="S65" s="1">
        <v>1</v>
      </c>
      <c r="T65" s="6">
        <v>7</v>
      </c>
      <c r="U65" s="1">
        <v>0.39200000000000002</v>
      </c>
      <c r="V65" s="1">
        <f t="shared" si="3"/>
        <v>1</v>
      </c>
      <c r="W65" s="1">
        <v>6.5</v>
      </c>
      <c r="X65" s="1">
        <f t="shared" si="4"/>
        <v>0</v>
      </c>
      <c r="Y65" s="1">
        <v>93.6</v>
      </c>
      <c r="Z65" s="1">
        <v>1</v>
      </c>
      <c r="AA65" s="1">
        <v>6</v>
      </c>
      <c r="AB65" s="1">
        <f>IF(C65=2, IF(AA65&lt;18, 1, 0), IF(AA65&lt;28, 1, 0))</f>
        <v>1</v>
      </c>
      <c r="AC65">
        <f>IF(AND(C65=1, W65&lt;7, AB65=1), 1, IF(AND(C65=2, W65&lt;5.7, AB65=1), 1, 0))</f>
        <v>1</v>
      </c>
    </row>
    <row r="66" spans="1:29" x14ac:dyDescent="0.15">
      <c r="A66" s="4">
        <v>65</v>
      </c>
      <c r="B66" s="3">
        <v>66</v>
      </c>
      <c r="C66" s="3">
        <v>1</v>
      </c>
      <c r="D66" s="3">
        <v>171.4</v>
      </c>
      <c r="E66" s="3">
        <v>70.8</v>
      </c>
      <c r="F66" s="3">
        <f t="shared" si="2"/>
        <v>24.1</v>
      </c>
      <c r="G66" s="4">
        <v>4.8</v>
      </c>
      <c r="H66" s="4">
        <v>0.8</v>
      </c>
      <c r="I66" s="4">
        <v>0.1</v>
      </c>
      <c r="J66" s="4">
        <v>10.3</v>
      </c>
      <c r="K66" s="4">
        <v>115</v>
      </c>
      <c r="L66" s="4">
        <v>0</v>
      </c>
      <c r="M66" s="3">
        <v>1</v>
      </c>
      <c r="N66" s="5">
        <v>9</v>
      </c>
      <c r="O66" s="3">
        <v>0</v>
      </c>
      <c r="P66" s="3">
        <v>0</v>
      </c>
      <c r="Q66" s="1">
        <v>0</v>
      </c>
      <c r="R66" s="3">
        <v>1</v>
      </c>
      <c r="S66" s="1">
        <v>0</v>
      </c>
      <c r="T66" s="6">
        <v>5</v>
      </c>
      <c r="U66" s="1">
        <v>0.38100000000000001</v>
      </c>
      <c r="V66" s="1">
        <f t="shared" ref="V66:V97" si="5">IF(U66&gt;0.39,1,0)</f>
        <v>0</v>
      </c>
      <c r="W66" s="1">
        <v>8</v>
      </c>
      <c r="X66" s="1">
        <f t="shared" si="4"/>
        <v>1</v>
      </c>
      <c r="Y66" s="1">
        <v>117.2</v>
      </c>
      <c r="Z66" s="1">
        <v>0</v>
      </c>
      <c r="AA66" s="1">
        <v>38</v>
      </c>
      <c r="AB66" s="1">
        <f>IF(C66=2, IF(AA66&lt;18, 1, 0), IF(AA66&lt;28, 1, 0))</f>
        <v>0</v>
      </c>
      <c r="AC66">
        <f>IF(AND(C66=1, W66&lt;7, AB66=1), 1, IF(AND(C66=2, W66&lt;5.7, AB66=1), 1, 0))</f>
        <v>0</v>
      </c>
    </row>
    <row r="67" spans="1:29" x14ac:dyDescent="0.15">
      <c r="A67" s="4">
        <v>66</v>
      </c>
      <c r="B67" s="3">
        <v>90</v>
      </c>
      <c r="C67" s="3">
        <v>2</v>
      </c>
      <c r="D67" s="3">
        <v>149.1</v>
      </c>
      <c r="E67" s="3">
        <v>55.3</v>
      </c>
      <c r="F67" s="3">
        <f t="shared" ref="F67:F112" si="6">ROUND(E67/(D67/100)^2,1)</f>
        <v>24.9</v>
      </c>
      <c r="G67" s="4">
        <v>4.4000000000000004</v>
      </c>
      <c r="H67" s="4">
        <v>0.67</v>
      </c>
      <c r="I67" s="4">
        <v>0.1</v>
      </c>
      <c r="J67" s="4">
        <v>6.2</v>
      </c>
      <c r="K67" s="4">
        <v>87</v>
      </c>
      <c r="L67" s="4">
        <v>0</v>
      </c>
      <c r="M67" s="3">
        <v>0</v>
      </c>
      <c r="N67" s="5">
        <v>13</v>
      </c>
      <c r="O67" s="3">
        <v>0</v>
      </c>
      <c r="P67" s="3">
        <v>0</v>
      </c>
      <c r="Q67" s="1">
        <v>0</v>
      </c>
      <c r="R67" s="3">
        <v>2</v>
      </c>
      <c r="S67" s="1">
        <v>0</v>
      </c>
      <c r="T67" s="6">
        <v>8</v>
      </c>
      <c r="U67" s="1">
        <v>0.38900000000000001</v>
      </c>
      <c r="V67" s="1">
        <f t="shared" si="5"/>
        <v>0</v>
      </c>
      <c r="W67" s="1">
        <v>5.7</v>
      </c>
      <c r="X67" s="1">
        <f>IF(W67&gt;=5.7,1,0)</f>
        <v>1</v>
      </c>
      <c r="Y67" s="1">
        <v>112.7</v>
      </c>
      <c r="Z67" s="1">
        <v>0</v>
      </c>
      <c r="AA67" s="1">
        <v>22</v>
      </c>
      <c r="AB67" s="1">
        <f>IF(C67=2, IF(AA67&lt;18, 1, 0), IF(AA67&lt;28, 1, 0))</f>
        <v>0</v>
      </c>
      <c r="AC67">
        <f>IF(AND(C67=1, W67&lt;7, AB67=1), 1, IF(AND(C67=2, W67&lt;5.7, AB67=1), 1, 0))</f>
        <v>0</v>
      </c>
    </row>
    <row r="68" spans="1:29" x14ac:dyDescent="0.15">
      <c r="A68" s="4">
        <v>67</v>
      </c>
      <c r="B68" s="3">
        <v>51</v>
      </c>
      <c r="C68" s="3">
        <v>1</v>
      </c>
      <c r="D68" s="3">
        <v>170</v>
      </c>
      <c r="E68" s="3">
        <v>109</v>
      </c>
      <c r="F68" s="3">
        <f t="shared" si="6"/>
        <v>37.700000000000003</v>
      </c>
      <c r="G68" s="4">
        <v>4.3</v>
      </c>
      <c r="H68" s="4">
        <v>0.75</v>
      </c>
      <c r="I68" s="4">
        <v>0.22</v>
      </c>
      <c r="J68" s="4">
        <v>7.6</v>
      </c>
      <c r="K68" s="4">
        <v>61</v>
      </c>
      <c r="L68" s="4">
        <v>0</v>
      </c>
      <c r="M68" s="3">
        <v>1</v>
      </c>
      <c r="N68" s="5">
        <v>10</v>
      </c>
      <c r="O68" s="3">
        <v>0</v>
      </c>
      <c r="P68" s="3">
        <v>0</v>
      </c>
      <c r="Q68" s="1">
        <v>0</v>
      </c>
      <c r="R68" s="3">
        <v>1</v>
      </c>
      <c r="S68" s="1">
        <v>0</v>
      </c>
      <c r="T68" s="6">
        <v>7</v>
      </c>
      <c r="U68" s="1">
        <v>0.372</v>
      </c>
      <c r="V68" s="1">
        <f t="shared" si="5"/>
        <v>0</v>
      </c>
      <c r="W68" s="1">
        <v>9.8000000000000007</v>
      </c>
      <c r="X68" s="1">
        <f>IF(W68&gt;=7,1,0)</f>
        <v>1</v>
      </c>
      <c r="Y68" s="1">
        <v>135.5</v>
      </c>
      <c r="Z68" s="1">
        <v>0</v>
      </c>
      <c r="AA68" s="1">
        <v>49</v>
      </c>
      <c r="AB68" s="1">
        <f>IF(C68=2, IF(AA68&lt;18, 1, 0), IF(AA68&lt;28, 1, 0))</f>
        <v>0</v>
      </c>
      <c r="AC68">
        <f>IF(AND(C68=1, W68&lt;7, AB68=1), 1, IF(AND(C68=2, W68&lt;5.7, AB68=1), 1, 0))</f>
        <v>0</v>
      </c>
    </row>
    <row r="69" spans="1:29" x14ac:dyDescent="0.15">
      <c r="A69" s="4">
        <v>68</v>
      </c>
      <c r="B69" s="3">
        <v>66</v>
      </c>
      <c r="C69" s="3">
        <v>2</v>
      </c>
      <c r="D69" s="3">
        <v>166</v>
      </c>
      <c r="E69" s="3">
        <v>77</v>
      </c>
      <c r="F69" s="3">
        <f t="shared" si="6"/>
        <v>27.9</v>
      </c>
      <c r="G69" s="4">
        <v>3.9</v>
      </c>
      <c r="H69" s="4">
        <v>0.7</v>
      </c>
      <c r="I69" s="4">
        <v>0.1</v>
      </c>
      <c r="J69" s="4">
        <v>5.3</v>
      </c>
      <c r="L69" s="4"/>
      <c r="M69" s="3">
        <v>1</v>
      </c>
      <c r="N69" s="5">
        <v>19</v>
      </c>
      <c r="O69" s="3">
        <v>0</v>
      </c>
      <c r="P69" s="3">
        <v>0</v>
      </c>
      <c r="Q69" s="1">
        <v>0</v>
      </c>
      <c r="R69" s="3">
        <v>4</v>
      </c>
      <c r="S69" s="1">
        <v>1</v>
      </c>
      <c r="T69" s="6">
        <v>4</v>
      </c>
      <c r="U69" s="1">
        <v>0.39900000000000002</v>
      </c>
      <c r="V69" s="1">
        <f t="shared" si="5"/>
        <v>1</v>
      </c>
      <c r="W69" s="1">
        <v>7.4</v>
      </c>
      <c r="X69" s="1">
        <f>IF(W69&gt;=5.7,1,0)</f>
        <v>1</v>
      </c>
      <c r="Y69" s="1">
        <v>111</v>
      </c>
      <c r="Z69" s="1">
        <v>0</v>
      </c>
      <c r="AA69" s="1">
        <v>22</v>
      </c>
      <c r="AB69" s="1">
        <f>IF(C69=2, IF(AA69&lt;18, 1, 0), IF(AA69&lt;28, 1, 0))</f>
        <v>0</v>
      </c>
      <c r="AC69">
        <f>IF(AND(C69=1, W69&lt;7, AB69=1), 1, IF(AND(C69=2, W69&lt;5.7, AB69=1), 1, 0))</f>
        <v>0</v>
      </c>
    </row>
    <row r="70" spans="1:29" x14ac:dyDescent="0.15">
      <c r="A70" s="4">
        <v>69</v>
      </c>
      <c r="B70" s="3">
        <v>50</v>
      </c>
      <c r="C70" s="3">
        <v>1</v>
      </c>
      <c r="D70" s="3">
        <v>169</v>
      </c>
      <c r="E70" s="3">
        <v>69.599999999999994</v>
      </c>
      <c r="F70" s="3">
        <f t="shared" si="6"/>
        <v>24.4</v>
      </c>
      <c r="G70" s="4">
        <v>4.0999999999999996</v>
      </c>
      <c r="H70" s="4">
        <v>0.69</v>
      </c>
      <c r="I70" s="4">
        <v>0.14000000000000001</v>
      </c>
      <c r="J70" s="4">
        <v>6.6</v>
      </c>
      <c r="K70" s="4">
        <v>15</v>
      </c>
      <c r="L70" s="4">
        <v>0</v>
      </c>
      <c r="M70" s="3">
        <v>1</v>
      </c>
      <c r="N70" s="5">
        <v>11</v>
      </c>
      <c r="O70" s="3">
        <v>0</v>
      </c>
      <c r="P70" s="3">
        <v>0</v>
      </c>
      <c r="Q70" s="1">
        <v>0</v>
      </c>
      <c r="R70" s="3">
        <v>2</v>
      </c>
      <c r="S70" s="1">
        <v>0</v>
      </c>
      <c r="T70" s="6">
        <v>9</v>
      </c>
      <c r="U70" s="1">
        <v>0.373</v>
      </c>
      <c r="V70" s="1">
        <f t="shared" si="5"/>
        <v>0</v>
      </c>
      <c r="W70" s="1">
        <v>6.9</v>
      </c>
      <c r="X70" s="1">
        <f>IF(W70&gt;=7,1,0)</f>
        <v>0</v>
      </c>
      <c r="Y70" s="1">
        <v>107.2</v>
      </c>
      <c r="Z70" s="1">
        <v>0</v>
      </c>
      <c r="AA70" s="1">
        <v>29</v>
      </c>
      <c r="AB70" s="1">
        <f>IF(C70=2, IF(AA70&lt;18, 1, 0), IF(AA70&lt;28, 1, 0))</f>
        <v>0</v>
      </c>
      <c r="AC70">
        <f>IF(AND(C70=1, W70&lt;7, AB70=1), 1, IF(AND(C70=2, W70&lt;5.7, AB70=1), 1, 0))</f>
        <v>0</v>
      </c>
    </row>
    <row r="71" spans="1:29" x14ac:dyDescent="0.15">
      <c r="A71" s="4">
        <v>70</v>
      </c>
      <c r="B71" s="3">
        <v>79</v>
      </c>
      <c r="C71" s="3">
        <v>1</v>
      </c>
      <c r="D71" s="3">
        <v>172.8</v>
      </c>
      <c r="E71" s="3">
        <v>71.5</v>
      </c>
      <c r="F71" s="3">
        <f t="shared" si="6"/>
        <v>23.9</v>
      </c>
      <c r="G71" s="4">
        <v>4.5</v>
      </c>
      <c r="H71" s="4">
        <v>1.9</v>
      </c>
      <c r="I71" s="4">
        <v>0.32</v>
      </c>
      <c r="J71" s="4">
        <v>6.3</v>
      </c>
      <c r="K71" s="4">
        <v>1103</v>
      </c>
      <c r="L71" s="4">
        <v>1</v>
      </c>
      <c r="M71" s="3">
        <v>2</v>
      </c>
      <c r="N71" s="5">
        <v>13</v>
      </c>
      <c r="O71" s="3">
        <v>0</v>
      </c>
      <c r="P71" s="3">
        <v>0</v>
      </c>
      <c r="Q71" s="1">
        <v>0</v>
      </c>
      <c r="R71" s="3">
        <v>0</v>
      </c>
      <c r="S71" s="1">
        <v>0</v>
      </c>
      <c r="T71" s="6">
        <v>8</v>
      </c>
      <c r="U71" s="1">
        <v>0.38500000000000001</v>
      </c>
      <c r="V71" s="1">
        <f t="shared" si="5"/>
        <v>0</v>
      </c>
      <c r="W71" s="1">
        <v>7.3</v>
      </c>
      <c r="X71" s="1">
        <f>IF(W71&gt;=7,1,0)</f>
        <v>1</v>
      </c>
      <c r="Y71" s="1">
        <v>112.4</v>
      </c>
      <c r="Z71" s="1">
        <v>0</v>
      </c>
      <c r="AA71" s="1">
        <v>32</v>
      </c>
      <c r="AB71" s="1">
        <f>IF(C71=2, IF(AA71&lt;18, 1, 0), IF(AA71&lt;28, 1, 0))</f>
        <v>0</v>
      </c>
      <c r="AC71">
        <f>IF(AND(C71=1, W71&lt;7, AB71=1), 1, IF(AND(C71=2, W71&lt;5.7, AB71=1), 1, 0))</f>
        <v>0</v>
      </c>
    </row>
    <row r="72" spans="1:29" x14ac:dyDescent="0.15">
      <c r="A72" s="4">
        <v>71</v>
      </c>
      <c r="B72" s="3">
        <v>73</v>
      </c>
      <c r="C72" s="3">
        <v>1</v>
      </c>
      <c r="D72" s="3">
        <v>157</v>
      </c>
      <c r="E72" s="3">
        <v>62</v>
      </c>
      <c r="F72" s="3">
        <f t="shared" si="6"/>
        <v>25.2</v>
      </c>
      <c r="G72" s="4">
        <v>3.9</v>
      </c>
      <c r="H72" s="4">
        <v>0.68</v>
      </c>
      <c r="I72" s="4">
        <v>1.05</v>
      </c>
      <c r="J72" s="4">
        <v>6</v>
      </c>
      <c r="K72" s="4">
        <v>561</v>
      </c>
      <c r="L72" s="4">
        <v>1</v>
      </c>
      <c r="M72" s="3">
        <v>4</v>
      </c>
      <c r="N72" s="5">
        <v>10</v>
      </c>
      <c r="O72" s="3">
        <v>0</v>
      </c>
      <c r="P72" s="3">
        <v>0</v>
      </c>
      <c r="Q72" s="1">
        <v>0</v>
      </c>
      <c r="R72" s="3">
        <v>1</v>
      </c>
      <c r="S72" s="1">
        <v>0</v>
      </c>
      <c r="T72" s="6">
        <v>8</v>
      </c>
      <c r="U72" s="1">
        <v>0.373</v>
      </c>
      <c r="V72" s="1">
        <f t="shared" si="5"/>
        <v>0</v>
      </c>
      <c r="W72" s="1">
        <v>7.3</v>
      </c>
      <c r="X72" s="1">
        <f>IF(W72&gt;=7,1,0)</f>
        <v>1</v>
      </c>
      <c r="Y72" s="1">
        <v>105.7</v>
      </c>
      <c r="Z72" s="1">
        <v>0</v>
      </c>
      <c r="AA72" s="1">
        <v>27</v>
      </c>
      <c r="AB72" s="1">
        <f>IF(C72=2, IF(AA72&lt;18, 1, 0), IF(AA72&lt;28, 1, 0))</f>
        <v>1</v>
      </c>
      <c r="AC72">
        <f>IF(AND(C72=1, W72&lt;7, AB72=1), 1, IF(AND(C72=2, W72&lt;5.7, AB72=1), 1, 0))</f>
        <v>0</v>
      </c>
    </row>
    <row r="73" spans="1:29" x14ac:dyDescent="0.15">
      <c r="A73" s="4">
        <v>72</v>
      </c>
      <c r="B73" s="3">
        <v>19</v>
      </c>
      <c r="C73" s="3">
        <v>1</v>
      </c>
      <c r="D73" s="3">
        <v>168</v>
      </c>
      <c r="E73" s="3">
        <v>66.400000000000006</v>
      </c>
      <c r="F73" s="3">
        <f t="shared" si="6"/>
        <v>23.5</v>
      </c>
      <c r="G73" s="4">
        <v>4.7</v>
      </c>
      <c r="H73" s="4">
        <v>0.91</v>
      </c>
      <c r="I73" s="4">
        <v>0.1</v>
      </c>
      <c r="J73" s="4">
        <v>5.2</v>
      </c>
      <c r="K73" s="4">
        <v>14</v>
      </c>
      <c r="L73" s="4">
        <v>0</v>
      </c>
      <c r="M73" s="3">
        <v>1</v>
      </c>
      <c r="N73" s="5">
        <v>11</v>
      </c>
      <c r="O73" s="3">
        <v>0</v>
      </c>
      <c r="P73" s="3">
        <v>0</v>
      </c>
      <c r="Q73" s="1">
        <v>0</v>
      </c>
      <c r="R73" s="3">
        <v>0</v>
      </c>
      <c r="S73" s="1">
        <v>0</v>
      </c>
      <c r="T73" s="6">
        <v>10</v>
      </c>
      <c r="U73" s="1">
        <v>0.35899999999999999</v>
      </c>
      <c r="V73" s="1">
        <f t="shared" si="5"/>
        <v>0</v>
      </c>
      <c r="W73" s="1">
        <v>7.5</v>
      </c>
      <c r="X73" s="1">
        <f>IF(W73&gt;=7,1,0)</f>
        <v>1</v>
      </c>
      <c r="Y73" s="1">
        <v>114.6</v>
      </c>
      <c r="Z73" s="1">
        <v>0</v>
      </c>
      <c r="AA73" s="1">
        <v>41</v>
      </c>
      <c r="AB73" s="1">
        <f>IF(C73=2, IF(AA73&lt;18, 1, 0), IF(AA73&lt;28, 1, 0))</f>
        <v>0</v>
      </c>
      <c r="AC73">
        <f>IF(AND(C73=1, W73&lt;7, AB73=1), 1, IF(AND(C73=2, W73&lt;5.7, AB73=1), 1, 0))</f>
        <v>0</v>
      </c>
    </row>
    <row r="74" spans="1:29" x14ac:dyDescent="0.15">
      <c r="A74" s="4">
        <v>73</v>
      </c>
      <c r="B74" s="3">
        <v>82</v>
      </c>
      <c r="C74" s="3">
        <v>1</v>
      </c>
      <c r="D74" s="3">
        <v>166</v>
      </c>
      <c r="E74" s="3">
        <v>58</v>
      </c>
      <c r="F74" s="3">
        <f t="shared" si="6"/>
        <v>21</v>
      </c>
      <c r="G74" s="4">
        <v>4.0999999999999996</v>
      </c>
      <c r="H74" s="4">
        <v>1.53</v>
      </c>
      <c r="I74" s="4">
        <v>0.1</v>
      </c>
      <c r="J74" s="4">
        <v>6.5</v>
      </c>
      <c r="K74" s="4">
        <v>312</v>
      </c>
      <c r="L74" s="4">
        <v>0</v>
      </c>
      <c r="M74" s="3">
        <v>4</v>
      </c>
      <c r="N74" s="5">
        <v>20</v>
      </c>
      <c r="O74" s="3">
        <v>0</v>
      </c>
      <c r="P74" s="3">
        <v>0</v>
      </c>
      <c r="Q74" s="1">
        <v>0</v>
      </c>
      <c r="R74" s="3">
        <v>4</v>
      </c>
      <c r="S74" s="1">
        <v>1</v>
      </c>
      <c r="T74" s="6">
        <v>8</v>
      </c>
      <c r="U74" s="1">
        <v>0.374</v>
      </c>
      <c r="V74" s="1">
        <f t="shared" si="5"/>
        <v>0</v>
      </c>
      <c r="W74" s="1">
        <v>6.8</v>
      </c>
      <c r="X74" s="1">
        <f>IF(W74&gt;=7,1,0)</f>
        <v>0</v>
      </c>
      <c r="Y74" s="1">
        <v>100.9</v>
      </c>
      <c r="Z74" s="1">
        <v>0</v>
      </c>
      <c r="AA74" s="1">
        <v>27</v>
      </c>
      <c r="AB74" s="1">
        <f>IF(C74=2, IF(AA74&lt;18, 1, 0), IF(AA74&lt;28, 1, 0))</f>
        <v>1</v>
      </c>
      <c r="AC74">
        <f>IF(AND(C74=1, W74&lt;7, AB74=1), 1, IF(AND(C74=2, W74&lt;5.7, AB74=1), 1, 0))</f>
        <v>1</v>
      </c>
    </row>
    <row r="75" spans="1:29" x14ac:dyDescent="0.15">
      <c r="A75" s="4">
        <v>74</v>
      </c>
      <c r="B75" s="3">
        <v>87</v>
      </c>
      <c r="C75" s="3">
        <v>2</v>
      </c>
      <c r="D75" s="3">
        <v>158</v>
      </c>
      <c r="E75" s="3">
        <v>53</v>
      </c>
      <c r="F75" s="3">
        <f t="shared" si="6"/>
        <v>21.2</v>
      </c>
      <c r="G75" s="4">
        <v>3.9</v>
      </c>
      <c r="H75" s="4">
        <v>0.81</v>
      </c>
      <c r="I75" s="4">
        <v>0.14000000000000001</v>
      </c>
      <c r="J75" s="4">
        <v>5.5</v>
      </c>
      <c r="K75" s="4">
        <v>781</v>
      </c>
      <c r="L75" s="4">
        <v>1</v>
      </c>
      <c r="M75" s="3">
        <v>2</v>
      </c>
      <c r="N75" s="5">
        <v>26</v>
      </c>
      <c r="O75" s="3">
        <v>0</v>
      </c>
      <c r="P75" s="3">
        <v>0</v>
      </c>
      <c r="Q75" s="1">
        <v>0</v>
      </c>
      <c r="R75" s="3">
        <v>3</v>
      </c>
      <c r="S75" s="1">
        <v>1</v>
      </c>
      <c r="T75" s="6">
        <v>0</v>
      </c>
      <c r="U75" s="1">
        <v>0.39600000000000002</v>
      </c>
      <c r="V75" s="1">
        <f t="shared" si="5"/>
        <v>1</v>
      </c>
      <c r="W75" s="1">
        <v>4.9000000000000004</v>
      </c>
      <c r="X75" s="1">
        <f>IF(W75&gt;=5.7,1,0)</f>
        <v>0</v>
      </c>
      <c r="Y75" s="1">
        <v>98.3</v>
      </c>
      <c r="Z75" s="1">
        <v>0</v>
      </c>
      <c r="AA75" s="1">
        <v>15</v>
      </c>
      <c r="AB75" s="1">
        <f>IF(C75=2, IF(AA75&lt;18, 1, 0), IF(AA75&lt;28, 1, 0))</f>
        <v>1</v>
      </c>
      <c r="AC75">
        <f>IF(AND(C75=1, W75&lt;7, AB75=1), 1, IF(AND(C75=2, W75&lt;5.7, AB75=1), 1, 0))</f>
        <v>1</v>
      </c>
    </row>
    <row r="76" spans="1:29" x14ac:dyDescent="0.15">
      <c r="A76" s="4">
        <v>75</v>
      </c>
      <c r="B76" s="3">
        <v>80</v>
      </c>
      <c r="C76" s="3">
        <v>1</v>
      </c>
      <c r="D76" s="3">
        <v>168</v>
      </c>
      <c r="E76" s="3">
        <v>60</v>
      </c>
      <c r="F76" s="3">
        <f t="shared" si="6"/>
        <v>21.3</v>
      </c>
      <c r="G76" s="4">
        <v>4.5</v>
      </c>
      <c r="H76" s="4">
        <v>1.06</v>
      </c>
      <c r="I76" s="4">
        <v>0.1</v>
      </c>
      <c r="J76" s="4">
        <v>6</v>
      </c>
      <c r="K76" s="4">
        <v>66</v>
      </c>
      <c r="L76" s="4">
        <v>0</v>
      </c>
      <c r="M76" s="3">
        <v>1</v>
      </c>
      <c r="N76" s="5">
        <v>28</v>
      </c>
      <c r="O76" s="3">
        <v>0</v>
      </c>
      <c r="P76" s="3">
        <v>1</v>
      </c>
      <c r="Q76" s="1">
        <v>0</v>
      </c>
      <c r="R76" s="3">
        <v>2</v>
      </c>
      <c r="S76" s="1">
        <v>0</v>
      </c>
      <c r="T76" s="6">
        <v>6</v>
      </c>
      <c r="U76" s="1">
        <v>0.38500000000000001</v>
      </c>
      <c r="V76" s="1">
        <f t="shared" si="5"/>
        <v>0</v>
      </c>
      <c r="W76" s="1">
        <v>6.4</v>
      </c>
      <c r="X76" s="1">
        <f>IF(W76&gt;=7,1,0)</f>
        <v>0</v>
      </c>
      <c r="Y76" s="1">
        <v>107.3</v>
      </c>
      <c r="Z76" s="1">
        <v>0</v>
      </c>
      <c r="AA76" s="1">
        <v>25</v>
      </c>
      <c r="AB76" s="1">
        <f>IF(C76=2, IF(AA76&lt;18, 1, 0), IF(AA76&lt;28, 1, 0))</f>
        <v>1</v>
      </c>
      <c r="AC76">
        <f>IF(AND(C76=1, W76&lt;7, AB76=1), 1, IF(AND(C76=2, W76&lt;5.7, AB76=1), 1, 0))</f>
        <v>1</v>
      </c>
    </row>
    <row r="77" spans="1:29" x14ac:dyDescent="0.15">
      <c r="A77" s="4">
        <v>76</v>
      </c>
      <c r="B77" s="3">
        <v>89</v>
      </c>
      <c r="C77" s="3">
        <v>2</v>
      </c>
      <c r="D77" s="3">
        <v>152</v>
      </c>
      <c r="E77" s="3">
        <v>50</v>
      </c>
      <c r="F77" s="3">
        <f t="shared" si="6"/>
        <v>21.6</v>
      </c>
      <c r="G77" s="4">
        <v>3.6</v>
      </c>
      <c r="H77" s="4">
        <v>0.84</v>
      </c>
      <c r="I77" s="4">
        <v>0.12</v>
      </c>
      <c r="J77" s="4">
        <v>5.6</v>
      </c>
      <c r="K77" s="4">
        <v>2899</v>
      </c>
      <c r="L77" s="4">
        <v>1</v>
      </c>
      <c r="M77" s="3">
        <v>5</v>
      </c>
      <c r="N77" s="5">
        <v>26</v>
      </c>
      <c r="O77" s="3">
        <v>0</v>
      </c>
      <c r="P77" s="3">
        <v>0</v>
      </c>
      <c r="Q77" s="1">
        <v>1</v>
      </c>
      <c r="R77" s="3">
        <v>3</v>
      </c>
      <c r="S77" s="1">
        <v>1</v>
      </c>
      <c r="T77" s="6">
        <v>7</v>
      </c>
      <c r="U77" s="1">
        <v>0.41</v>
      </c>
      <c r="V77" s="1">
        <f t="shared" si="5"/>
        <v>1</v>
      </c>
      <c r="W77" s="1">
        <v>6.1</v>
      </c>
      <c r="X77" s="1">
        <f>IF(W77&gt;=5.7,1,0)</f>
        <v>1</v>
      </c>
      <c r="Y77" s="1">
        <v>94.6</v>
      </c>
      <c r="Z77" s="1">
        <v>1</v>
      </c>
      <c r="AA77" s="1">
        <v>12</v>
      </c>
      <c r="AB77" s="1">
        <f>IF(C77=2, IF(AA77&lt;18, 1, 0), IF(AA77&lt;28, 1, 0))</f>
        <v>1</v>
      </c>
      <c r="AC77">
        <f>IF(AND(C77=1, W77&lt;7, AB77=1), 1, IF(AND(C77=2, W77&lt;5.7, AB77=1), 1, 0))</f>
        <v>0</v>
      </c>
    </row>
    <row r="78" spans="1:29" x14ac:dyDescent="0.15">
      <c r="A78" s="4">
        <v>77</v>
      </c>
      <c r="B78" s="3">
        <v>65</v>
      </c>
      <c r="C78" s="3">
        <v>1</v>
      </c>
      <c r="D78" s="3">
        <v>175</v>
      </c>
      <c r="E78" s="3">
        <v>81.5</v>
      </c>
      <c r="F78" s="3">
        <f t="shared" si="6"/>
        <v>26.6</v>
      </c>
      <c r="G78" s="4">
        <v>5</v>
      </c>
      <c r="H78" s="4">
        <v>0.83</v>
      </c>
      <c r="I78" s="4">
        <v>0.32</v>
      </c>
      <c r="J78" s="4">
        <v>5.8</v>
      </c>
      <c r="K78" s="4">
        <v>42</v>
      </c>
      <c r="L78" s="4">
        <v>0</v>
      </c>
      <c r="M78" s="3">
        <v>1</v>
      </c>
      <c r="N78" s="5">
        <v>8</v>
      </c>
      <c r="O78" s="3">
        <v>0</v>
      </c>
      <c r="P78" s="3">
        <v>0</v>
      </c>
      <c r="Q78" s="1">
        <v>0</v>
      </c>
      <c r="R78" s="3">
        <v>0</v>
      </c>
      <c r="S78" s="1">
        <v>0</v>
      </c>
      <c r="T78" s="6">
        <v>6</v>
      </c>
      <c r="U78" s="1">
        <v>0.377</v>
      </c>
      <c r="V78" s="1">
        <f t="shared" si="5"/>
        <v>0</v>
      </c>
      <c r="W78" s="1">
        <v>7.4</v>
      </c>
      <c r="X78" s="1">
        <f>IF(W78&gt;=7,1,0)</f>
        <v>1</v>
      </c>
      <c r="Y78" s="1">
        <v>124.9</v>
      </c>
      <c r="Z78" s="1">
        <v>0</v>
      </c>
      <c r="AA78" s="1">
        <v>31</v>
      </c>
      <c r="AB78" s="1">
        <f>IF(C78=2, IF(AA78&lt;18, 1, 0), IF(AA78&lt;28, 1, 0))</f>
        <v>0</v>
      </c>
      <c r="AC78">
        <f>IF(AND(C78=1, W78&lt;7, AB78=1), 1, IF(AND(C78=2, W78&lt;5.7, AB78=1), 1, 0))</f>
        <v>0</v>
      </c>
    </row>
    <row r="79" spans="1:29" x14ac:dyDescent="0.15">
      <c r="A79" s="4">
        <v>78</v>
      </c>
      <c r="B79" s="3">
        <v>96</v>
      </c>
      <c r="C79" s="3">
        <v>2</v>
      </c>
      <c r="D79" s="3">
        <v>140</v>
      </c>
      <c r="E79" s="3">
        <v>45</v>
      </c>
      <c r="F79" s="3">
        <f t="shared" si="6"/>
        <v>23</v>
      </c>
      <c r="G79" s="4">
        <v>3.7</v>
      </c>
      <c r="H79" s="4">
        <v>1.1200000000000001</v>
      </c>
      <c r="I79" s="4">
        <v>8.16</v>
      </c>
      <c r="J79" s="4">
        <v>6.3</v>
      </c>
      <c r="K79" s="4">
        <v>3916</v>
      </c>
      <c r="L79" s="4">
        <v>1</v>
      </c>
      <c r="M79" s="3">
        <v>30</v>
      </c>
      <c r="N79" s="5">
        <v>14</v>
      </c>
      <c r="O79" s="3">
        <v>1</v>
      </c>
      <c r="P79" s="3">
        <v>1</v>
      </c>
      <c r="Q79" s="1">
        <v>0</v>
      </c>
      <c r="R79" s="3">
        <v>5</v>
      </c>
      <c r="S79" s="1">
        <v>1</v>
      </c>
      <c r="T79" s="6">
        <v>9</v>
      </c>
      <c r="U79" s="1">
        <v>0.39300000000000002</v>
      </c>
      <c r="V79" s="1">
        <f t="shared" si="5"/>
        <v>1</v>
      </c>
      <c r="W79" s="1">
        <v>3.8</v>
      </c>
      <c r="X79" s="1">
        <f>IF(W79&gt;=5.7,1,0)</f>
        <v>0</v>
      </c>
      <c r="Y79" s="1">
        <v>98.6</v>
      </c>
      <c r="Z79" s="1">
        <v>0</v>
      </c>
      <c r="AA79" s="1">
        <v>0</v>
      </c>
      <c r="AB79" s="1">
        <f>IF(C79=2, IF(AA79&lt;18, 1, 0), IF(AA79&lt;28, 1, 0))</f>
        <v>1</v>
      </c>
      <c r="AC79">
        <f>IF(AND(C79=1, W79&lt;7, AB79=1), 1, IF(AND(C79=2, W79&lt;5.7, AB79=1), 1, 0))</f>
        <v>1</v>
      </c>
    </row>
    <row r="80" spans="1:29" x14ac:dyDescent="0.15">
      <c r="A80" s="4">
        <v>79</v>
      </c>
      <c r="B80" s="3">
        <v>65</v>
      </c>
      <c r="C80" s="3">
        <v>2</v>
      </c>
      <c r="D80" s="3">
        <v>149.30000000000001</v>
      </c>
      <c r="E80" s="3">
        <v>42.9</v>
      </c>
      <c r="F80" s="3">
        <f t="shared" si="6"/>
        <v>19.2</v>
      </c>
      <c r="G80" s="4">
        <v>4.5999999999999996</v>
      </c>
      <c r="H80" s="4">
        <v>0.5</v>
      </c>
      <c r="I80" s="4">
        <v>0.1</v>
      </c>
      <c r="J80" s="4">
        <v>5.7</v>
      </c>
      <c r="K80" s="4">
        <v>125</v>
      </c>
      <c r="L80" s="4">
        <v>0</v>
      </c>
      <c r="M80" s="3">
        <v>1</v>
      </c>
      <c r="N80" s="5">
        <v>14</v>
      </c>
      <c r="O80" s="3">
        <v>0</v>
      </c>
      <c r="P80" s="3">
        <v>0</v>
      </c>
      <c r="Q80" s="1">
        <v>0</v>
      </c>
      <c r="R80" s="3">
        <v>1</v>
      </c>
      <c r="S80" s="1">
        <v>0</v>
      </c>
      <c r="T80" s="6">
        <v>7</v>
      </c>
      <c r="U80" s="1">
        <v>0.38700000000000001</v>
      </c>
      <c r="V80" s="1">
        <f t="shared" si="5"/>
        <v>0</v>
      </c>
      <c r="W80" s="1">
        <v>5.0999999999999996</v>
      </c>
      <c r="X80" s="1">
        <f>IF(W80&gt;=5.7,1,0)</f>
        <v>0</v>
      </c>
      <c r="Y80" s="1">
        <v>105</v>
      </c>
      <c r="Z80" s="1">
        <v>0</v>
      </c>
      <c r="AA80" s="1">
        <v>18</v>
      </c>
      <c r="AB80" s="1">
        <f>IF(C80=2, IF(AA80&lt;18, 1, 0), IF(AA80&lt;28, 1, 0))</f>
        <v>0</v>
      </c>
      <c r="AC80">
        <f>IF(AND(C80=1, W80&lt;7, AB80=1), 1, IF(AND(C80=2, W80&lt;5.7, AB80=1), 1, 0))</f>
        <v>0</v>
      </c>
    </row>
    <row r="81" spans="1:29" x14ac:dyDescent="0.15">
      <c r="A81" s="4">
        <v>80</v>
      </c>
      <c r="B81" s="3">
        <v>81</v>
      </c>
      <c r="C81" s="3">
        <v>1</v>
      </c>
      <c r="D81" s="3">
        <v>160</v>
      </c>
      <c r="E81" s="3">
        <v>68</v>
      </c>
      <c r="F81" s="3">
        <f t="shared" si="6"/>
        <v>26.6</v>
      </c>
      <c r="G81" s="4">
        <v>3.6</v>
      </c>
      <c r="H81" s="4">
        <v>0.95</v>
      </c>
      <c r="I81" s="4">
        <v>0.16</v>
      </c>
      <c r="J81" s="4">
        <v>6.6</v>
      </c>
      <c r="K81" s="4">
        <v>1373</v>
      </c>
      <c r="L81" s="4">
        <v>1</v>
      </c>
      <c r="M81" s="3">
        <v>7</v>
      </c>
      <c r="N81" s="5">
        <v>16</v>
      </c>
      <c r="O81" s="3">
        <v>0</v>
      </c>
      <c r="P81" s="3">
        <v>0</v>
      </c>
      <c r="Q81" s="1">
        <v>0</v>
      </c>
      <c r="R81" s="3">
        <v>4</v>
      </c>
      <c r="S81" s="1">
        <v>1</v>
      </c>
      <c r="T81" s="6">
        <v>8</v>
      </c>
      <c r="U81" s="1">
        <v>0.39500000000000002</v>
      </c>
      <c r="V81" s="1">
        <f t="shared" si="5"/>
        <v>1</v>
      </c>
      <c r="W81" s="1">
        <v>8</v>
      </c>
      <c r="X81" s="1">
        <f>IF(W81&gt;=7,1,0)</f>
        <v>1</v>
      </c>
      <c r="Y81" s="1">
        <v>104</v>
      </c>
      <c r="Z81" s="1">
        <v>0</v>
      </c>
      <c r="AA81" s="1">
        <v>32</v>
      </c>
      <c r="AB81" s="1">
        <f>IF(C81=2, IF(AA81&lt;18, 1, 0), IF(AA81&lt;28, 1, 0))</f>
        <v>0</v>
      </c>
      <c r="AC81">
        <f>IF(AND(C81=1, W81&lt;7, AB81=1), 1, IF(AND(C81=2, W81&lt;5.7, AB81=1), 1, 0))</f>
        <v>0</v>
      </c>
    </row>
    <row r="82" spans="1:29" x14ac:dyDescent="0.15">
      <c r="A82" s="4">
        <v>81</v>
      </c>
      <c r="B82" s="3">
        <v>82</v>
      </c>
      <c r="C82" s="3">
        <v>2</v>
      </c>
      <c r="D82" s="3">
        <v>138.69999999999999</v>
      </c>
      <c r="E82" s="3">
        <v>52.2</v>
      </c>
      <c r="F82" s="3">
        <f t="shared" si="6"/>
        <v>27.1</v>
      </c>
      <c r="G82" s="4">
        <v>3.9</v>
      </c>
      <c r="H82" s="4">
        <v>1.59</v>
      </c>
      <c r="I82" s="4">
        <v>0.36</v>
      </c>
      <c r="J82" s="4">
        <v>6.4</v>
      </c>
      <c r="K82" s="4">
        <v>207</v>
      </c>
      <c r="L82" s="4">
        <v>0</v>
      </c>
      <c r="M82" s="3">
        <v>0</v>
      </c>
      <c r="N82" s="5">
        <v>31</v>
      </c>
      <c r="O82" s="3">
        <v>0</v>
      </c>
      <c r="P82" s="3">
        <v>0</v>
      </c>
      <c r="Q82" s="1">
        <v>1</v>
      </c>
      <c r="R82" s="3">
        <v>0</v>
      </c>
      <c r="S82" s="1">
        <v>0</v>
      </c>
      <c r="T82" s="6">
        <v>8</v>
      </c>
      <c r="U82" s="1">
        <v>0.38600000000000001</v>
      </c>
      <c r="V82" s="1">
        <f t="shared" si="5"/>
        <v>0</v>
      </c>
      <c r="W82" s="1">
        <v>5.8</v>
      </c>
      <c r="X82" s="1">
        <f>IF(W82&gt;=5.7,1,0)</f>
        <v>1</v>
      </c>
      <c r="Y82" s="1">
        <v>109.5</v>
      </c>
      <c r="Z82" s="1">
        <v>0</v>
      </c>
      <c r="AA82" s="1">
        <v>18</v>
      </c>
      <c r="AB82" s="1">
        <f>IF(C82=2, IF(AA82&lt;18, 1, 0), IF(AA82&lt;28, 1, 0))</f>
        <v>0</v>
      </c>
      <c r="AC82">
        <f>IF(AND(C82=1, W82&lt;7, AB82=1), 1, IF(AND(C82=2, W82&lt;5.7, AB82=1), 1, 0))</f>
        <v>0</v>
      </c>
    </row>
    <row r="83" spans="1:29" x14ac:dyDescent="0.15">
      <c r="A83" s="4">
        <v>82</v>
      </c>
      <c r="B83" s="3">
        <v>76</v>
      </c>
      <c r="C83" s="3">
        <v>1</v>
      </c>
      <c r="D83" s="3">
        <v>165</v>
      </c>
      <c r="E83" s="3">
        <v>38.799999999999997</v>
      </c>
      <c r="F83" s="3">
        <f t="shared" si="6"/>
        <v>14.3</v>
      </c>
      <c r="G83" s="4">
        <v>4.0999999999999996</v>
      </c>
      <c r="H83" s="4">
        <v>0.99</v>
      </c>
      <c r="I83" s="4">
        <v>0.25</v>
      </c>
      <c r="J83" s="4">
        <v>5.7</v>
      </c>
      <c r="K83" s="4">
        <v>222</v>
      </c>
      <c r="L83" s="4">
        <v>0</v>
      </c>
      <c r="M83" s="3">
        <v>3</v>
      </c>
      <c r="N83" s="5">
        <v>12</v>
      </c>
      <c r="O83" s="3">
        <v>0</v>
      </c>
      <c r="P83" s="3">
        <v>0</v>
      </c>
      <c r="Q83" s="1">
        <v>0</v>
      </c>
      <c r="R83" s="3">
        <v>4</v>
      </c>
      <c r="S83" s="1">
        <v>1</v>
      </c>
      <c r="T83" s="6">
        <v>7</v>
      </c>
      <c r="U83" s="1">
        <v>0.377</v>
      </c>
      <c r="V83" s="1">
        <f t="shared" si="5"/>
        <v>0</v>
      </c>
      <c r="W83" s="1">
        <v>5.7</v>
      </c>
      <c r="X83" s="1">
        <f>IF(W83&gt;=7,1,0)</f>
        <v>0</v>
      </c>
      <c r="Y83" s="1">
        <v>88.1</v>
      </c>
      <c r="Z83" s="1">
        <v>1</v>
      </c>
      <c r="AA83" s="1">
        <v>26</v>
      </c>
      <c r="AB83" s="1">
        <f>IF(C83=2, IF(AA83&lt;18, 1, 0), IF(AA83&lt;28, 1, 0))</f>
        <v>1</v>
      </c>
      <c r="AC83">
        <f>IF(AND(C83=1, W83&lt;7, AB83=1), 1, IF(AND(C83=2, W83&lt;5.7, AB83=1), 1, 0))</f>
        <v>1</v>
      </c>
    </row>
    <row r="84" spans="1:29" x14ac:dyDescent="0.15">
      <c r="A84" s="4">
        <v>83</v>
      </c>
      <c r="B84" s="3">
        <v>84</v>
      </c>
      <c r="C84" s="3">
        <v>2</v>
      </c>
      <c r="D84" s="3">
        <v>152.5</v>
      </c>
      <c r="E84" s="3">
        <v>64.099999999999994</v>
      </c>
      <c r="F84" s="3">
        <f t="shared" si="6"/>
        <v>27.6</v>
      </c>
      <c r="G84" s="4">
        <v>4.8</v>
      </c>
      <c r="H84" s="4">
        <v>0.52</v>
      </c>
      <c r="I84" s="4">
        <v>0.1</v>
      </c>
      <c r="J84" s="4">
        <v>7</v>
      </c>
      <c r="K84" s="4">
        <v>174</v>
      </c>
      <c r="L84" s="4">
        <v>0</v>
      </c>
      <c r="M84" s="3">
        <v>0</v>
      </c>
      <c r="N84" s="5">
        <v>33</v>
      </c>
      <c r="O84" s="3">
        <v>0</v>
      </c>
      <c r="P84" s="3">
        <v>0</v>
      </c>
      <c r="Q84" s="1">
        <v>0</v>
      </c>
      <c r="R84" s="3">
        <v>3</v>
      </c>
      <c r="S84" s="1">
        <v>1</v>
      </c>
      <c r="T84" s="6">
        <v>8</v>
      </c>
      <c r="U84" s="1">
        <v>0.39800000000000002</v>
      </c>
      <c r="V84" s="1">
        <f t="shared" si="5"/>
        <v>1</v>
      </c>
      <c r="W84" s="1">
        <v>5.7</v>
      </c>
      <c r="X84" s="1">
        <f>IF(W84&gt;=5.7,1,0)</f>
        <v>1</v>
      </c>
      <c r="Y84" s="1">
        <v>123.7</v>
      </c>
      <c r="Z84" s="1">
        <v>0</v>
      </c>
      <c r="AA84" s="1">
        <v>5</v>
      </c>
      <c r="AB84" s="1">
        <f>IF(C84=2, IF(AA84&lt;18, 1, 0), IF(AA84&lt;28, 1, 0))</f>
        <v>1</v>
      </c>
      <c r="AC84">
        <f>IF(AND(C84=1, W84&lt;7, AB84=1), 1, IF(AND(C84=2, W84&lt;5.7, AB84=1), 1, 0))</f>
        <v>0</v>
      </c>
    </row>
    <row r="85" spans="1:29" x14ac:dyDescent="0.15">
      <c r="A85" s="4">
        <v>84</v>
      </c>
      <c r="B85" s="3">
        <v>66</v>
      </c>
      <c r="C85" s="3">
        <v>1</v>
      </c>
      <c r="D85" s="3">
        <v>162</v>
      </c>
      <c r="E85" s="3">
        <v>67.7</v>
      </c>
      <c r="F85" s="3">
        <f t="shared" si="6"/>
        <v>25.8</v>
      </c>
      <c r="G85" s="4">
        <v>4.2</v>
      </c>
      <c r="H85" s="4">
        <v>1.03</v>
      </c>
      <c r="I85" s="4">
        <v>2.97</v>
      </c>
      <c r="J85" s="4">
        <v>6.9</v>
      </c>
      <c r="K85" s="4">
        <v>104</v>
      </c>
      <c r="L85" s="4">
        <v>0</v>
      </c>
      <c r="M85" s="3">
        <v>7</v>
      </c>
      <c r="N85" s="5">
        <v>14</v>
      </c>
      <c r="O85" s="3">
        <v>0</v>
      </c>
      <c r="P85" s="3">
        <v>1</v>
      </c>
      <c r="Q85" s="1">
        <v>0</v>
      </c>
      <c r="R85" s="3">
        <v>5</v>
      </c>
      <c r="S85" s="1">
        <v>1</v>
      </c>
      <c r="T85" s="6">
        <v>9</v>
      </c>
      <c r="U85" s="1">
        <v>0.38500000000000001</v>
      </c>
      <c r="V85" s="1">
        <f t="shared" si="5"/>
        <v>0</v>
      </c>
      <c r="W85" s="1">
        <v>7.2</v>
      </c>
      <c r="X85" s="1">
        <f>IF(W85&gt;=7,1,0)</f>
        <v>1</v>
      </c>
      <c r="Y85" s="1">
        <v>111.4</v>
      </c>
      <c r="Z85" s="1">
        <v>0</v>
      </c>
      <c r="AA85" s="1">
        <v>12</v>
      </c>
      <c r="AB85" s="1">
        <f>IF(C85=2, IF(AA85&lt;18, 1, 0), IF(AA85&lt;28, 1, 0))</f>
        <v>1</v>
      </c>
      <c r="AC85">
        <f>IF(AND(C85=1, W85&lt;7, AB85=1), 1, IF(AND(C85=2, W85&lt;5.7, AB85=1), 1, 0))</f>
        <v>0</v>
      </c>
    </row>
    <row r="86" spans="1:29" x14ac:dyDescent="0.15">
      <c r="A86" s="4">
        <v>85</v>
      </c>
      <c r="B86" s="3">
        <v>73</v>
      </c>
      <c r="C86" s="3">
        <v>2</v>
      </c>
      <c r="D86" s="3">
        <v>148.19999999999999</v>
      </c>
      <c r="E86" s="3">
        <v>40</v>
      </c>
      <c r="F86" s="3">
        <f t="shared" si="6"/>
        <v>18.2</v>
      </c>
      <c r="G86" s="4">
        <v>4</v>
      </c>
      <c r="H86" s="4">
        <v>0.74</v>
      </c>
      <c r="I86" s="4">
        <v>0.1</v>
      </c>
      <c r="J86" s="4">
        <v>5.7</v>
      </c>
      <c r="K86" s="4">
        <v>264</v>
      </c>
      <c r="L86" s="4">
        <v>0</v>
      </c>
      <c r="M86" s="3">
        <v>1</v>
      </c>
      <c r="N86" s="5">
        <v>12</v>
      </c>
      <c r="O86" s="3">
        <v>0</v>
      </c>
      <c r="P86" s="3">
        <v>0</v>
      </c>
      <c r="Q86" s="1">
        <v>0</v>
      </c>
      <c r="R86" s="3">
        <v>1</v>
      </c>
      <c r="S86" s="1">
        <v>0</v>
      </c>
      <c r="T86" s="6">
        <v>9</v>
      </c>
      <c r="U86" s="1">
        <v>0.38800000000000001</v>
      </c>
      <c r="V86" s="1">
        <f t="shared" si="5"/>
        <v>0</v>
      </c>
      <c r="W86" s="1">
        <v>4.9000000000000004</v>
      </c>
      <c r="X86" s="1">
        <f>IF(W86&gt;=5.7,1,0)</f>
        <v>0</v>
      </c>
      <c r="Y86" s="1">
        <v>94.1</v>
      </c>
      <c r="Z86" s="1">
        <v>1</v>
      </c>
      <c r="AA86" s="1">
        <v>16</v>
      </c>
      <c r="AB86" s="1">
        <f>IF(C86=2, IF(AA86&lt;18, 1, 0), IF(AA86&lt;28, 1, 0))</f>
        <v>1</v>
      </c>
      <c r="AC86">
        <f>IF(AND(C86=1, W86&lt;7, AB86=1), 1, IF(AND(C86=2, W86&lt;5.7, AB86=1), 1, 0))</f>
        <v>1</v>
      </c>
    </row>
    <row r="87" spans="1:29" x14ac:dyDescent="0.15">
      <c r="A87" s="4">
        <v>86</v>
      </c>
      <c r="B87" s="3">
        <v>79</v>
      </c>
      <c r="C87" s="3">
        <v>1</v>
      </c>
      <c r="D87" s="3">
        <v>157.19999999999999</v>
      </c>
      <c r="E87" s="3">
        <v>52.8</v>
      </c>
      <c r="F87" s="3">
        <f t="shared" si="6"/>
        <v>21.4</v>
      </c>
      <c r="G87" s="4">
        <v>4.3</v>
      </c>
      <c r="H87" s="4">
        <v>1.1200000000000001</v>
      </c>
      <c r="I87" s="4">
        <v>0.11</v>
      </c>
      <c r="J87" s="4">
        <v>7.4</v>
      </c>
      <c r="K87" s="4">
        <v>1673</v>
      </c>
      <c r="L87" s="4">
        <v>1</v>
      </c>
      <c r="M87" s="3">
        <v>0</v>
      </c>
      <c r="N87" s="5">
        <v>45</v>
      </c>
      <c r="O87" s="3">
        <v>0</v>
      </c>
      <c r="P87" s="3">
        <v>0</v>
      </c>
      <c r="Q87" s="1">
        <v>0</v>
      </c>
      <c r="R87" s="3">
        <v>1</v>
      </c>
      <c r="S87" s="1">
        <v>0</v>
      </c>
      <c r="T87" s="6">
        <v>11</v>
      </c>
      <c r="U87" s="1">
        <v>0.38800000000000001</v>
      </c>
      <c r="V87" s="1">
        <f t="shared" si="5"/>
        <v>0</v>
      </c>
      <c r="W87" s="1">
        <v>8.1</v>
      </c>
      <c r="X87" s="1">
        <f>IF(W87&gt;=7,1,0)</f>
        <v>1</v>
      </c>
      <c r="Y87" s="1">
        <v>104.5</v>
      </c>
      <c r="Z87" s="1">
        <v>0</v>
      </c>
      <c r="AA87" s="1">
        <v>24</v>
      </c>
      <c r="AB87" s="1">
        <f>IF(C87=2, IF(AA87&lt;18, 1, 0), IF(AA87&lt;28, 1, 0))</f>
        <v>1</v>
      </c>
      <c r="AC87">
        <f>IF(AND(C87=1, W87&lt;7, AB87=1), 1, IF(AND(C87=2, W87&lt;5.7, AB87=1), 1, 0))</f>
        <v>0</v>
      </c>
    </row>
    <row r="88" spans="1:29" x14ac:dyDescent="0.15">
      <c r="A88" s="4">
        <v>87</v>
      </c>
      <c r="B88" s="3">
        <v>69</v>
      </c>
      <c r="C88" s="3">
        <v>2</v>
      </c>
      <c r="D88" s="3">
        <v>148</v>
      </c>
      <c r="E88" s="3">
        <v>63.1</v>
      </c>
      <c r="F88" s="3">
        <f t="shared" si="6"/>
        <v>28.8</v>
      </c>
      <c r="G88" s="4">
        <v>3.7</v>
      </c>
      <c r="H88" s="4">
        <v>0.91</v>
      </c>
      <c r="I88" s="4">
        <v>0.1</v>
      </c>
      <c r="J88" s="4">
        <v>6.4</v>
      </c>
      <c r="K88" s="4">
        <v>3122</v>
      </c>
      <c r="L88" s="4">
        <v>1</v>
      </c>
      <c r="M88" s="3">
        <v>0</v>
      </c>
      <c r="N88" s="5">
        <v>10</v>
      </c>
      <c r="O88" s="3">
        <v>0</v>
      </c>
      <c r="P88" s="3">
        <v>0</v>
      </c>
      <c r="Q88" s="1">
        <v>0</v>
      </c>
      <c r="R88" s="3">
        <v>1</v>
      </c>
      <c r="S88" s="1">
        <v>0</v>
      </c>
      <c r="T88" s="6">
        <v>3</v>
      </c>
      <c r="U88" s="1">
        <v>0.39300000000000002</v>
      </c>
      <c r="V88" s="1">
        <f t="shared" si="5"/>
        <v>1</v>
      </c>
      <c r="W88" s="1">
        <v>6</v>
      </c>
      <c r="X88" s="1">
        <f>IF(W88&gt;=5.7,1,0)</f>
        <v>1</v>
      </c>
      <c r="Y88" s="1">
        <v>109.7</v>
      </c>
      <c r="Z88" s="1">
        <v>0</v>
      </c>
      <c r="AA88" s="1">
        <v>18</v>
      </c>
      <c r="AB88" s="1">
        <f>IF(C88=2, IF(AA88&lt;18, 1, 0), IF(AA88&lt;28, 1, 0))</f>
        <v>0</v>
      </c>
      <c r="AC88">
        <f>IF(AND(C88=1, W88&lt;7, AB88=1), 1, IF(AND(C88=2, W88&lt;5.7, AB88=1), 1, 0))</f>
        <v>0</v>
      </c>
    </row>
    <row r="89" spans="1:29" x14ac:dyDescent="0.15">
      <c r="A89" s="4">
        <v>88</v>
      </c>
      <c r="B89" s="3">
        <v>72</v>
      </c>
      <c r="C89" s="3">
        <v>1</v>
      </c>
      <c r="D89" s="3">
        <v>180</v>
      </c>
      <c r="E89" s="3">
        <v>80.099999999999994</v>
      </c>
      <c r="F89" s="3">
        <f t="shared" si="6"/>
        <v>24.7</v>
      </c>
      <c r="G89" s="4">
        <v>3.7</v>
      </c>
      <c r="H89" s="4">
        <v>0.88</v>
      </c>
      <c r="I89" s="4">
        <v>0.1</v>
      </c>
      <c r="J89" s="4">
        <v>7.4</v>
      </c>
      <c r="K89" s="4">
        <v>298</v>
      </c>
      <c r="L89" s="4">
        <v>0</v>
      </c>
      <c r="M89" s="3">
        <v>0</v>
      </c>
      <c r="N89" s="5">
        <v>22</v>
      </c>
      <c r="O89" s="3">
        <v>0</v>
      </c>
      <c r="P89" s="3">
        <v>0</v>
      </c>
      <c r="Q89" s="1">
        <v>0</v>
      </c>
      <c r="R89" s="3">
        <v>3</v>
      </c>
      <c r="S89" s="1">
        <v>1</v>
      </c>
      <c r="T89" s="6">
        <v>4</v>
      </c>
      <c r="U89" s="1">
        <v>0.38400000000000001</v>
      </c>
      <c r="V89" s="1">
        <f t="shared" si="5"/>
        <v>0</v>
      </c>
      <c r="W89" s="1">
        <v>7.8</v>
      </c>
      <c r="X89" s="1">
        <f>IF(W89&gt;=7,1,0)</f>
        <v>1</v>
      </c>
      <c r="Y89" s="1">
        <v>102</v>
      </c>
      <c r="Z89" s="1">
        <v>0</v>
      </c>
      <c r="AA89" s="1">
        <v>42</v>
      </c>
      <c r="AB89" s="1">
        <f>IF(C89=2, IF(AA89&lt;18, 1, 0), IF(AA89&lt;28, 1, 0))</f>
        <v>0</v>
      </c>
      <c r="AC89">
        <f>IF(AND(C89=1, W89&lt;7, AB89=1), 1, IF(AND(C89=2, W89&lt;5.7, AB89=1), 1, 0))</f>
        <v>0</v>
      </c>
    </row>
    <row r="90" spans="1:29" x14ac:dyDescent="0.15">
      <c r="A90" s="4">
        <v>89</v>
      </c>
      <c r="B90" s="3">
        <v>85</v>
      </c>
      <c r="C90" s="3">
        <v>1</v>
      </c>
      <c r="D90" s="3">
        <v>163</v>
      </c>
      <c r="E90" s="3">
        <v>60</v>
      </c>
      <c r="F90" s="3">
        <f t="shared" si="6"/>
        <v>22.6</v>
      </c>
      <c r="G90" s="4">
        <v>3.6</v>
      </c>
      <c r="H90" s="4">
        <v>1.79</v>
      </c>
      <c r="I90" s="4">
        <v>0.1</v>
      </c>
      <c r="J90" s="4">
        <v>5.7</v>
      </c>
      <c r="K90" s="4">
        <v>209</v>
      </c>
      <c r="L90" s="4">
        <v>0</v>
      </c>
      <c r="M90" s="3">
        <v>4</v>
      </c>
      <c r="N90" s="5">
        <v>18</v>
      </c>
      <c r="O90" s="3">
        <v>0</v>
      </c>
      <c r="P90" s="3">
        <v>0</v>
      </c>
      <c r="Q90" s="1">
        <v>0</v>
      </c>
      <c r="R90" s="3">
        <v>3</v>
      </c>
      <c r="S90" s="1">
        <v>1</v>
      </c>
      <c r="T90" s="6">
        <v>6</v>
      </c>
      <c r="U90" s="1">
        <v>0.39700000000000002</v>
      </c>
      <c r="V90" s="1">
        <f t="shared" si="5"/>
        <v>1</v>
      </c>
      <c r="W90" s="1">
        <v>6.4</v>
      </c>
      <c r="X90" s="1">
        <f>IF(W90&gt;=7,1,0)</f>
        <v>0</v>
      </c>
      <c r="Y90" s="1">
        <v>96.4</v>
      </c>
      <c r="Z90" s="1">
        <v>1</v>
      </c>
      <c r="AA90" s="1">
        <v>22</v>
      </c>
      <c r="AB90" s="1">
        <f>IF(C90=2, IF(AA90&lt;18, 1, 0), IF(AA90&lt;28, 1, 0))</f>
        <v>1</v>
      </c>
      <c r="AC90">
        <f>IF(AND(C90=1, W90&lt;7, AB90=1), 1, IF(AND(C90=2, W90&lt;5.7, AB90=1), 1, 0))</f>
        <v>1</v>
      </c>
    </row>
    <row r="91" spans="1:29" x14ac:dyDescent="0.15">
      <c r="A91" s="4">
        <v>90</v>
      </c>
      <c r="B91" s="3">
        <v>78</v>
      </c>
      <c r="C91" s="3">
        <v>2</v>
      </c>
      <c r="D91" s="3">
        <v>155</v>
      </c>
      <c r="E91" s="3">
        <v>52.4</v>
      </c>
      <c r="F91" s="3">
        <f t="shared" si="6"/>
        <v>21.8</v>
      </c>
      <c r="G91" s="4">
        <v>3.9</v>
      </c>
      <c r="H91" s="4">
        <v>0.81</v>
      </c>
      <c r="I91" s="4">
        <v>0.1</v>
      </c>
      <c r="J91" s="4">
        <v>5.9</v>
      </c>
      <c r="K91" s="4">
        <v>155</v>
      </c>
      <c r="L91" s="4">
        <v>0</v>
      </c>
      <c r="M91" s="3">
        <v>4</v>
      </c>
      <c r="N91" s="5">
        <v>15</v>
      </c>
      <c r="O91" s="3">
        <v>0</v>
      </c>
      <c r="P91" s="3">
        <v>0</v>
      </c>
      <c r="Q91" s="1">
        <v>0</v>
      </c>
      <c r="R91" s="3">
        <v>3</v>
      </c>
      <c r="S91" s="1">
        <v>1</v>
      </c>
      <c r="T91" s="6">
        <v>6</v>
      </c>
      <c r="U91" s="1">
        <v>0.38500000000000001</v>
      </c>
      <c r="V91" s="1">
        <f t="shared" si="5"/>
        <v>0</v>
      </c>
      <c r="W91" s="1">
        <v>5.3</v>
      </c>
      <c r="X91" s="1">
        <f>IF(W91&gt;=5.7,1,0)</f>
        <v>0</v>
      </c>
      <c r="Y91" s="1">
        <v>99.4</v>
      </c>
      <c r="Z91" s="1">
        <v>0</v>
      </c>
      <c r="AA91" s="1">
        <v>11</v>
      </c>
      <c r="AB91" s="1">
        <f>IF(C91=2, IF(AA91&lt;18, 1, 0), IF(AA91&lt;28, 1, 0))</f>
        <v>1</v>
      </c>
      <c r="AC91">
        <f>IF(AND(C91=1, W91&lt;7, AB91=1), 1, IF(AND(C91=2, W91&lt;5.7, AB91=1), 1, 0))</f>
        <v>1</v>
      </c>
    </row>
    <row r="92" spans="1:29" x14ac:dyDescent="0.15">
      <c r="A92" s="4">
        <v>91</v>
      </c>
      <c r="B92" s="3">
        <v>87</v>
      </c>
      <c r="C92" s="3">
        <v>1</v>
      </c>
      <c r="D92" s="3">
        <v>170</v>
      </c>
      <c r="E92" s="3">
        <v>65</v>
      </c>
      <c r="F92" s="3">
        <f t="shared" si="6"/>
        <v>22.5</v>
      </c>
      <c r="G92" s="4">
        <v>4.0999999999999996</v>
      </c>
      <c r="H92" s="4">
        <v>1.79</v>
      </c>
      <c r="I92" s="4">
        <v>0.1</v>
      </c>
      <c r="J92" s="4">
        <v>6.7</v>
      </c>
      <c r="K92" s="4">
        <v>377</v>
      </c>
      <c r="L92" s="4">
        <v>0</v>
      </c>
      <c r="M92" s="3">
        <v>4</v>
      </c>
      <c r="N92" s="5">
        <v>14</v>
      </c>
      <c r="O92" s="3">
        <v>0</v>
      </c>
      <c r="P92" s="3">
        <v>1</v>
      </c>
      <c r="Q92" s="1">
        <v>0</v>
      </c>
      <c r="R92" s="3">
        <v>6</v>
      </c>
      <c r="S92" s="1">
        <v>1</v>
      </c>
      <c r="T92" s="6">
        <v>8</v>
      </c>
      <c r="U92" s="1">
        <v>0.39300000000000002</v>
      </c>
      <c r="V92" s="1">
        <f t="shared" si="5"/>
        <v>1</v>
      </c>
      <c r="W92" s="1">
        <v>6.3</v>
      </c>
      <c r="X92" s="1">
        <f>IF(W92&gt;=7,1,0)</f>
        <v>0</v>
      </c>
      <c r="Y92" s="1">
        <v>103.7</v>
      </c>
      <c r="Z92" s="1">
        <v>0</v>
      </c>
      <c r="AA92" s="1">
        <v>11</v>
      </c>
      <c r="AB92" s="1">
        <f>IF(C92=2, IF(AA92&lt;18, 1, 0), IF(AA92&lt;28, 1, 0))</f>
        <v>1</v>
      </c>
      <c r="AC92">
        <f>IF(AND(C92=1, W92&lt;7, AB92=1), 1, IF(AND(C92=2, W92&lt;5.7, AB92=1), 1, 0))</f>
        <v>1</v>
      </c>
    </row>
    <row r="93" spans="1:29" x14ac:dyDescent="0.15">
      <c r="A93" s="4">
        <v>92</v>
      </c>
      <c r="B93" s="3">
        <v>76</v>
      </c>
      <c r="C93" s="3">
        <v>1</v>
      </c>
      <c r="D93" s="3">
        <v>161.69999999999999</v>
      </c>
      <c r="E93" s="3">
        <v>58.5</v>
      </c>
      <c r="F93" s="3">
        <f t="shared" si="6"/>
        <v>22.4</v>
      </c>
      <c r="G93" s="4">
        <v>4.3</v>
      </c>
      <c r="H93" s="4">
        <v>1.02</v>
      </c>
      <c r="I93" s="4">
        <v>0.76</v>
      </c>
      <c r="J93" s="4">
        <v>5.7</v>
      </c>
      <c r="K93" s="4">
        <v>1115</v>
      </c>
      <c r="L93" s="4">
        <v>1</v>
      </c>
      <c r="M93" s="3">
        <v>1</v>
      </c>
      <c r="N93" s="5">
        <v>10</v>
      </c>
      <c r="O93" s="3">
        <v>0</v>
      </c>
      <c r="P93" s="3">
        <v>0</v>
      </c>
      <c r="Q93" s="1">
        <v>0</v>
      </c>
      <c r="R93" s="3">
        <v>1</v>
      </c>
      <c r="S93" s="1">
        <v>0</v>
      </c>
      <c r="T93" s="6">
        <v>1</v>
      </c>
      <c r="U93" s="1">
        <v>0.375</v>
      </c>
      <c r="V93" s="1">
        <f t="shared" si="5"/>
        <v>0</v>
      </c>
      <c r="W93" s="1">
        <v>6.9</v>
      </c>
      <c r="X93" s="1">
        <f>IF(W93&gt;=7,1,0)</f>
        <v>0</v>
      </c>
      <c r="Y93" s="1">
        <v>106.4</v>
      </c>
      <c r="Z93" s="1">
        <v>0</v>
      </c>
      <c r="AA93" s="1">
        <v>32</v>
      </c>
      <c r="AB93" s="1">
        <f>IF(C93=2, IF(AA93&lt;18, 1, 0), IF(AA93&lt;28, 1, 0))</f>
        <v>0</v>
      </c>
      <c r="AC93">
        <f>IF(AND(C93=1, W93&lt;7, AB93=1), 1, IF(AND(C93=2, W93&lt;5.7, AB93=1), 1, 0))</f>
        <v>0</v>
      </c>
    </row>
    <row r="94" spans="1:29" x14ac:dyDescent="0.15">
      <c r="A94" s="4">
        <v>93</v>
      </c>
      <c r="B94" s="3">
        <v>75</v>
      </c>
      <c r="C94" s="3">
        <v>2</v>
      </c>
      <c r="D94" s="3">
        <v>142.19999999999999</v>
      </c>
      <c r="E94" s="3">
        <v>54.4</v>
      </c>
      <c r="F94" s="3">
        <f t="shared" si="6"/>
        <v>26.9</v>
      </c>
      <c r="G94" s="4">
        <v>4.2</v>
      </c>
      <c r="H94" s="4">
        <v>0.49</v>
      </c>
      <c r="I94" s="4">
        <v>0.1</v>
      </c>
      <c r="J94" s="4">
        <v>6.9</v>
      </c>
      <c r="K94" s="4">
        <v>75</v>
      </c>
      <c r="L94" s="4">
        <v>0</v>
      </c>
      <c r="M94" s="3">
        <v>1</v>
      </c>
      <c r="N94" s="5">
        <v>15</v>
      </c>
      <c r="O94" s="3">
        <v>1</v>
      </c>
      <c r="P94" s="3">
        <v>0</v>
      </c>
      <c r="Q94" s="1">
        <v>0</v>
      </c>
      <c r="R94" s="3">
        <v>1</v>
      </c>
      <c r="S94" s="1">
        <v>0</v>
      </c>
      <c r="T94" s="6">
        <v>8</v>
      </c>
      <c r="U94" s="1">
        <v>0.38700000000000001</v>
      </c>
      <c r="V94" s="1">
        <f t="shared" si="5"/>
        <v>0</v>
      </c>
      <c r="W94" s="1">
        <v>5.9</v>
      </c>
      <c r="X94" s="1">
        <f>IF(W94&gt;=5.7,1,0)</f>
        <v>1</v>
      </c>
      <c r="Y94" s="1">
        <v>113.5</v>
      </c>
      <c r="Z94" s="1">
        <v>0</v>
      </c>
      <c r="AA94" s="1">
        <v>14</v>
      </c>
      <c r="AB94" s="1">
        <f>IF(C94=2, IF(AA94&lt;18, 1, 0), IF(AA94&lt;28, 1, 0))</f>
        <v>1</v>
      </c>
      <c r="AC94">
        <f>IF(AND(C94=1, W94&lt;7, AB94=1), 1, IF(AND(C94=2, W94&lt;5.7, AB94=1), 1, 0))</f>
        <v>0</v>
      </c>
    </row>
    <row r="95" spans="1:29" x14ac:dyDescent="0.15">
      <c r="A95" s="4">
        <v>94</v>
      </c>
      <c r="B95" s="3">
        <v>75</v>
      </c>
      <c r="C95" s="3">
        <v>2</v>
      </c>
      <c r="D95" s="3">
        <v>147</v>
      </c>
      <c r="E95" s="3">
        <v>42.5</v>
      </c>
      <c r="F95" s="3">
        <f t="shared" si="6"/>
        <v>19.7</v>
      </c>
      <c r="G95" s="4">
        <v>4.4000000000000004</v>
      </c>
      <c r="H95" s="4">
        <v>0.52</v>
      </c>
      <c r="I95" s="4">
        <v>0.1</v>
      </c>
      <c r="J95" s="4">
        <v>5.3</v>
      </c>
      <c r="K95" s="4">
        <v>142</v>
      </c>
      <c r="L95" s="4">
        <v>0</v>
      </c>
      <c r="M95" s="3">
        <v>1</v>
      </c>
      <c r="N95" s="5">
        <v>12</v>
      </c>
      <c r="O95" s="3">
        <v>0</v>
      </c>
      <c r="P95" s="3">
        <v>0</v>
      </c>
      <c r="Q95" s="1">
        <v>0</v>
      </c>
      <c r="R95" s="3">
        <v>1</v>
      </c>
      <c r="S95" s="1">
        <v>0</v>
      </c>
      <c r="T95" s="6">
        <v>3</v>
      </c>
      <c r="U95" s="1">
        <v>0.376</v>
      </c>
      <c r="V95" s="1">
        <f t="shared" si="5"/>
        <v>0</v>
      </c>
      <c r="W95" s="1">
        <v>5</v>
      </c>
      <c r="X95" s="1">
        <f>IF(W95&gt;=5.7,1,0)</f>
        <v>0</v>
      </c>
      <c r="Y95" s="1">
        <v>102.8</v>
      </c>
      <c r="Z95" s="1">
        <v>0</v>
      </c>
      <c r="AA95" s="1">
        <v>15</v>
      </c>
      <c r="AB95" s="1">
        <f>IF(C95=2, IF(AA95&lt;18, 1, 0), IF(AA95&lt;28, 1, 0))</f>
        <v>1</v>
      </c>
      <c r="AC95">
        <f>IF(AND(C95=1, W95&lt;7, AB95=1), 1, IF(AND(C95=2, W95&lt;5.7, AB95=1), 1, 0))</f>
        <v>1</v>
      </c>
    </row>
    <row r="96" spans="1:29" x14ac:dyDescent="0.15">
      <c r="A96" s="4">
        <v>95</v>
      </c>
      <c r="B96" s="3">
        <v>83</v>
      </c>
      <c r="C96" s="3">
        <v>1</v>
      </c>
      <c r="D96" s="3">
        <v>154</v>
      </c>
      <c r="E96" s="3">
        <v>60</v>
      </c>
      <c r="F96" s="3">
        <f t="shared" si="6"/>
        <v>25.3</v>
      </c>
      <c r="G96" s="4">
        <v>4.5</v>
      </c>
      <c r="H96" s="4">
        <v>1.1200000000000001</v>
      </c>
      <c r="I96" s="4">
        <v>0.1</v>
      </c>
      <c r="J96" s="4">
        <v>5.7</v>
      </c>
      <c r="K96" s="4">
        <v>130</v>
      </c>
      <c r="L96" s="4">
        <v>0</v>
      </c>
      <c r="M96" s="3">
        <v>4</v>
      </c>
      <c r="N96" s="5">
        <v>9</v>
      </c>
      <c r="O96" s="3">
        <v>0</v>
      </c>
      <c r="P96" s="3">
        <v>0</v>
      </c>
      <c r="Q96" s="1">
        <v>0</v>
      </c>
      <c r="R96" s="3">
        <v>1</v>
      </c>
      <c r="S96" s="1">
        <v>0</v>
      </c>
      <c r="T96" s="6">
        <v>1</v>
      </c>
      <c r="U96" s="1">
        <v>0.38300000000000001</v>
      </c>
      <c r="V96" s="1">
        <f t="shared" si="5"/>
        <v>0</v>
      </c>
      <c r="W96" s="1">
        <v>6.2</v>
      </c>
      <c r="X96" s="1">
        <f>IF(W96&gt;=7,1,0)</f>
        <v>0</v>
      </c>
      <c r="Y96" s="1">
        <v>115</v>
      </c>
      <c r="Z96" s="1">
        <v>0</v>
      </c>
      <c r="AA96" s="1">
        <v>30</v>
      </c>
      <c r="AB96" s="1">
        <f>IF(C96=2, IF(AA96&lt;18, 1, 0), IF(AA96&lt;28, 1, 0))</f>
        <v>0</v>
      </c>
      <c r="AC96">
        <f>IF(AND(C96=1, W96&lt;7, AB96=1), 1, IF(AND(C96=2, W96&lt;5.7, AB96=1), 1, 0))</f>
        <v>0</v>
      </c>
    </row>
    <row r="97" spans="1:29" x14ac:dyDescent="0.15">
      <c r="A97" s="4">
        <v>96</v>
      </c>
      <c r="B97" s="3">
        <v>92</v>
      </c>
      <c r="C97" s="3">
        <v>1</v>
      </c>
      <c r="D97" s="3">
        <v>160</v>
      </c>
      <c r="E97" s="3">
        <v>48.3</v>
      </c>
      <c r="F97" s="3">
        <f t="shared" si="6"/>
        <v>18.899999999999999</v>
      </c>
      <c r="G97" s="4">
        <v>3</v>
      </c>
      <c r="H97" s="4">
        <v>0.83</v>
      </c>
      <c r="I97" s="4">
        <v>2.99</v>
      </c>
      <c r="J97" s="4">
        <v>5.4</v>
      </c>
      <c r="K97" s="4">
        <v>6581</v>
      </c>
      <c r="L97" s="4">
        <v>1</v>
      </c>
      <c r="M97" s="3">
        <v>15</v>
      </c>
      <c r="N97" s="5">
        <v>18</v>
      </c>
      <c r="O97" s="3">
        <v>1</v>
      </c>
      <c r="P97" s="3">
        <v>0</v>
      </c>
      <c r="Q97" s="1">
        <v>0</v>
      </c>
      <c r="R97" s="3">
        <v>5</v>
      </c>
      <c r="S97" s="1">
        <v>1</v>
      </c>
      <c r="T97" s="6">
        <v>11</v>
      </c>
      <c r="U97" s="1">
        <v>0.40600000000000003</v>
      </c>
      <c r="V97" s="1">
        <f t="shared" si="5"/>
        <v>1</v>
      </c>
      <c r="W97" s="1">
        <v>5.6</v>
      </c>
      <c r="X97" s="1">
        <f>IF(W97&gt;=7,1,0)</f>
        <v>0</v>
      </c>
      <c r="Y97" s="1">
        <v>80.400000000000006</v>
      </c>
      <c r="Z97" s="1">
        <v>1</v>
      </c>
      <c r="AA97" s="1">
        <v>3</v>
      </c>
      <c r="AB97" s="1">
        <f>IF(C97=2, IF(AA97&lt;18, 1, 0), IF(AA97&lt;28, 1, 0))</f>
        <v>1</v>
      </c>
      <c r="AC97">
        <f>IF(AND(C97=1, W97&lt;7, AB97=1), 1, IF(AND(C97=2, W97&lt;5.7, AB97=1), 1, 0))</f>
        <v>1</v>
      </c>
    </row>
    <row r="98" spans="1:29" x14ac:dyDescent="0.15">
      <c r="A98" s="4">
        <v>97</v>
      </c>
      <c r="B98" s="3">
        <v>83</v>
      </c>
      <c r="C98" s="3">
        <v>2</v>
      </c>
      <c r="D98" s="3">
        <v>150</v>
      </c>
      <c r="E98" s="3">
        <v>58</v>
      </c>
      <c r="F98" s="3">
        <f t="shared" si="6"/>
        <v>25.8</v>
      </c>
      <c r="G98" s="4">
        <v>4.5</v>
      </c>
      <c r="H98" s="4">
        <v>0.53</v>
      </c>
      <c r="I98" s="4">
        <v>1.38</v>
      </c>
      <c r="J98" s="4">
        <v>6.2</v>
      </c>
      <c r="K98" s="4">
        <v>1525</v>
      </c>
      <c r="L98" s="4">
        <v>1</v>
      </c>
      <c r="M98" s="3">
        <v>6</v>
      </c>
      <c r="N98" s="5">
        <v>27</v>
      </c>
      <c r="O98" s="3">
        <v>1</v>
      </c>
      <c r="P98" s="3">
        <v>0</v>
      </c>
      <c r="Q98" s="1">
        <v>0</v>
      </c>
      <c r="R98" s="3">
        <v>4</v>
      </c>
      <c r="S98" s="1">
        <v>1</v>
      </c>
      <c r="T98" s="6">
        <v>16</v>
      </c>
      <c r="U98" s="1">
        <v>0.39300000000000002</v>
      </c>
      <c r="V98" s="1">
        <f t="shared" ref="V98:V112" si="7">IF(U98&gt;0.39,1,0)</f>
        <v>1</v>
      </c>
      <c r="W98" s="1">
        <v>5.0999999999999996</v>
      </c>
      <c r="X98" s="1">
        <f>IF(W98&gt;=5.7,1,0)</f>
        <v>0</v>
      </c>
      <c r="Y98" s="1">
        <v>115.9</v>
      </c>
      <c r="Z98" s="1">
        <v>0</v>
      </c>
      <c r="AA98" s="1">
        <v>8</v>
      </c>
      <c r="AB98" s="1">
        <f>IF(C98=2, IF(AA98&lt;18, 1, 0), IF(AA98&lt;28, 1, 0))</f>
        <v>1</v>
      </c>
      <c r="AC98">
        <f>IF(AND(C98=1, W98&lt;7, AB98=1), 1, IF(AND(C98=2, W98&lt;5.7, AB98=1), 1, 0))</f>
        <v>1</v>
      </c>
    </row>
    <row r="99" spans="1:29" x14ac:dyDescent="0.15">
      <c r="A99" s="4">
        <v>98</v>
      </c>
      <c r="B99" s="3">
        <v>78</v>
      </c>
      <c r="C99" s="3">
        <v>1</v>
      </c>
      <c r="D99" s="3">
        <v>170.2</v>
      </c>
      <c r="E99" s="3">
        <v>70</v>
      </c>
      <c r="F99" s="3">
        <f t="shared" si="6"/>
        <v>24.2</v>
      </c>
      <c r="G99" s="4">
        <v>4.0999999999999996</v>
      </c>
      <c r="H99" s="4">
        <v>0.9</v>
      </c>
      <c r="I99" s="4">
        <v>0.25</v>
      </c>
      <c r="J99" s="4">
        <v>6.3</v>
      </c>
      <c r="K99" s="4">
        <v>1493</v>
      </c>
      <c r="L99" s="4">
        <v>1</v>
      </c>
      <c r="M99" s="3">
        <v>7</v>
      </c>
      <c r="N99" s="5">
        <v>10</v>
      </c>
      <c r="O99" s="3">
        <v>0</v>
      </c>
      <c r="P99" s="3">
        <v>0</v>
      </c>
      <c r="Q99" s="1">
        <v>0</v>
      </c>
      <c r="R99" s="3">
        <v>1</v>
      </c>
      <c r="S99" s="1">
        <v>0</v>
      </c>
      <c r="T99" s="6">
        <v>7</v>
      </c>
      <c r="U99" s="1">
        <v>0.377</v>
      </c>
      <c r="V99" s="1">
        <f t="shared" si="7"/>
        <v>0</v>
      </c>
      <c r="W99" s="1">
        <v>7.7</v>
      </c>
      <c r="X99" s="1">
        <f>IF(W99&gt;=7,1,0)</f>
        <v>1</v>
      </c>
      <c r="Y99" s="1">
        <v>106.9</v>
      </c>
      <c r="Z99" s="1">
        <v>0</v>
      </c>
      <c r="AA99" s="1">
        <v>0</v>
      </c>
      <c r="AB99" s="1">
        <f>IF(C99=2, IF(AA99&lt;18, 1, 0), IF(AA99&lt;28, 1, 0))</f>
        <v>1</v>
      </c>
      <c r="AC99">
        <f>IF(AND(C99=1, W99&lt;7, AB99=1), 1, IF(AND(C99=2, W99&lt;5.7, AB99=1), 1, 0))</f>
        <v>0</v>
      </c>
    </row>
    <row r="100" spans="1:29" x14ac:dyDescent="0.15">
      <c r="A100" s="4">
        <v>99</v>
      </c>
      <c r="B100" s="3">
        <v>79</v>
      </c>
      <c r="C100" s="3">
        <v>1</v>
      </c>
      <c r="D100" s="3">
        <v>150.6</v>
      </c>
      <c r="E100" s="3">
        <v>56.2</v>
      </c>
      <c r="F100" s="3">
        <f t="shared" si="6"/>
        <v>24.8</v>
      </c>
      <c r="G100" s="4">
        <v>3.8</v>
      </c>
      <c r="H100" s="4">
        <v>0.91</v>
      </c>
      <c r="I100" s="4">
        <v>0.1</v>
      </c>
      <c r="J100" s="4">
        <v>5.4</v>
      </c>
      <c r="K100" s="4">
        <v>137</v>
      </c>
      <c r="L100" s="4">
        <v>0</v>
      </c>
      <c r="M100" s="3">
        <v>1</v>
      </c>
      <c r="N100" s="5">
        <v>18</v>
      </c>
      <c r="O100" s="3">
        <v>0</v>
      </c>
      <c r="P100" s="3">
        <v>0</v>
      </c>
      <c r="Q100" s="1">
        <v>0</v>
      </c>
      <c r="R100" s="3">
        <v>2</v>
      </c>
      <c r="S100" s="1">
        <v>0</v>
      </c>
      <c r="T100" s="6">
        <v>7</v>
      </c>
      <c r="U100" s="1">
        <v>0.38300000000000001</v>
      </c>
      <c r="V100" s="1">
        <f t="shared" si="7"/>
        <v>0</v>
      </c>
      <c r="W100" s="1">
        <v>6.2</v>
      </c>
      <c r="X100" s="1">
        <f>IF(W100&gt;=7,1,0)</f>
        <v>0</v>
      </c>
      <c r="Y100" s="1">
        <v>103.5</v>
      </c>
      <c r="Z100" s="1">
        <v>0</v>
      </c>
      <c r="AA100" s="1">
        <v>21</v>
      </c>
      <c r="AB100" s="1">
        <f>IF(C100=2, IF(AA100&lt;18, 1, 0), IF(AA100&lt;28, 1, 0))</f>
        <v>1</v>
      </c>
      <c r="AC100">
        <f>IF(AND(C100=1, W100&lt;7, AB100=1), 1, IF(AND(C100=2, W100&lt;5.7, AB100=1), 1, 0))</f>
        <v>1</v>
      </c>
    </row>
    <row r="101" spans="1:29" x14ac:dyDescent="0.15">
      <c r="A101" s="4">
        <v>100</v>
      </c>
      <c r="B101" s="3">
        <v>80</v>
      </c>
      <c r="C101" s="3">
        <v>1</v>
      </c>
      <c r="D101" s="3">
        <v>165</v>
      </c>
      <c r="E101" s="3">
        <v>71.400000000000006</v>
      </c>
      <c r="F101" s="3">
        <f t="shared" si="6"/>
        <v>26.2</v>
      </c>
      <c r="G101" s="4">
        <v>4.0999999999999996</v>
      </c>
      <c r="H101" s="4">
        <v>0.8</v>
      </c>
      <c r="I101" s="4">
        <v>0.1</v>
      </c>
      <c r="J101" s="4">
        <v>7.5</v>
      </c>
      <c r="K101" s="4">
        <v>127</v>
      </c>
      <c r="L101" s="4">
        <v>0</v>
      </c>
      <c r="M101" s="3">
        <v>1</v>
      </c>
      <c r="N101" s="5">
        <v>33</v>
      </c>
      <c r="O101" s="3">
        <v>0</v>
      </c>
      <c r="P101" s="3">
        <v>0</v>
      </c>
      <c r="Q101" s="1">
        <v>0</v>
      </c>
      <c r="R101" s="3">
        <v>4</v>
      </c>
      <c r="S101" s="1">
        <v>1</v>
      </c>
      <c r="T101" s="6">
        <v>8</v>
      </c>
      <c r="U101" s="1">
        <v>0.38800000000000001</v>
      </c>
      <c r="V101" s="1">
        <f t="shared" si="7"/>
        <v>0</v>
      </c>
      <c r="W101" s="1">
        <v>8.1999999999999993</v>
      </c>
      <c r="X101" s="1">
        <f>IF(W101&gt;=7,1,0)</f>
        <v>1</v>
      </c>
      <c r="Y101" s="1">
        <v>110.8</v>
      </c>
      <c r="Z101" s="1">
        <v>0</v>
      </c>
      <c r="AA101" s="1">
        <v>33</v>
      </c>
      <c r="AB101" s="1">
        <f>IF(C101=2, IF(AA101&lt;18, 1, 0), IF(AA101&lt;28, 1, 0))</f>
        <v>0</v>
      </c>
      <c r="AC101">
        <f>IF(AND(C101=1, W101&lt;7, AB101=1), 1, IF(AND(C101=2, W101&lt;5.7, AB101=1), 1, 0))</f>
        <v>0</v>
      </c>
    </row>
    <row r="102" spans="1:29" x14ac:dyDescent="0.15">
      <c r="A102" s="4">
        <v>101</v>
      </c>
      <c r="B102" s="3">
        <v>81</v>
      </c>
      <c r="C102" s="3">
        <v>2</v>
      </c>
      <c r="D102" s="3">
        <v>149.4</v>
      </c>
      <c r="E102" s="3">
        <v>75.400000000000006</v>
      </c>
      <c r="F102" s="3">
        <f t="shared" si="6"/>
        <v>33.799999999999997</v>
      </c>
      <c r="G102" s="4">
        <v>4.4000000000000004</v>
      </c>
      <c r="H102" s="4">
        <v>0.88</v>
      </c>
      <c r="I102" s="4">
        <v>0.16</v>
      </c>
      <c r="J102" s="4">
        <v>7.7</v>
      </c>
      <c r="K102" s="4">
        <v>97</v>
      </c>
      <c r="L102" s="4">
        <v>0</v>
      </c>
      <c r="M102" s="3">
        <v>1</v>
      </c>
      <c r="N102" s="5">
        <v>12</v>
      </c>
      <c r="O102" s="3">
        <v>0</v>
      </c>
      <c r="P102" s="3">
        <v>0</v>
      </c>
      <c r="Q102" s="1">
        <v>0</v>
      </c>
      <c r="R102" s="3">
        <v>2</v>
      </c>
      <c r="S102" s="1">
        <v>0</v>
      </c>
      <c r="T102" s="6">
        <v>7</v>
      </c>
      <c r="U102" s="1">
        <v>0.39300000000000002</v>
      </c>
      <c r="V102" s="1">
        <f t="shared" si="7"/>
        <v>1</v>
      </c>
      <c r="W102" s="1">
        <v>7.8</v>
      </c>
      <c r="X102" s="1">
        <f>IF(W102&gt;=5.7,1,0)</f>
        <v>1</v>
      </c>
      <c r="Y102" s="1">
        <v>129.5</v>
      </c>
      <c r="Z102" s="1">
        <v>0</v>
      </c>
      <c r="AA102" s="1">
        <v>20</v>
      </c>
      <c r="AB102" s="1">
        <f>IF(C102=2, IF(AA102&lt;18, 1, 0), IF(AA102&lt;28, 1, 0))</f>
        <v>0</v>
      </c>
      <c r="AC102">
        <f>IF(AND(C102=1, W102&lt;7, AB102=1), 1, IF(AND(C102=2, W102&lt;5.7, AB102=1), 1, 0))</f>
        <v>0</v>
      </c>
    </row>
    <row r="103" spans="1:29" x14ac:dyDescent="0.15">
      <c r="A103" s="4">
        <v>102</v>
      </c>
      <c r="B103" s="3">
        <v>73</v>
      </c>
      <c r="C103" s="3">
        <v>2</v>
      </c>
      <c r="D103" s="3">
        <v>154</v>
      </c>
      <c r="E103" s="3">
        <v>58.2</v>
      </c>
      <c r="F103" s="3">
        <f t="shared" si="6"/>
        <v>24.5</v>
      </c>
      <c r="G103" s="4">
        <v>4.3</v>
      </c>
      <c r="H103" s="4">
        <v>0.89</v>
      </c>
      <c r="I103" s="4">
        <v>0.48</v>
      </c>
      <c r="J103" s="4">
        <v>6.1</v>
      </c>
      <c r="K103" s="4">
        <v>69</v>
      </c>
      <c r="L103" s="4">
        <v>0</v>
      </c>
      <c r="M103" s="3">
        <v>3</v>
      </c>
      <c r="N103" s="5">
        <v>12</v>
      </c>
      <c r="O103" s="3">
        <v>0</v>
      </c>
      <c r="P103" s="3">
        <v>0</v>
      </c>
      <c r="Q103" s="1">
        <v>0</v>
      </c>
      <c r="R103" s="3">
        <v>1</v>
      </c>
      <c r="S103" s="1">
        <v>0</v>
      </c>
      <c r="T103" s="6">
        <v>4</v>
      </c>
      <c r="U103" s="1">
        <v>0.38</v>
      </c>
      <c r="V103" s="1">
        <f t="shared" si="7"/>
        <v>0</v>
      </c>
      <c r="W103" s="1">
        <v>6.6</v>
      </c>
      <c r="X103" s="1">
        <f>IF(W103&gt;=5.7,1,0)</f>
        <v>1</v>
      </c>
      <c r="Y103" s="1">
        <v>110.5</v>
      </c>
      <c r="Z103" s="1">
        <v>0</v>
      </c>
      <c r="AA103" s="1">
        <v>17</v>
      </c>
      <c r="AB103" s="1">
        <f>IF(C103=2, IF(AA103&lt;18, 1, 0), IF(AA103&lt;28, 1, 0))</f>
        <v>1</v>
      </c>
      <c r="AC103">
        <f>IF(AND(C103=1, W103&lt;7, AB103=1), 1, IF(AND(C103=2, W103&lt;5.7, AB103=1), 1, 0))</f>
        <v>0</v>
      </c>
    </row>
    <row r="104" spans="1:29" x14ac:dyDescent="0.15">
      <c r="A104" s="4">
        <v>103</v>
      </c>
      <c r="B104" s="3">
        <v>53</v>
      </c>
      <c r="C104" s="3">
        <v>2</v>
      </c>
      <c r="D104" s="3">
        <v>159.30000000000001</v>
      </c>
      <c r="E104" s="3">
        <v>57.6</v>
      </c>
      <c r="F104" s="3">
        <f t="shared" si="6"/>
        <v>22.7</v>
      </c>
      <c r="G104" s="4">
        <v>3.4</v>
      </c>
      <c r="H104" s="4">
        <v>10.06</v>
      </c>
      <c r="I104" s="4">
        <v>0.19</v>
      </c>
      <c r="J104" s="4">
        <v>5.2</v>
      </c>
      <c r="K104" s="4">
        <v>7099</v>
      </c>
      <c r="L104" s="4">
        <v>1</v>
      </c>
      <c r="M104" s="3">
        <v>4</v>
      </c>
      <c r="N104" s="5">
        <v>13</v>
      </c>
      <c r="O104" s="3">
        <v>0</v>
      </c>
      <c r="P104" s="3">
        <v>0</v>
      </c>
      <c r="Q104" s="1">
        <v>0</v>
      </c>
      <c r="R104" s="3">
        <v>2</v>
      </c>
      <c r="S104" s="1">
        <v>0</v>
      </c>
      <c r="T104" s="6">
        <v>5</v>
      </c>
      <c r="U104" s="1">
        <v>0.38900000000000001</v>
      </c>
      <c r="V104" s="1">
        <f t="shared" si="7"/>
        <v>0</v>
      </c>
      <c r="W104" s="1">
        <v>6.8</v>
      </c>
      <c r="X104" s="1">
        <f>IF(W104&gt;=5.7,1,0)</f>
        <v>1</v>
      </c>
      <c r="Y104" s="1">
        <v>93.6</v>
      </c>
      <c r="Z104" s="1">
        <v>1</v>
      </c>
      <c r="AA104" s="1">
        <v>19</v>
      </c>
      <c r="AB104" s="1">
        <f>IF(C104=2, IF(AA104&lt;18, 1, 0), IF(AA104&lt;28, 1, 0))</f>
        <v>0</v>
      </c>
      <c r="AC104">
        <f>IF(AND(C104=1, W104&lt;7, AB104=1), 1, IF(AND(C104=2, W104&lt;5.7, AB104=1), 1, 0))</f>
        <v>0</v>
      </c>
    </row>
    <row r="105" spans="1:29" x14ac:dyDescent="0.15">
      <c r="A105" s="4">
        <v>104</v>
      </c>
      <c r="B105" s="3">
        <v>99</v>
      </c>
      <c r="C105" s="3">
        <v>2</v>
      </c>
      <c r="D105" s="3">
        <v>150</v>
      </c>
      <c r="E105" s="3">
        <v>47</v>
      </c>
      <c r="F105" s="3">
        <f t="shared" si="6"/>
        <v>20.9</v>
      </c>
      <c r="G105" s="4">
        <v>3.9</v>
      </c>
      <c r="H105" s="4">
        <v>0.89</v>
      </c>
      <c r="I105" s="4">
        <v>1</v>
      </c>
      <c r="J105" s="4">
        <v>7.6</v>
      </c>
      <c r="K105" s="4">
        <v>3878</v>
      </c>
      <c r="L105" s="4">
        <v>1</v>
      </c>
      <c r="M105" s="3">
        <v>2</v>
      </c>
      <c r="N105" s="5">
        <v>18</v>
      </c>
      <c r="O105" s="3">
        <v>1</v>
      </c>
      <c r="P105" s="3">
        <v>0</v>
      </c>
      <c r="Q105" s="1">
        <v>0</v>
      </c>
      <c r="R105" s="3">
        <v>5</v>
      </c>
      <c r="S105" s="1">
        <v>1</v>
      </c>
      <c r="T105" s="6">
        <v>10</v>
      </c>
      <c r="U105" s="1">
        <v>0.40699999999999997</v>
      </c>
      <c r="V105" s="1">
        <f t="shared" si="7"/>
        <v>1</v>
      </c>
      <c r="W105" s="1">
        <v>4.5</v>
      </c>
      <c r="X105" s="1">
        <f>IF(W105&gt;=5.7,1,0)</f>
        <v>0</v>
      </c>
      <c r="Y105" s="1">
        <v>97.7</v>
      </c>
      <c r="Z105" s="1">
        <v>1</v>
      </c>
      <c r="AA105" s="1">
        <v>2</v>
      </c>
      <c r="AB105" s="1">
        <f>IF(C105=2, IF(AA105&lt;18, 1, 0), IF(AA105&lt;28, 1, 0))</f>
        <v>1</v>
      </c>
      <c r="AC105">
        <f>IF(AND(C105=1, W105&lt;7, AB105=1), 1, IF(AND(C105=2, W105&lt;5.7, AB105=1), 1, 0))</f>
        <v>1</v>
      </c>
    </row>
    <row r="106" spans="1:29" x14ac:dyDescent="0.15">
      <c r="A106" s="4">
        <v>105</v>
      </c>
      <c r="B106" s="3">
        <v>87</v>
      </c>
      <c r="C106" s="3">
        <v>1</v>
      </c>
      <c r="D106" s="3">
        <v>148</v>
      </c>
      <c r="E106" s="3">
        <v>51.2</v>
      </c>
      <c r="F106" s="3">
        <f t="shared" si="6"/>
        <v>23.4</v>
      </c>
      <c r="G106" s="4">
        <v>3.4</v>
      </c>
      <c r="H106" s="4">
        <v>1.1399999999999999</v>
      </c>
      <c r="I106" s="4">
        <v>3.4</v>
      </c>
      <c r="J106" s="4">
        <v>6.2</v>
      </c>
      <c r="K106" s="4">
        <v>9463</v>
      </c>
      <c r="L106" s="4">
        <v>1</v>
      </c>
      <c r="M106" s="3">
        <v>3</v>
      </c>
      <c r="N106" s="5">
        <v>67</v>
      </c>
      <c r="O106" s="3">
        <v>1</v>
      </c>
      <c r="P106" s="3">
        <v>1</v>
      </c>
      <c r="Q106" s="1">
        <v>0</v>
      </c>
      <c r="R106" s="3">
        <v>4</v>
      </c>
      <c r="S106" s="1">
        <v>1</v>
      </c>
      <c r="T106" s="6">
        <v>14</v>
      </c>
      <c r="U106" s="1">
        <v>0.38900000000000001</v>
      </c>
      <c r="V106" s="1">
        <f t="shared" si="7"/>
        <v>0</v>
      </c>
      <c r="W106" s="1">
        <v>6.3</v>
      </c>
      <c r="X106" s="1">
        <f>IF(W106&gt;=7,1,0)</f>
        <v>0</v>
      </c>
      <c r="Y106" s="1">
        <v>94.9</v>
      </c>
      <c r="Z106" s="1">
        <v>1</v>
      </c>
      <c r="AA106" s="1">
        <v>10</v>
      </c>
      <c r="AB106" s="1">
        <f>IF(C106=2, IF(AA106&lt;18, 1, 0), IF(AA106&lt;28, 1, 0))</f>
        <v>1</v>
      </c>
      <c r="AC106">
        <f>IF(AND(C106=1, W106&lt;7, AB106=1), 1, IF(AND(C106=2, W106&lt;5.7, AB106=1), 1, 0))</f>
        <v>1</v>
      </c>
    </row>
    <row r="107" spans="1:29" x14ac:dyDescent="0.15">
      <c r="A107" s="4">
        <v>106</v>
      </c>
      <c r="B107" s="3">
        <v>60</v>
      </c>
      <c r="C107" s="3">
        <v>1</v>
      </c>
      <c r="D107" s="3">
        <v>171</v>
      </c>
      <c r="E107" s="3">
        <v>72</v>
      </c>
      <c r="F107" s="3">
        <f t="shared" si="6"/>
        <v>24.6</v>
      </c>
      <c r="G107" s="4">
        <v>3.9</v>
      </c>
      <c r="H107" s="4">
        <v>0.86</v>
      </c>
      <c r="I107" s="4">
        <v>0.25</v>
      </c>
      <c r="J107" s="4">
        <v>6.3</v>
      </c>
      <c r="K107" s="4">
        <v>13</v>
      </c>
      <c r="L107" s="4">
        <v>0</v>
      </c>
      <c r="M107" s="3">
        <v>0</v>
      </c>
      <c r="N107" s="5">
        <v>12</v>
      </c>
      <c r="O107" s="3">
        <v>0</v>
      </c>
      <c r="P107" s="3">
        <v>0</v>
      </c>
      <c r="Q107" s="1">
        <v>0</v>
      </c>
      <c r="R107" s="3">
        <v>0</v>
      </c>
      <c r="S107" s="1">
        <v>0</v>
      </c>
      <c r="T107" s="6">
        <v>10</v>
      </c>
      <c r="U107" s="1">
        <v>0.377</v>
      </c>
      <c r="V107" s="1">
        <f t="shared" si="7"/>
        <v>0</v>
      </c>
      <c r="W107" s="1">
        <v>7.9</v>
      </c>
      <c r="X107" s="1">
        <f>IF(W107&gt;=7,1,0)</f>
        <v>1</v>
      </c>
      <c r="Y107" s="1">
        <v>104.7</v>
      </c>
      <c r="Z107" s="1">
        <v>0</v>
      </c>
      <c r="AA107" s="1">
        <v>36</v>
      </c>
      <c r="AB107" s="1">
        <f>IF(C107=2, IF(AA107&lt;18, 1, 0), IF(AA107&lt;28, 1, 0))</f>
        <v>0</v>
      </c>
      <c r="AC107">
        <f>IF(AND(C107=1, W107&lt;7, AB107=1), 1, IF(AND(C107=2, W107&lt;5.7, AB107=1), 1, 0))</f>
        <v>0</v>
      </c>
    </row>
    <row r="108" spans="1:29" x14ac:dyDescent="0.15">
      <c r="A108" s="4">
        <v>107</v>
      </c>
      <c r="B108" s="3">
        <v>75</v>
      </c>
      <c r="C108" s="3">
        <v>1</v>
      </c>
      <c r="D108" s="3">
        <v>169.9</v>
      </c>
      <c r="E108" s="3">
        <v>63.9</v>
      </c>
      <c r="F108" s="3">
        <f t="shared" si="6"/>
        <v>22.1</v>
      </c>
      <c r="G108" s="4">
        <v>3.7</v>
      </c>
      <c r="H108" s="4">
        <v>1.1000000000000001</v>
      </c>
      <c r="I108" s="4">
        <v>1.32</v>
      </c>
      <c r="J108" s="4">
        <v>6.3</v>
      </c>
      <c r="K108" s="4">
        <v>1574</v>
      </c>
      <c r="L108" s="4">
        <v>1</v>
      </c>
      <c r="M108" s="3">
        <v>2</v>
      </c>
      <c r="N108" s="5">
        <v>12</v>
      </c>
      <c r="O108" s="3">
        <v>0</v>
      </c>
      <c r="P108" s="3">
        <v>0</v>
      </c>
      <c r="Q108" s="1">
        <v>0</v>
      </c>
      <c r="R108" s="3">
        <v>0</v>
      </c>
      <c r="S108" s="1">
        <v>0</v>
      </c>
      <c r="T108" s="6">
        <v>6</v>
      </c>
      <c r="U108" s="1">
        <v>0.39800000000000002</v>
      </c>
      <c r="V108" s="1">
        <f t="shared" si="7"/>
        <v>1</v>
      </c>
      <c r="W108" s="1">
        <v>6.5</v>
      </c>
      <c r="X108" s="1">
        <f>IF(W108&gt;=7,1,0)</f>
        <v>0</v>
      </c>
      <c r="Y108" s="1">
        <v>97.1</v>
      </c>
      <c r="Z108" s="1">
        <v>1</v>
      </c>
      <c r="AA108" s="1">
        <v>27</v>
      </c>
      <c r="AB108" s="1">
        <f>IF(C108=2, IF(AA108&lt;18, 1, 0), IF(AA108&lt;28, 1, 0))</f>
        <v>1</v>
      </c>
      <c r="AC108">
        <f>IF(AND(C108=1, W108&lt;7, AB108=1), 1, IF(AND(C108=2, W108&lt;5.7, AB108=1), 1, 0))</f>
        <v>1</v>
      </c>
    </row>
    <row r="109" spans="1:29" x14ac:dyDescent="0.15">
      <c r="A109" s="4">
        <v>108</v>
      </c>
      <c r="B109" s="3">
        <v>77</v>
      </c>
      <c r="C109" s="3">
        <v>2</v>
      </c>
      <c r="D109" s="3">
        <v>150</v>
      </c>
      <c r="E109" s="3">
        <v>45.5</v>
      </c>
      <c r="F109" s="3">
        <f t="shared" si="6"/>
        <v>20.2</v>
      </c>
      <c r="G109" s="4">
        <v>3.5</v>
      </c>
      <c r="H109" s="4">
        <v>2.6</v>
      </c>
      <c r="I109" s="4">
        <v>0.42</v>
      </c>
      <c r="J109" s="4">
        <v>10.8</v>
      </c>
      <c r="L109" s="4"/>
      <c r="M109" s="1">
        <v>19</v>
      </c>
      <c r="N109" s="5">
        <v>37</v>
      </c>
      <c r="O109" s="3">
        <v>0</v>
      </c>
      <c r="P109" s="3">
        <v>0</v>
      </c>
      <c r="Q109" s="1">
        <v>0</v>
      </c>
      <c r="R109" s="3">
        <v>3</v>
      </c>
      <c r="S109" s="1">
        <v>1</v>
      </c>
      <c r="T109" s="6">
        <v>9</v>
      </c>
      <c r="U109" s="1">
        <v>0.39900000000000002</v>
      </c>
      <c r="V109" s="1">
        <f t="shared" si="7"/>
        <v>1</v>
      </c>
      <c r="W109" s="1">
        <v>4.7</v>
      </c>
      <c r="X109" s="1">
        <f>IF(W109&gt;=5.7,1,0)</f>
        <v>0</v>
      </c>
      <c r="Y109" s="1">
        <v>90.4</v>
      </c>
      <c r="Z109" s="1">
        <v>1</v>
      </c>
      <c r="AA109" s="1">
        <v>0</v>
      </c>
      <c r="AB109" s="1">
        <f>IF(C109=2, IF(AA109&lt;18, 1, 0), IF(AA109&lt;28, 1, 0))</f>
        <v>1</v>
      </c>
      <c r="AC109">
        <f>IF(AND(C109=1, W109&lt;7, AB109=1), 1, IF(AND(C109=2, W109&lt;5.7, AB109=1), 1, 0))</f>
        <v>1</v>
      </c>
    </row>
    <row r="110" spans="1:29" x14ac:dyDescent="0.15">
      <c r="A110" s="4">
        <v>109</v>
      </c>
      <c r="B110" s="3">
        <v>59</v>
      </c>
      <c r="C110" s="3">
        <v>2</v>
      </c>
      <c r="D110" s="3">
        <v>159.6</v>
      </c>
      <c r="E110" s="3">
        <v>52.8</v>
      </c>
      <c r="F110" s="3">
        <f t="shared" si="6"/>
        <v>20.7</v>
      </c>
      <c r="G110" s="4">
        <v>4.4000000000000004</v>
      </c>
      <c r="H110" s="4">
        <v>0.62</v>
      </c>
      <c r="I110" s="4">
        <v>0.63</v>
      </c>
      <c r="J110" s="4">
        <v>5.7</v>
      </c>
      <c r="K110" s="4">
        <v>412</v>
      </c>
      <c r="L110" s="4">
        <v>0</v>
      </c>
      <c r="M110" s="3">
        <v>2</v>
      </c>
      <c r="N110" s="5">
        <v>12</v>
      </c>
      <c r="O110" s="3">
        <v>0</v>
      </c>
      <c r="P110" s="3">
        <v>0</v>
      </c>
      <c r="Q110" s="1">
        <v>0</v>
      </c>
      <c r="R110" s="3">
        <v>2</v>
      </c>
      <c r="S110" s="1">
        <v>0</v>
      </c>
      <c r="T110" s="6">
        <v>7</v>
      </c>
      <c r="U110" s="1">
        <v>0.38600000000000001</v>
      </c>
      <c r="V110" s="1">
        <f t="shared" si="7"/>
        <v>0</v>
      </c>
      <c r="W110" s="1">
        <v>5.3</v>
      </c>
      <c r="X110" s="1">
        <f>IF(W110&gt;=5.7,1,0)</f>
        <v>0</v>
      </c>
      <c r="Y110" s="1">
        <v>104.8</v>
      </c>
      <c r="Z110" s="1">
        <v>0</v>
      </c>
      <c r="AA110" s="1">
        <v>21</v>
      </c>
      <c r="AB110" s="1">
        <f>IF(C110=2, IF(AA110&lt;18, 1, 0), IF(AA110&lt;28, 1, 0))</f>
        <v>0</v>
      </c>
      <c r="AC110">
        <f>IF(AND(C110=1, W110&lt;7, AB110=1), 1, IF(AND(C110=2, W110&lt;5.7, AB110=1), 1, 0))</f>
        <v>0</v>
      </c>
    </row>
    <row r="111" spans="1:29" x14ac:dyDescent="0.15">
      <c r="A111" s="4">
        <v>110</v>
      </c>
      <c r="B111" s="3">
        <v>58</v>
      </c>
      <c r="C111" s="3">
        <v>2</v>
      </c>
      <c r="D111" s="3">
        <v>151.19999999999999</v>
      </c>
      <c r="E111" s="3">
        <v>43.5</v>
      </c>
      <c r="F111" s="3">
        <f t="shared" si="6"/>
        <v>19</v>
      </c>
      <c r="G111" s="4">
        <v>3.9</v>
      </c>
      <c r="H111" s="4">
        <v>0.59</v>
      </c>
      <c r="I111" s="4">
        <v>0.51</v>
      </c>
      <c r="J111" s="4">
        <v>5.4</v>
      </c>
      <c r="K111" s="4">
        <v>133</v>
      </c>
      <c r="L111" s="4">
        <v>0</v>
      </c>
      <c r="M111" s="3">
        <v>2</v>
      </c>
      <c r="N111" s="5">
        <v>7</v>
      </c>
      <c r="O111" s="3">
        <v>0</v>
      </c>
      <c r="P111" s="3">
        <v>0</v>
      </c>
      <c r="Q111" s="1">
        <v>0</v>
      </c>
      <c r="R111" s="3">
        <v>1</v>
      </c>
      <c r="S111" s="1">
        <v>0</v>
      </c>
      <c r="T111" s="6">
        <v>3</v>
      </c>
      <c r="U111" s="1">
        <v>0.376</v>
      </c>
      <c r="V111" s="1">
        <f t="shared" si="7"/>
        <v>0</v>
      </c>
      <c r="W111" s="1">
        <v>5.3</v>
      </c>
      <c r="X111" s="1">
        <f>IF(W111&gt;=5.7,1,0)</f>
        <v>0</v>
      </c>
      <c r="Y111" s="1">
        <v>94.1</v>
      </c>
      <c r="Z111" s="1">
        <v>1</v>
      </c>
      <c r="AA111" s="1">
        <v>20</v>
      </c>
      <c r="AB111" s="1">
        <f>IF(C111=2, IF(AA111&lt;18, 1, 0), IF(AA111&lt;28, 1, 0))</f>
        <v>0</v>
      </c>
      <c r="AC111">
        <f>IF(AND(C111=1, W111&lt;7, AB111=1), 1, IF(AND(C111=2, W111&lt;5.7, AB111=1), 1, 0))</f>
        <v>0</v>
      </c>
    </row>
    <row r="112" spans="1:29" x14ac:dyDescent="0.15">
      <c r="A112" s="4">
        <v>111</v>
      </c>
      <c r="B112" s="3">
        <v>72</v>
      </c>
      <c r="C112" s="3">
        <v>1</v>
      </c>
      <c r="D112" s="3">
        <v>164.7</v>
      </c>
      <c r="E112" s="3">
        <v>57</v>
      </c>
      <c r="F112" s="3">
        <f t="shared" si="6"/>
        <v>21</v>
      </c>
      <c r="G112" s="4">
        <v>4.2</v>
      </c>
      <c r="H112" s="4">
        <v>0.74</v>
      </c>
      <c r="I112" s="4">
        <v>0.1</v>
      </c>
      <c r="J112" s="4">
        <v>6</v>
      </c>
      <c r="K112" s="4">
        <v>118</v>
      </c>
      <c r="L112" s="4">
        <v>0</v>
      </c>
      <c r="M112" s="3">
        <v>6</v>
      </c>
      <c r="N112" s="5">
        <v>14</v>
      </c>
      <c r="O112" s="3">
        <v>0</v>
      </c>
      <c r="P112" s="3">
        <v>0</v>
      </c>
      <c r="Q112" s="1">
        <v>0</v>
      </c>
      <c r="R112" s="3">
        <v>1</v>
      </c>
      <c r="S112" s="1">
        <v>0</v>
      </c>
      <c r="T112" s="6">
        <v>2</v>
      </c>
      <c r="U112" s="1">
        <v>0.38500000000000001</v>
      </c>
      <c r="V112" s="1">
        <f t="shared" si="7"/>
        <v>0</v>
      </c>
      <c r="W112" s="1">
        <v>6.3</v>
      </c>
      <c r="X112" s="1">
        <f>IF(W112&gt;=7,1,0)</f>
        <v>0</v>
      </c>
      <c r="Y112" s="1">
        <v>102.4</v>
      </c>
      <c r="Z112" s="1">
        <v>0</v>
      </c>
      <c r="AA112" s="1">
        <v>32</v>
      </c>
      <c r="AB112" s="1">
        <f>IF(C112=2, IF(AA112&lt;18, 1, 0), IF(AA112&lt;28, 1, 0))</f>
        <v>0</v>
      </c>
      <c r="AC112">
        <f>IF(AND(C112=1, W112&lt;7, AB112=1), 1, IF(AND(C112=2, W112&lt;5.7, AB112=1), 1, 0))</f>
        <v>0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dataset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秋本　高義</dc:creator>
  <cp:lastModifiedBy>秋本高義</cp:lastModifiedBy>
  <dcterms:created xsi:type="dcterms:W3CDTF">2024-02-08T02:22:04Z</dcterms:created>
  <dcterms:modified xsi:type="dcterms:W3CDTF">2024-06-14T08:40:19Z</dcterms:modified>
</cp:coreProperties>
</file>