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Manuscript\Y+F_aflatoxin\Manuscript\Revision_112918\Final version\toxins-389802-supple\"/>
    </mc:Choice>
  </mc:AlternateContent>
  <xr:revisionPtr revIDLastSave="0" documentId="10_ncr:100000_{1F02A2F1-E1AF-4B5F-AA23-A808EE010686}" xr6:coauthVersionLast="31" xr6:coauthVersionMax="31" xr10:uidLastSave="{00000000-0000-0000-0000-000000000000}"/>
  <bookViews>
    <workbookView xWindow="0" yWindow="0" windowWidth="19200" windowHeight="11085" xr2:uid="{C2FB3473-AF39-4A66-B347-DB2243549A1B}"/>
  </bookViews>
  <sheets>
    <sheet name="Supplementary Table 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" l="1"/>
  <c r="F27" i="3"/>
  <c r="F26" i="3"/>
  <c r="F25" i="3"/>
  <c r="I25" i="3" s="1"/>
  <c r="F24" i="3"/>
  <c r="I24" i="3" s="1"/>
  <c r="F23" i="3"/>
  <c r="F22" i="3"/>
  <c r="F21" i="3"/>
  <c r="F20" i="3"/>
  <c r="H20" i="3" s="1"/>
  <c r="F19" i="3"/>
  <c r="I19" i="3" s="1"/>
  <c r="F18" i="3"/>
  <c r="I18" i="3" s="1"/>
  <c r="F17" i="3"/>
  <c r="F16" i="3"/>
  <c r="F15" i="3"/>
  <c r="F14" i="3"/>
  <c r="F13" i="3"/>
  <c r="I13" i="3" s="1"/>
  <c r="F12" i="3"/>
  <c r="I12" i="3" s="1"/>
  <c r="F11" i="3"/>
  <c r="F10" i="3"/>
  <c r="F9" i="3"/>
  <c r="F8" i="3"/>
  <c r="H8" i="3" s="1"/>
  <c r="F7" i="3"/>
  <c r="I7" i="3" s="1"/>
  <c r="F6" i="3"/>
  <c r="I6" i="3" s="1"/>
  <c r="F5" i="3"/>
  <c r="I17" i="3" l="1"/>
  <c r="H17" i="3"/>
  <c r="H26" i="3"/>
  <c r="I11" i="3"/>
  <c r="H11" i="3"/>
  <c r="I5" i="3"/>
  <c r="H5" i="3"/>
  <c r="H14" i="3"/>
  <c r="H23" i="3"/>
  <c r="I23" i="3"/>
  <c r="G11" i="3"/>
  <c r="G26" i="3"/>
  <c r="G23" i="3"/>
  <c r="G5" i="3"/>
  <c r="G14" i="3"/>
  <c r="G20" i="3"/>
  <c r="G8" i="3"/>
  <c r="G17" i="3"/>
  <c r="I10" i="3" l="1"/>
  <c r="I9" i="3"/>
  <c r="I8" i="3"/>
  <c r="K11" i="3"/>
  <c r="J11" i="3"/>
  <c r="I21" i="3"/>
  <c r="I22" i="3"/>
  <c r="I20" i="3"/>
  <c r="K23" i="3"/>
  <c r="J23" i="3"/>
  <c r="K5" i="3"/>
  <c r="J5" i="3"/>
  <c r="I27" i="3"/>
  <c r="I26" i="3"/>
  <c r="I28" i="3"/>
  <c r="I15" i="3"/>
  <c r="I16" i="3"/>
  <c r="I14" i="3"/>
  <c r="K17" i="3"/>
  <c r="J17" i="3"/>
  <c r="K26" i="3" l="1"/>
  <c r="J26" i="3"/>
  <c r="J8" i="3"/>
  <c r="K8" i="3"/>
  <c r="K14" i="3"/>
  <c r="J14" i="3"/>
  <c r="J20" i="3"/>
  <c r="K20" i="3"/>
</calcChain>
</file>

<file path=xl/sharedStrings.xml><?xml version="1.0" encoding="utf-8"?>
<sst xmlns="http://schemas.openxmlformats.org/spreadsheetml/2006/main" count="36" uniqueCount="19">
  <si>
    <t>Sample</t>
  </si>
  <si>
    <t>Rep</t>
  </si>
  <si>
    <t>Strain</t>
  </si>
  <si>
    <t>Petri Dish Wt (g)</t>
  </si>
  <si>
    <t>Total Wt (Petri Dish + Fungal) (g)</t>
  </si>
  <si>
    <t>Fungal wet weight(g)</t>
  </si>
  <si>
    <t>Percent Reduction</t>
  </si>
  <si>
    <t>CA28</t>
  </si>
  <si>
    <t>CA42</t>
  </si>
  <si>
    <t>CA90</t>
  </si>
  <si>
    <t>M52</t>
  </si>
  <si>
    <t xml:space="preserve">Average biomass Weight (g) </t>
  </si>
  <si>
    <t>Standard Deviation</t>
  </si>
  <si>
    <t>Ave. Percent Reduction</t>
  </si>
  <si>
    <t>CA28+WRL-076</t>
  </si>
  <si>
    <t>CA42+WRL-076</t>
  </si>
  <si>
    <t>CA90+WRL-076</t>
  </si>
  <si>
    <t>M52+WRL-076</t>
  </si>
  <si>
    <r>
      <rPr>
        <b/>
        <sz val="11"/>
        <color theme="1"/>
        <rFont val="Calibri"/>
        <family val="2"/>
        <scheme val="minor"/>
      </rPr>
      <t>Supplementary Table 2.</t>
    </r>
    <r>
      <rPr>
        <sz val="11"/>
        <color theme="1"/>
        <rFont val="Calibri"/>
        <family val="2"/>
        <scheme val="minor"/>
      </rPr>
      <t xml:space="preserve">  Fungal biomass evaluation of A. flavus and </t>
    </r>
    <r>
      <rPr>
        <i/>
        <sz val="11"/>
        <color theme="1"/>
        <rFont val="Calibri"/>
        <family val="2"/>
        <scheme val="minor"/>
      </rPr>
      <t>A. flavu</t>
    </r>
    <r>
      <rPr>
        <sz val="11"/>
        <color theme="1"/>
        <rFont val="Calibri"/>
        <family val="2"/>
        <scheme val="minor"/>
      </rPr>
      <t xml:space="preserve">s co-cultured with </t>
    </r>
    <r>
      <rPr>
        <i/>
        <sz val="11"/>
        <color theme="1"/>
        <rFont val="Calibri"/>
        <family val="2"/>
        <scheme val="minor"/>
      </rPr>
      <t>W. anomalus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</si>
</sst>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2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2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07A4-FB5B-4D13-B12F-F1B1161D5C7F}">
  <dimension ref="A1:K59"/>
  <sheetViews>
    <sheetView tabSelected="1" zoomScale="85" zoomScaleNormal="85" workbookViewId="0">
      <selection activeCell="E2" sqref="E2"/>
    </sheetView>
  </sheetViews>
  <sheetFormatPr defaultRowHeight="15" x14ac:dyDescent="0.25"/>
  <cols>
    <col min="2" max="2" width="7.28515625" customWidth="1"/>
    <col min="3" max="3" width="28" customWidth="1"/>
    <col min="4" max="4" width="28.28515625" bestFit="1" customWidth="1"/>
    <col min="5" max="5" width="31.7109375" customWidth="1"/>
    <col min="6" max="6" width="21.140625" customWidth="1"/>
    <col min="7" max="7" width="27.85546875" bestFit="1" customWidth="1"/>
    <col min="8" max="8" width="27.85546875" customWidth="1"/>
    <col min="9" max="9" width="19.42578125" customWidth="1"/>
    <col min="10" max="10" width="22.28515625" bestFit="1" customWidth="1"/>
    <col min="11" max="11" width="19.140625" bestFit="1" customWidth="1"/>
  </cols>
  <sheetData>
    <row r="1" spans="1:11" x14ac:dyDescent="0.25">
      <c r="A1" t="s">
        <v>18</v>
      </c>
    </row>
    <row r="3" spans="1:11" x14ac:dyDescent="0.25">
      <c r="I3" s="2"/>
    </row>
    <row r="4" spans="1:11" x14ac:dyDescent="0.25">
      <c r="A4" s="3" t="s">
        <v>0</v>
      </c>
      <c r="B4" s="3" t="s">
        <v>1</v>
      </c>
      <c r="C4" s="3" t="s">
        <v>2</v>
      </c>
      <c r="D4" s="4" t="s">
        <v>3</v>
      </c>
      <c r="E4" s="4" t="s">
        <v>4</v>
      </c>
      <c r="F4" s="5" t="s">
        <v>5</v>
      </c>
      <c r="G4" s="4" t="s">
        <v>11</v>
      </c>
      <c r="H4" s="4" t="s">
        <v>12</v>
      </c>
      <c r="I4" s="4" t="s">
        <v>6</v>
      </c>
      <c r="J4" s="4" t="s">
        <v>13</v>
      </c>
      <c r="K4" s="4" t="s">
        <v>12</v>
      </c>
    </row>
    <row r="5" spans="1:11" x14ac:dyDescent="0.25">
      <c r="A5" s="3">
        <v>1</v>
      </c>
      <c r="B5" s="3">
        <v>1</v>
      </c>
      <c r="C5" s="6" t="s">
        <v>7</v>
      </c>
      <c r="D5" s="3">
        <v>17.898</v>
      </c>
      <c r="E5" s="3">
        <v>22.004000000000001</v>
      </c>
      <c r="F5" s="7">
        <f t="shared" ref="F5:F28" si="0">E5-D5</f>
        <v>4.1060000000000016</v>
      </c>
      <c r="G5" s="11">
        <f>AVERAGE(F5,F6,F7)</f>
        <v>4.5420000000000007</v>
      </c>
      <c r="H5" s="11">
        <f>STDEV(F5:F7)</f>
        <v>0.6297523322703944</v>
      </c>
      <c r="I5" s="11">
        <f>(F5-F5)/F5*100</f>
        <v>0</v>
      </c>
      <c r="J5" s="11">
        <f>AVERAGE(I5:I7)</f>
        <v>0</v>
      </c>
      <c r="K5" s="11">
        <f>STDEV(I5:I7)</f>
        <v>0</v>
      </c>
    </row>
    <row r="6" spans="1:11" x14ac:dyDescent="0.25">
      <c r="A6" s="3">
        <v>2</v>
      </c>
      <c r="B6" s="3">
        <v>2</v>
      </c>
      <c r="C6" s="6" t="s">
        <v>7</v>
      </c>
      <c r="D6" s="3">
        <v>17.623999999999999</v>
      </c>
      <c r="E6" s="3">
        <v>21.88</v>
      </c>
      <c r="F6" s="7">
        <f t="shared" si="0"/>
        <v>4.2560000000000002</v>
      </c>
      <c r="G6" s="4"/>
      <c r="H6" s="4"/>
      <c r="I6" s="11">
        <f t="shared" ref="I6:I7" si="1">(F6-F6)/F6*100</f>
        <v>0</v>
      </c>
      <c r="J6" s="11"/>
      <c r="K6" s="11"/>
    </row>
    <row r="7" spans="1:11" x14ac:dyDescent="0.25">
      <c r="A7" s="3">
        <v>3</v>
      </c>
      <c r="B7" s="3">
        <v>3</v>
      </c>
      <c r="C7" s="6" t="s">
        <v>7</v>
      </c>
      <c r="D7" s="3">
        <v>17.904</v>
      </c>
      <c r="E7" s="3">
        <v>23.167999999999999</v>
      </c>
      <c r="F7" s="7">
        <f t="shared" si="0"/>
        <v>5.2639999999999993</v>
      </c>
      <c r="G7" s="4"/>
      <c r="H7" s="4"/>
      <c r="I7" s="11">
        <f t="shared" si="1"/>
        <v>0</v>
      </c>
      <c r="J7" s="11"/>
      <c r="K7" s="11"/>
    </row>
    <row r="8" spans="1:11" x14ac:dyDescent="0.25">
      <c r="A8" s="3">
        <v>4</v>
      </c>
      <c r="B8" s="3">
        <v>1</v>
      </c>
      <c r="C8" s="6" t="s">
        <v>14</v>
      </c>
      <c r="D8" s="3">
        <v>17.625</v>
      </c>
      <c r="E8" s="3">
        <v>19.814</v>
      </c>
      <c r="F8" s="7">
        <f t="shared" si="0"/>
        <v>2.1890000000000001</v>
      </c>
      <c r="G8" s="11">
        <f>AVERAGE(F8,F10,F9)</f>
        <v>1.5966666666666676</v>
      </c>
      <c r="H8" s="11">
        <f t="shared" ref="H8" si="2">STDEV(F8:F10)</f>
        <v>0.69135832484561421</v>
      </c>
      <c r="I8" s="11">
        <f>($G$5-F8)/$G$5*100</f>
        <v>51.805372082782917</v>
      </c>
      <c r="J8" s="11">
        <f>AVERAGE(I8:I10)</f>
        <v>64.846616762072486</v>
      </c>
      <c r="K8" s="11">
        <f>STDEV(I8:I10)</f>
        <v>15.221451449705281</v>
      </c>
    </row>
    <row r="9" spans="1:11" x14ac:dyDescent="0.25">
      <c r="A9" s="3">
        <v>5</v>
      </c>
      <c r="B9" s="3">
        <v>2</v>
      </c>
      <c r="C9" s="6" t="s">
        <v>14</v>
      </c>
      <c r="D9" s="3">
        <v>17.908999999999999</v>
      </c>
      <c r="E9" s="3">
        <v>18.745999999999999</v>
      </c>
      <c r="F9" s="7">
        <f t="shared" si="0"/>
        <v>0.83699999999999974</v>
      </c>
      <c r="G9" s="4"/>
      <c r="H9" s="4"/>
      <c r="I9" s="11">
        <f t="shared" ref="I9:I10" si="3">($G$5-F9)/$G$5*100</f>
        <v>81.571994715984147</v>
      </c>
      <c r="J9" s="11"/>
      <c r="K9" s="11"/>
    </row>
    <row r="10" spans="1:11" x14ac:dyDescent="0.25">
      <c r="A10" s="3">
        <v>6</v>
      </c>
      <c r="B10" s="3">
        <v>3</v>
      </c>
      <c r="C10" s="6" t="s">
        <v>14</v>
      </c>
      <c r="D10" s="3">
        <v>17.623999999999999</v>
      </c>
      <c r="E10" s="3">
        <v>19.388000000000002</v>
      </c>
      <c r="F10" s="7">
        <f t="shared" si="0"/>
        <v>1.7640000000000029</v>
      </c>
      <c r="G10" s="4"/>
      <c r="H10" s="4"/>
      <c r="I10" s="11">
        <f t="shared" si="3"/>
        <v>61.162483487450402</v>
      </c>
      <c r="J10" s="11"/>
      <c r="K10" s="11"/>
    </row>
    <row r="11" spans="1:11" x14ac:dyDescent="0.25">
      <c r="A11" s="3">
        <v>7</v>
      </c>
      <c r="B11" s="3">
        <v>1</v>
      </c>
      <c r="C11" s="6" t="s">
        <v>8</v>
      </c>
      <c r="D11" s="3">
        <v>17.611999999999998</v>
      </c>
      <c r="E11" s="3">
        <v>21.443999999999999</v>
      </c>
      <c r="F11" s="7">
        <f t="shared" si="0"/>
        <v>3.8320000000000007</v>
      </c>
      <c r="G11" s="11">
        <f>AVERAGE(F11,F12,F13)</f>
        <v>3.6426666666666669</v>
      </c>
      <c r="H11" s="11">
        <f t="shared" ref="H11" si="4">STDEV(F11:F13)</f>
        <v>0.30148687091369769</v>
      </c>
      <c r="I11" s="11">
        <f>(F11-F11)/F11*100</f>
        <v>0</v>
      </c>
      <c r="J11" s="11">
        <f>AVERAGE(I11:I13)</f>
        <v>0</v>
      </c>
      <c r="K11" s="11">
        <f>STDEV(I11:I13)</f>
        <v>0</v>
      </c>
    </row>
    <row r="12" spans="1:11" x14ac:dyDescent="0.25">
      <c r="A12" s="3">
        <v>8</v>
      </c>
      <c r="B12" s="3">
        <v>2</v>
      </c>
      <c r="C12" s="6" t="s">
        <v>8</v>
      </c>
      <c r="D12" s="3">
        <v>17.888999999999999</v>
      </c>
      <c r="E12" s="3">
        <v>21.184000000000001</v>
      </c>
      <c r="F12" s="7">
        <f t="shared" si="0"/>
        <v>3.2950000000000017</v>
      </c>
      <c r="G12" s="4"/>
      <c r="H12" s="4"/>
      <c r="I12" s="11">
        <f t="shared" ref="I12:I13" si="5">(F12-F12)/F12*100</f>
        <v>0</v>
      </c>
      <c r="J12" s="11"/>
      <c r="K12" s="11"/>
    </row>
    <row r="13" spans="1:11" x14ac:dyDescent="0.25">
      <c r="A13" s="3">
        <v>9</v>
      </c>
      <c r="B13" s="3">
        <v>3</v>
      </c>
      <c r="C13" s="6" t="s">
        <v>8</v>
      </c>
      <c r="D13" s="3">
        <v>17.707000000000001</v>
      </c>
      <c r="E13" s="3">
        <v>21.507999999999999</v>
      </c>
      <c r="F13" s="7">
        <f t="shared" si="0"/>
        <v>3.8009999999999984</v>
      </c>
      <c r="G13" s="4"/>
      <c r="H13" s="4"/>
      <c r="I13" s="11">
        <f t="shared" si="5"/>
        <v>0</v>
      </c>
      <c r="J13" s="11"/>
      <c r="K13" s="11"/>
    </row>
    <row r="14" spans="1:11" x14ac:dyDescent="0.25">
      <c r="A14" s="3">
        <v>10</v>
      </c>
      <c r="B14" s="3">
        <v>1</v>
      </c>
      <c r="C14" s="6" t="s">
        <v>15</v>
      </c>
      <c r="D14" s="3">
        <v>17.881</v>
      </c>
      <c r="E14" s="3">
        <v>19.202999999999999</v>
      </c>
      <c r="F14" s="7">
        <f t="shared" si="0"/>
        <v>1.3219999999999992</v>
      </c>
      <c r="G14" s="11">
        <f>AVERAGE(F14,F15,F16)</f>
        <v>1.3583333333333318</v>
      </c>
      <c r="H14" s="11">
        <f t="shared" ref="H14" si="6">STDEV(F14:F16)</f>
        <v>0.11201041618230551</v>
      </c>
      <c r="I14" s="11">
        <f>($G$11-F14)/$G$11*100</f>
        <v>63.707906295754043</v>
      </c>
      <c r="J14" s="11">
        <f>AVERAGE(I14:I16)</f>
        <v>62.710468521229906</v>
      </c>
      <c r="K14" s="11">
        <f>STDEV(I14:I16)</f>
        <v>3.0749565203780791</v>
      </c>
    </row>
    <row r="15" spans="1:11" x14ac:dyDescent="0.25">
      <c r="A15" s="3">
        <v>11</v>
      </c>
      <c r="B15" s="3">
        <v>2</v>
      </c>
      <c r="C15" s="6" t="s">
        <v>15</v>
      </c>
      <c r="D15" s="3">
        <v>17.785</v>
      </c>
      <c r="E15" s="3">
        <v>19.268999999999998</v>
      </c>
      <c r="F15" s="7">
        <f t="shared" si="0"/>
        <v>1.4839999999999982</v>
      </c>
      <c r="G15" s="4"/>
      <c r="H15" s="4"/>
      <c r="I15" s="11">
        <f t="shared" ref="I15:I16" si="7">($G$11-F15)/$G$11*100</f>
        <v>59.260614934114251</v>
      </c>
      <c r="J15" s="11"/>
      <c r="K15" s="11"/>
    </row>
    <row r="16" spans="1:11" x14ac:dyDescent="0.25">
      <c r="A16" s="3">
        <v>12</v>
      </c>
      <c r="B16" s="3">
        <v>3</v>
      </c>
      <c r="C16" s="6" t="s">
        <v>15</v>
      </c>
      <c r="D16" s="3">
        <v>17.722000000000001</v>
      </c>
      <c r="E16" s="3">
        <v>18.991</v>
      </c>
      <c r="F16" s="7">
        <f t="shared" si="0"/>
        <v>1.2689999999999984</v>
      </c>
      <c r="G16" s="4"/>
      <c r="H16" s="4"/>
      <c r="I16" s="11">
        <f t="shared" si="7"/>
        <v>65.162884333821424</v>
      </c>
      <c r="J16" s="11"/>
      <c r="K16" s="11"/>
    </row>
    <row r="17" spans="1:11" x14ac:dyDescent="0.25">
      <c r="A17" s="3">
        <v>13</v>
      </c>
      <c r="B17" s="3">
        <v>1</v>
      </c>
      <c r="C17" s="6" t="s">
        <v>9</v>
      </c>
      <c r="D17" s="3">
        <v>17.427</v>
      </c>
      <c r="E17" s="3">
        <v>22.407</v>
      </c>
      <c r="F17" s="7">
        <f t="shared" si="0"/>
        <v>4.9800000000000004</v>
      </c>
      <c r="G17" s="11">
        <f>AVERAGE(F17,F18,F19)</f>
        <v>3.928666666666667</v>
      </c>
      <c r="H17" s="11">
        <f t="shared" ref="H17" si="8">STDEV(F17:F19)</f>
        <v>0.92677145690473905</v>
      </c>
      <c r="I17" s="11">
        <f>(F17-F17)/F17*100</f>
        <v>0</v>
      </c>
      <c r="J17" s="11">
        <f>AVERAGE(I17:I19)</f>
        <v>0</v>
      </c>
      <c r="K17" s="11">
        <f>STDEV(I17:I19)</f>
        <v>0</v>
      </c>
    </row>
    <row r="18" spans="1:11" x14ac:dyDescent="0.25">
      <c r="A18" s="3">
        <v>14</v>
      </c>
      <c r="B18" s="3">
        <v>2</v>
      </c>
      <c r="C18" s="6" t="s">
        <v>9</v>
      </c>
      <c r="D18" s="3">
        <v>17.533000000000001</v>
      </c>
      <c r="E18" s="3">
        <v>21.109000000000002</v>
      </c>
      <c r="F18" s="7">
        <f t="shared" si="0"/>
        <v>3.5760000000000005</v>
      </c>
      <c r="G18" s="4"/>
      <c r="H18" s="4"/>
      <c r="I18" s="11">
        <f t="shared" ref="I18:I19" si="9">(F18-F18)/F18*100</f>
        <v>0</v>
      </c>
      <c r="J18" s="11"/>
      <c r="K18" s="11"/>
    </row>
    <row r="19" spans="1:11" x14ac:dyDescent="0.25">
      <c r="A19" s="3">
        <v>15</v>
      </c>
      <c r="B19" s="3">
        <v>3</v>
      </c>
      <c r="C19" s="6" t="s">
        <v>9</v>
      </c>
      <c r="D19" s="3">
        <v>17.372</v>
      </c>
      <c r="E19" s="3">
        <v>20.602</v>
      </c>
      <c r="F19" s="7">
        <f t="shared" si="0"/>
        <v>3.2300000000000004</v>
      </c>
      <c r="G19" s="4"/>
      <c r="H19" s="4"/>
      <c r="I19" s="11">
        <f t="shared" si="9"/>
        <v>0</v>
      </c>
      <c r="J19" s="11"/>
      <c r="K19" s="11"/>
    </row>
    <row r="20" spans="1:11" x14ac:dyDescent="0.25">
      <c r="A20" s="3">
        <v>16</v>
      </c>
      <c r="B20" s="3">
        <v>1</v>
      </c>
      <c r="C20" s="6" t="s">
        <v>16</v>
      </c>
      <c r="D20" s="3">
        <v>17.527000000000001</v>
      </c>
      <c r="E20" s="3">
        <v>19.440999999999999</v>
      </c>
      <c r="F20" s="7">
        <f t="shared" si="0"/>
        <v>1.9139999999999979</v>
      </c>
      <c r="G20" s="11">
        <f>AVERAGE(F20,F21,F22)</f>
        <v>1.7146666666666661</v>
      </c>
      <c r="H20" s="11">
        <f t="shared" ref="H20" si="10">STDEV(F20:F22)</f>
        <v>0.1886168956730353</v>
      </c>
      <c r="I20" s="11">
        <f>($G$17-F20)/$G$17*100</f>
        <v>51.281181062277334</v>
      </c>
      <c r="J20" s="11">
        <f>AVERAGE(I20:I22)</f>
        <v>56.354997454607179</v>
      </c>
      <c r="K20" s="11">
        <f>STDEV(I20:I22)</f>
        <v>4.8010409555328852</v>
      </c>
    </row>
    <row r="21" spans="1:11" x14ac:dyDescent="0.25">
      <c r="A21" s="3">
        <v>17</v>
      </c>
      <c r="B21" s="3">
        <v>2</v>
      </c>
      <c r="C21" s="6" t="s">
        <v>16</v>
      </c>
      <c r="D21" s="3">
        <v>17.372</v>
      </c>
      <c r="E21" s="3">
        <v>19.062999999999999</v>
      </c>
      <c r="F21" s="7">
        <f t="shared" si="0"/>
        <v>1.6909999999999989</v>
      </c>
      <c r="G21" s="4"/>
      <c r="H21" s="4"/>
      <c r="I21" s="11">
        <f t="shared" ref="I21:I22" si="11">($G$17-F21)/$G$17*100</f>
        <v>56.957407093161407</v>
      </c>
      <c r="J21" s="11"/>
      <c r="K21" s="11"/>
    </row>
    <row r="22" spans="1:11" x14ac:dyDescent="0.25">
      <c r="A22" s="3">
        <v>18</v>
      </c>
      <c r="B22" s="3">
        <v>3</v>
      </c>
      <c r="C22" s="6" t="s">
        <v>16</v>
      </c>
      <c r="D22" s="3">
        <v>17.524999999999999</v>
      </c>
      <c r="E22" s="3">
        <v>19.064</v>
      </c>
      <c r="F22" s="7">
        <f t="shared" si="0"/>
        <v>1.5390000000000015</v>
      </c>
      <c r="G22" s="4"/>
      <c r="H22" s="4"/>
      <c r="I22" s="11">
        <f t="shared" si="11"/>
        <v>60.82640420838279</v>
      </c>
      <c r="J22" s="11"/>
      <c r="K22" s="11"/>
    </row>
    <row r="23" spans="1:11" x14ac:dyDescent="0.25">
      <c r="A23" s="3">
        <v>19</v>
      </c>
      <c r="B23" s="3">
        <v>1</v>
      </c>
      <c r="C23" s="6" t="s">
        <v>10</v>
      </c>
      <c r="D23" s="3">
        <v>17.425999999999998</v>
      </c>
      <c r="E23" s="3">
        <v>23.305</v>
      </c>
      <c r="F23" s="7">
        <f t="shared" si="0"/>
        <v>5.8790000000000013</v>
      </c>
      <c r="G23" s="11">
        <f>AVERAGE(F23,F24,F25)</f>
        <v>5.1566666666666672</v>
      </c>
      <c r="H23" s="11">
        <f t="shared" ref="H23" si="12">STDEV(F23:F25)</f>
        <v>1.3386546729210349</v>
      </c>
      <c r="I23" s="11">
        <f>(F23-F23)/F23*100</f>
        <v>0</v>
      </c>
      <c r="J23" s="11">
        <f>AVERAGE(I23:I25)</f>
        <v>0</v>
      </c>
      <c r="K23" s="11">
        <f>STDEV(I23:I25)</f>
        <v>0</v>
      </c>
    </row>
    <row r="24" spans="1:11" x14ac:dyDescent="0.25">
      <c r="A24" s="3">
        <v>20</v>
      </c>
      <c r="B24" s="3">
        <v>2</v>
      </c>
      <c r="C24" s="6" t="s">
        <v>10</v>
      </c>
      <c r="D24" s="3">
        <v>17.495999999999999</v>
      </c>
      <c r="E24" s="3">
        <v>21.108000000000001</v>
      </c>
      <c r="F24" s="7">
        <f t="shared" si="0"/>
        <v>3.6120000000000019</v>
      </c>
      <c r="G24" s="4"/>
      <c r="H24" s="4"/>
      <c r="I24" s="11">
        <f t="shared" ref="I24:I25" si="13">(F24-F24)/F24*100</f>
        <v>0</v>
      </c>
      <c r="J24" s="11"/>
      <c r="K24" s="11"/>
    </row>
    <row r="25" spans="1:11" x14ac:dyDescent="0.25">
      <c r="A25" s="3">
        <v>21</v>
      </c>
      <c r="B25" s="3">
        <v>3</v>
      </c>
      <c r="C25" s="6" t="s">
        <v>10</v>
      </c>
      <c r="D25" s="3">
        <v>17.414000000000001</v>
      </c>
      <c r="E25" s="3">
        <v>23.393000000000001</v>
      </c>
      <c r="F25" s="7">
        <f t="shared" si="0"/>
        <v>5.9789999999999992</v>
      </c>
      <c r="G25" s="4"/>
      <c r="H25" s="4"/>
      <c r="I25" s="11">
        <f t="shared" si="13"/>
        <v>0</v>
      </c>
      <c r="J25" s="11"/>
      <c r="K25" s="11"/>
    </row>
    <row r="26" spans="1:11" x14ac:dyDescent="0.25">
      <c r="A26" s="3">
        <v>22</v>
      </c>
      <c r="B26" s="3">
        <v>1</v>
      </c>
      <c r="C26" s="6" t="s">
        <v>17</v>
      </c>
      <c r="D26" s="3">
        <v>17.492000000000001</v>
      </c>
      <c r="E26" s="3">
        <v>18.68</v>
      </c>
      <c r="F26" s="7">
        <f t="shared" si="0"/>
        <v>1.1879999999999988</v>
      </c>
      <c r="G26" s="11">
        <f>AVERAGE(F26,F27,F28)</f>
        <v>0.98199999999999932</v>
      </c>
      <c r="H26" s="11">
        <f t="shared" ref="H26" si="14">STDEV(F26:F28)</f>
        <v>0.17930699930565899</v>
      </c>
      <c r="I26" s="11">
        <f>($G$23-F26)/$G$23*100</f>
        <v>76.961861667744046</v>
      </c>
      <c r="J26" s="11">
        <f>AVERAGE(I26:I28)</f>
        <v>80.956690368455085</v>
      </c>
      <c r="K26" s="11">
        <f>STDEV(I26:I28)</f>
        <v>3.4771880925467284</v>
      </c>
    </row>
    <row r="27" spans="1:11" x14ac:dyDescent="0.25">
      <c r="A27" s="3">
        <v>23</v>
      </c>
      <c r="B27" s="3">
        <v>2</v>
      </c>
      <c r="C27" s="6" t="s">
        <v>17</v>
      </c>
      <c r="D27" s="3">
        <v>17.417999999999999</v>
      </c>
      <c r="E27" s="3">
        <v>18.279</v>
      </c>
      <c r="F27" s="7">
        <f t="shared" si="0"/>
        <v>0.86100000000000065</v>
      </c>
      <c r="G27" s="4"/>
      <c r="H27" s="4"/>
      <c r="I27" s="11">
        <f t="shared" ref="I27:I28" si="15">($G$23-F27)/$G$23*100</f>
        <v>83.303167420814475</v>
      </c>
      <c r="J27" s="11"/>
      <c r="K27" s="11"/>
    </row>
    <row r="28" spans="1:11" x14ac:dyDescent="0.25">
      <c r="A28" s="3">
        <v>24</v>
      </c>
      <c r="B28" s="3">
        <v>3</v>
      </c>
      <c r="C28" s="6" t="s">
        <v>17</v>
      </c>
      <c r="D28" s="3">
        <v>17.5</v>
      </c>
      <c r="E28" s="3">
        <v>18.396999999999998</v>
      </c>
      <c r="F28" s="7">
        <f t="shared" si="0"/>
        <v>0.89699999999999847</v>
      </c>
      <c r="G28" s="4"/>
      <c r="H28" s="4"/>
      <c r="I28" s="11">
        <f t="shared" si="15"/>
        <v>82.605042016806749</v>
      </c>
      <c r="J28" s="11"/>
      <c r="K28" s="11"/>
    </row>
    <row r="29" spans="1:11" x14ac:dyDescent="0.25">
      <c r="C29" s="8"/>
    </row>
    <row r="31" spans="1:11" s="1" customFormat="1" x14ac:dyDescent="0.25">
      <c r="A31"/>
      <c r="B31"/>
      <c r="C31"/>
      <c r="D31"/>
      <c r="E31"/>
      <c r="F31"/>
      <c r="G31"/>
      <c r="H31"/>
      <c r="I31"/>
    </row>
    <row r="32" spans="1:11" s="1" customFormat="1" x14ac:dyDescent="0.25">
      <c r="A32"/>
      <c r="B32"/>
      <c r="C32"/>
      <c r="D32"/>
      <c r="E32"/>
      <c r="F32"/>
      <c r="G32"/>
      <c r="H32"/>
      <c r="I32"/>
    </row>
    <row r="49" spans="1:9" x14ac:dyDescent="0.25">
      <c r="C49" s="9"/>
      <c r="D49" s="10"/>
    </row>
    <row r="50" spans="1:9" x14ac:dyDescent="0.25">
      <c r="C50" s="9"/>
      <c r="D50" s="10"/>
    </row>
    <row r="51" spans="1:9" x14ac:dyDescent="0.25">
      <c r="C51" s="9"/>
      <c r="D51" s="10"/>
    </row>
    <row r="52" spans="1:9" x14ac:dyDescent="0.25">
      <c r="C52" s="9"/>
      <c r="D52" s="10"/>
    </row>
    <row r="53" spans="1:9" x14ac:dyDescent="0.25">
      <c r="C53" s="9"/>
      <c r="D53" s="10"/>
    </row>
    <row r="54" spans="1:9" x14ac:dyDescent="0.25">
      <c r="C54" s="9"/>
      <c r="D54" s="10"/>
    </row>
    <row r="55" spans="1:9" x14ac:dyDescent="0.25">
      <c r="C55" s="9"/>
      <c r="D55" s="10"/>
    </row>
    <row r="56" spans="1:9" x14ac:dyDescent="0.25">
      <c r="C56" s="9"/>
      <c r="D56" s="10"/>
    </row>
    <row r="57" spans="1:9" x14ac:dyDescent="0.25">
      <c r="C57" s="9"/>
      <c r="D57" s="10"/>
    </row>
    <row r="58" spans="1:9" s="1" customFormat="1" x14ac:dyDescent="0.25">
      <c r="A58"/>
      <c r="B58"/>
      <c r="C58" s="9"/>
      <c r="D58" s="10"/>
      <c r="E58"/>
      <c r="F58"/>
      <c r="G58"/>
      <c r="H58"/>
      <c r="I58"/>
    </row>
    <row r="59" spans="1:9" s="1" customFormat="1" x14ac:dyDescent="0.25">
      <c r="A59"/>
      <c r="B59"/>
      <c r="C59" s="9"/>
      <c r="D59" s="10"/>
      <c r="E59"/>
      <c r="F59"/>
      <c r="G59"/>
      <c r="H59"/>
      <c r="I59"/>
    </row>
  </sheetData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Sarreal, Siov - ARS</dc:creator>
  <cp:lastModifiedBy>Sarreal, Siov - ARS</cp:lastModifiedBy>
  <dcterms:created xsi:type="dcterms:W3CDTF">2018-09-27T22:14:19Z</dcterms:created>
  <dcterms:modified xsi:type="dcterms:W3CDTF">2018-11-29T17:28:49Z</dcterms:modified>
</cp:coreProperties>
</file>