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eralds\Gerald2021\excel2021\publik\"/>
    </mc:Choice>
  </mc:AlternateContent>
  <bookViews>
    <workbookView xWindow="120" yWindow="480" windowWidth="18915" windowHeight="12480" tabRatio="721" activeTab="1"/>
  </bookViews>
  <sheets>
    <sheet name="cdkn1a" sheetId="24" r:id="rId1"/>
    <sheet name="cox2 " sheetId="27" r:id="rId2"/>
    <sheet name="fibronectin" sheetId="18" r:id="rId3"/>
    <sheet name="vim" sheetId="19" r:id="rId4"/>
  </sheets>
  <calcPr calcId="162913"/>
</workbook>
</file>

<file path=xl/calcChain.xml><?xml version="1.0" encoding="utf-8"?>
<calcChain xmlns="http://schemas.openxmlformats.org/spreadsheetml/2006/main">
  <c r="F9" i="27" l="1"/>
  <c r="E9" i="27"/>
  <c r="AA8" i="27"/>
  <c r="Z8" i="27"/>
  <c r="V8" i="27"/>
  <c r="T8" i="27"/>
  <c r="P8" i="27"/>
  <c r="O8" i="27"/>
  <c r="K8" i="27"/>
  <c r="I8" i="27"/>
  <c r="F8" i="27"/>
  <c r="D8" i="27"/>
  <c r="AA7" i="27"/>
  <c r="Z7" i="27"/>
  <c r="Y7" i="27"/>
  <c r="X7" i="27"/>
  <c r="X6" i="27" s="1"/>
  <c r="V7" i="27"/>
  <c r="U7" i="27"/>
  <c r="T7" i="27"/>
  <c r="S7" i="27"/>
  <c r="P7" i="27"/>
  <c r="O7" i="27"/>
  <c r="O6" i="27" s="1"/>
  <c r="N7" i="27"/>
  <c r="M7" i="27"/>
  <c r="K7" i="27"/>
  <c r="K6" i="27" s="1"/>
  <c r="J7" i="27"/>
  <c r="I7" i="27"/>
  <c r="H7" i="27"/>
  <c r="H6" i="27" s="1"/>
  <c r="F7" i="27"/>
  <c r="E7" i="27"/>
  <c r="D7" i="27"/>
  <c r="D6" i="27" s="1"/>
  <c r="C7" i="27"/>
  <c r="N6" i="27"/>
  <c r="J6" i="27"/>
  <c r="F6" i="27"/>
  <c r="C6" i="27"/>
  <c r="AA5" i="27"/>
  <c r="Z5" i="27"/>
  <c r="Z6" i="27" s="1"/>
  <c r="Y5" i="27"/>
  <c r="Y6" i="27" s="1"/>
  <c r="X5" i="27"/>
  <c r="V5" i="27"/>
  <c r="U5" i="27"/>
  <c r="T5" i="27"/>
  <c r="S5" i="27"/>
  <c r="S6" i="27" s="1"/>
  <c r="P5" i="27"/>
  <c r="P6" i="27" s="1"/>
  <c r="O5" i="27"/>
  <c r="N5" i="27"/>
  <c r="M5" i="27"/>
  <c r="M6" i="27" s="1"/>
  <c r="K5" i="27"/>
  <c r="J5" i="27"/>
  <c r="I5" i="27"/>
  <c r="I6" i="27" s="1"/>
  <c r="H5" i="27"/>
  <c r="F5" i="27"/>
  <c r="E5" i="27"/>
  <c r="E6" i="27" s="1"/>
  <c r="D5" i="27"/>
  <c r="C5" i="27"/>
  <c r="AA4" i="27"/>
  <c r="Z4" i="27"/>
  <c r="Y4" i="27"/>
  <c r="X4" i="27"/>
  <c r="V4" i="27"/>
  <c r="U4" i="27"/>
  <c r="T4" i="27"/>
  <c r="S4" i="27"/>
  <c r="P4" i="27"/>
  <c r="O4" i="27"/>
  <c r="N4" i="27"/>
  <c r="M4" i="27"/>
  <c r="K4" i="27"/>
  <c r="J4" i="27"/>
  <c r="I4" i="27"/>
  <c r="H4" i="27"/>
  <c r="F4" i="27"/>
  <c r="E4" i="27"/>
  <c r="D4" i="27"/>
  <c r="C4" i="27"/>
  <c r="AA3" i="27"/>
  <c r="Z3" i="27"/>
  <c r="Y3" i="27"/>
  <c r="X3" i="27"/>
  <c r="V3" i="27"/>
  <c r="U3" i="27"/>
  <c r="T3" i="27"/>
  <c r="S3" i="27"/>
  <c r="P3" i="27"/>
  <c r="O3" i="27"/>
  <c r="N3" i="27"/>
  <c r="M3" i="27"/>
  <c r="K3" i="27"/>
  <c r="J3" i="27"/>
  <c r="I3" i="27"/>
  <c r="H3" i="27"/>
  <c r="F3" i="27"/>
  <c r="E3" i="27"/>
  <c r="D3" i="27"/>
  <c r="C3" i="27"/>
  <c r="AA6" i="27" l="1"/>
  <c r="V6" i="27"/>
  <c r="U6" i="27"/>
  <c r="T6" i="27"/>
  <c r="Z8" i="24"/>
  <c r="AA8" i="24"/>
  <c r="AA8" i="18" l="1"/>
  <c r="Z8" i="18"/>
  <c r="F9" i="24" l="1"/>
  <c r="E9" i="24"/>
  <c r="V8" i="24"/>
  <c r="T8" i="24"/>
  <c r="P8" i="24"/>
  <c r="O8" i="24"/>
  <c r="K8" i="24"/>
  <c r="F8" i="24"/>
  <c r="D8" i="24"/>
  <c r="AA7" i="24"/>
  <c r="Z7" i="24"/>
  <c r="Y7" i="24"/>
  <c r="X7" i="24"/>
  <c r="V7" i="24"/>
  <c r="U7" i="24"/>
  <c r="T7" i="24"/>
  <c r="S7" i="24"/>
  <c r="P7" i="24"/>
  <c r="O7" i="24"/>
  <c r="N7" i="24"/>
  <c r="M7" i="24"/>
  <c r="K7" i="24"/>
  <c r="J7" i="24"/>
  <c r="H7" i="24"/>
  <c r="F7" i="24"/>
  <c r="E7" i="24"/>
  <c r="D7" i="24"/>
  <c r="C7" i="24"/>
  <c r="AA5" i="24"/>
  <c r="Z5" i="24"/>
  <c r="Y5" i="24"/>
  <c r="X5" i="24"/>
  <c r="V5" i="24"/>
  <c r="U5" i="24"/>
  <c r="T5" i="24"/>
  <c r="S5" i="24"/>
  <c r="S6" i="24" s="1"/>
  <c r="P5" i="24"/>
  <c r="O5" i="24"/>
  <c r="N5" i="24"/>
  <c r="M5" i="24"/>
  <c r="K5" i="24"/>
  <c r="J5" i="24"/>
  <c r="J6" i="24" s="1"/>
  <c r="H5" i="24"/>
  <c r="F5" i="24"/>
  <c r="E5" i="24"/>
  <c r="D5" i="24"/>
  <c r="D6" i="24" s="1"/>
  <c r="C5" i="24"/>
  <c r="C6" i="24" s="1"/>
  <c r="AA4" i="24"/>
  <c r="Z4" i="24"/>
  <c r="Y4" i="24"/>
  <c r="X4" i="24"/>
  <c r="V4" i="24"/>
  <c r="U4" i="24"/>
  <c r="T4" i="24"/>
  <c r="S4" i="24"/>
  <c r="P4" i="24"/>
  <c r="O4" i="24"/>
  <c r="N4" i="24"/>
  <c r="M4" i="24"/>
  <c r="K4" i="24"/>
  <c r="J4" i="24"/>
  <c r="H4" i="24"/>
  <c r="F4" i="24"/>
  <c r="E4" i="24"/>
  <c r="D4" i="24"/>
  <c r="C4" i="24"/>
  <c r="AA3" i="24"/>
  <c r="Z3" i="24"/>
  <c r="Y3" i="24"/>
  <c r="X3" i="24"/>
  <c r="V3" i="24"/>
  <c r="U3" i="24"/>
  <c r="T3" i="24"/>
  <c r="S3" i="24"/>
  <c r="P3" i="24"/>
  <c r="O3" i="24"/>
  <c r="N3" i="24"/>
  <c r="M3" i="24"/>
  <c r="K3" i="24"/>
  <c r="J3" i="24"/>
  <c r="H3" i="24"/>
  <c r="F3" i="24"/>
  <c r="E3" i="24"/>
  <c r="D3" i="24"/>
  <c r="C3" i="24"/>
  <c r="P6" i="24" l="1"/>
  <c r="Y6" i="24"/>
  <c r="AA6" i="24"/>
  <c r="Z6" i="24"/>
  <c r="T6" i="24"/>
  <c r="K6" i="24"/>
  <c r="E6" i="24"/>
  <c r="M6" i="24"/>
  <c r="U6" i="24"/>
  <c r="F6" i="24"/>
  <c r="N6" i="24"/>
  <c r="V6" i="24"/>
  <c r="H6" i="24"/>
  <c r="O6" i="24"/>
  <c r="X6" i="24"/>
  <c r="F9" i="19" l="1"/>
  <c r="E9" i="19"/>
  <c r="AA8" i="19"/>
  <c r="Z8" i="19"/>
  <c r="V8" i="19"/>
  <c r="T8" i="19"/>
  <c r="P8" i="19"/>
  <c r="O8" i="19"/>
  <c r="K8" i="19"/>
  <c r="I8" i="19"/>
  <c r="F8" i="19"/>
  <c r="D8" i="19"/>
  <c r="AA7" i="19"/>
  <c r="Z7" i="19"/>
  <c r="Y7" i="19"/>
  <c r="X7" i="19"/>
  <c r="V7" i="19"/>
  <c r="U7" i="19"/>
  <c r="T7" i="19"/>
  <c r="S7" i="19"/>
  <c r="P7" i="19"/>
  <c r="O7" i="19"/>
  <c r="N7" i="19"/>
  <c r="M7" i="19"/>
  <c r="K7" i="19"/>
  <c r="J7" i="19"/>
  <c r="I7" i="19"/>
  <c r="H7" i="19"/>
  <c r="F7" i="19"/>
  <c r="E7" i="19"/>
  <c r="D7" i="19"/>
  <c r="C7" i="19"/>
  <c r="AA5" i="19"/>
  <c r="AA6" i="19" s="1"/>
  <c r="Z5" i="19"/>
  <c r="Z6" i="19" s="1"/>
  <c r="Y5" i="19"/>
  <c r="Y6" i="19" s="1"/>
  <c r="X5" i="19"/>
  <c r="V5" i="19"/>
  <c r="U5" i="19"/>
  <c r="T5" i="19"/>
  <c r="S5" i="19"/>
  <c r="S6" i="19" s="1"/>
  <c r="P5" i="19"/>
  <c r="O5" i="19"/>
  <c r="N5" i="19"/>
  <c r="M5" i="19"/>
  <c r="K5" i="19"/>
  <c r="K6" i="19" s="1"/>
  <c r="J5" i="19"/>
  <c r="J6" i="19" s="1"/>
  <c r="I5" i="19"/>
  <c r="H5" i="19"/>
  <c r="F5" i="19"/>
  <c r="E5" i="19"/>
  <c r="E6" i="19" s="1"/>
  <c r="D5" i="19"/>
  <c r="D6" i="19" s="1"/>
  <c r="C5" i="19"/>
  <c r="C6" i="19" s="1"/>
  <c r="AA4" i="19"/>
  <c r="Z4" i="19"/>
  <c r="Y4" i="19"/>
  <c r="X4" i="19"/>
  <c r="V4" i="19"/>
  <c r="U4" i="19"/>
  <c r="T4" i="19"/>
  <c r="S4" i="19"/>
  <c r="P4" i="19"/>
  <c r="O4" i="19"/>
  <c r="N4" i="19"/>
  <c r="M4" i="19"/>
  <c r="K4" i="19"/>
  <c r="J4" i="19"/>
  <c r="I4" i="19"/>
  <c r="H4" i="19"/>
  <c r="F4" i="19"/>
  <c r="E4" i="19"/>
  <c r="D4" i="19"/>
  <c r="C4" i="19"/>
  <c r="AA3" i="19"/>
  <c r="Z3" i="19"/>
  <c r="Y3" i="19"/>
  <c r="X3" i="19"/>
  <c r="V3" i="19"/>
  <c r="U3" i="19"/>
  <c r="T3" i="19"/>
  <c r="S3" i="19"/>
  <c r="P3" i="19"/>
  <c r="O3" i="19"/>
  <c r="N3" i="19"/>
  <c r="M3" i="19"/>
  <c r="K3" i="19"/>
  <c r="J3" i="19"/>
  <c r="I3" i="19"/>
  <c r="H3" i="19"/>
  <c r="F3" i="19"/>
  <c r="E3" i="19"/>
  <c r="D3" i="19"/>
  <c r="C3" i="19"/>
  <c r="F9" i="18"/>
  <c r="E9" i="18"/>
  <c r="V8" i="18"/>
  <c r="T8" i="18"/>
  <c r="P8" i="18"/>
  <c r="O8" i="18"/>
  <c r="K8" i="18"/>
  <c r="I8" i="18"/>
  <c r="F8" i="18"/>
  <c r="D8" i="18"/>
  <c r="AA7" i="18"/>
  <c r="Z7" i="18"/>
  <c r="Y7" i="18"/>
  <c r="X7" i="18"/>
  <c r="V7" i="18"/>
  <c r="U7" i="18"/>
  <c r="T7" i="18"/>
  <c r="S7" i="18"/>
  <c r="P7" i="18"/>
  <c r="O7" i="18"/>
  <c r="N7" i="18"/>
  <c r="M7" i="18"/>
  <c r="K7" i="18"/>
  <c r="J7" i="18"/>
  <c r="I7" i="18"/>
  <c r="H7" i="18"/>
  <c r="F7" i="18"/>
  <c r="E7" i="18"/>
  <c r="D7" i="18"/>
  <c r="C7" i="18"/>
  <c r="AA5" i="18"/>
  <c r="Z5" i="18"/>
  <c r="Y5" i="18"/>
  <c r="X5" i="18"/>
  <c r="V5" i="18"/>
  <c r="U5" i="18"/>
  <c r="U6" i="18" s="1"/>
  <c r="T5" i="18"/>
  <c r="S5" i="18"/>
  <c r="P5" i="18"/>
  <c r="P6" i="18" s="1"/>
  <c r="O5" i="18"/>
  <c r="N5" i="18"/>
  <c r="M5" i="18"/>
  <c r="M6" i="18" s="1"/>
  <c r="K5" i="18"/>
  <c r="J5" i="18"/>
  <c r="I5" i="18"/>
  <c r="I6" i="18" s="1"/>
  <c r="H5" i="18"/>
  <c r="F5" i="18"/>
  <c r="E5" i="18"/>
  <c r="E6" i="18" s="1"/>
  <c r="D5" i="18"/>
  <c r="D6" i="18" s="1"/>
  <c r="C5" i="18"/>
  <c r="C6" i="18" s="1"/>
  <c r="AA4" i="18"/>
  <c r="Z4" i="18"/>
  <c r="Y4" i="18"/>
  <c r="X4" i="18"/>
  <c r="V4" i="18"/>
  <c r="U4" i="18"/>
  <c r="T4" i="18"/>
  <c r="S4" i="18"/>
  <c r="P4" i="18"/>
  <c r="O4" i="18"/>
  <c r="N4" i="18"/>
  <c r="M4" i="18"/>
  <c r="K4" i="18"/>
  <c r="J4" i="18"/>
  <c r="I4" i="18"/>
  <c r="H4" i="18"/>
  <c r="F4" i="18"/>
  <c r="E4" i="18"/>
  <c r="D4" i="18"/>
  <c r="C4" i="18"/>
  <c r="AA3" i="18"/>
  <c r="Z3" i="18"/>
  <c r="Y3" i="18"/>
  <c r="X3" i="18"/>
  <c r="V3" i="18"/>
  <c r="U3" i="18"/>
  <c r="T3" i="18"/>
  <c r="S3" i="18"/>
  <c r="P3" i="18"/>
  <c r="O3" i="18"/>
  <c r="N3" i="18"/>
  <c r="M3" i="18"/>
  <c r="K3" i="18"/>
  <c r="J3" i="18"/>
  <c r="I3" i="18"/>
  <c r="H3" i="18"/>
  <c r="F3" i="18"/>
  <c r="E3" i="18"/>
  <c r="D3" i="18"/>
  <c r="C3" i="18"/>
  <c r="P6" i="19" l="1"/>
  <c r="T6" i="19"/>
  <c r="M6" i="19"/>
  <c r="U6" i="19"/>
  <c r="J6" i="18"/>
  <c r="T6" i="18"/>
  <c r="I6" i="19"/>
  <c r="AA6" i="18"/>
  <c r="Z6" i="18"/>
  <c r="Y6" i="18"/>
  <c r="S6" i="18"/>
  <c r="K6" i="18"/>
  <c r="F6" i="18"/>
  <c r="N6" i="18"/>
  <c r="V6" i="18"/>
  <c r="F6" i="19"/>
  <c r="N6" i="19"/>
  <c r="V6" i="19"/>
  <c r="H6" i="18"/>
  <c r="O6" i="18"/>
  <c r="X6" i="18"/>
  <c r="H6" i="19"/>
  <c r="O6" i="19"/>
  <c r="X6" i="19"/>
  <c r="I3" i="24" l="1"/>
  <c r="I4" i="24"/>
  <c r="I8" i="24"/>
  <c r="I5" i="24"/>
  <c r="I7" i="24"/>
  <c r="I6" i="24" l="1"/>
</calcChain>
</file>

<file path=xl/comments1.xml><?xml version="1.0" encoding="utf-8"?>
<comments xmlns="http://schemas.openxmlformats.org/spreadsheetml/2006/main">
  <authors>
    <author>Gerald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</commentList>
</comments>
</file>

<file path=xl/comments2.xml><?xml version="1.0" encoding="utf-8"?>
<comments xmlns="http://schemas.openxmlformats.org/spreadsheetml/2006/main">
  <authors>
    <author>Gerald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</commentList>
</comments>
</file>

<file path=xl/comments3.xml><?xml version="1.0" encoding="utf-8"?>
<comments xmlns="http://schemas.openxmlformats.org/spreadsheetml/2006/main">
  <authors>
    <author>Gerald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</commentList>
</comments>
</file>

<file path=xl/comments4.xml><?xml version="1.0" encoding="utf-8"?>
<comments xmlns="http://schemas.openxmlformats.org/spreadsheetml/2006/main">
  <authors>
    <author>Gerald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</commentList>
</comments>
</file>

<file path=xl/sharedStrings.xml><?xml version="1.0" encoding="utf-8"?>
<sst xmlns="http://schemas.openxmlformats.org/spreadsheetml/2006/main" count="260" uniqueCount="22">
  <si>
    <t>fibro mono</t>
  </si>
  <si>
    <t>ota</t>
  </si>
  <si>
    <t>fibro co</t>
  </si>
  <si>
    <t>---------------</t>
  </si>
  <si>
    <t>mittel</t>
  </si>
  <si>
    <t>SD</t>
  </si>
  <si>
    <t>anzahl</t>
  </si>
  <si>
    <t>s.e.m.</t>
  </si>
  <si>
    <t>% jew. con</t>
  </si>
  <si>
    <t>µg/PS</t>
  </si>
  <si>
    <t>% zu mono</t>
  </si>
  <si>
    <t>ota mono</t>
  </si>
  <si>
    <t>ttest</t>
  </si>
  <si>
    <t>HK2 mono</t>
  </si>
  <si>
    <t>HK2 co</t>
  </si>
  <si>
    <t>median</t>
  </si>
  <si>
    <t>ttest zu mono</t>
  </si>
  <si>
    <t xml:space="preserve"> </t>
  </si>
  <si>
    <t>keine expression</t>
  </si>
  <si>
    <t>unregelmäßig geblotted</t>
  </si>
  <si>
    <t>Bande zu groß?</t>
  </si>
  <si>
    <t>keine Banden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</si>
</sst>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left"/>
    </xf>
    <xf numFmtId="17" fontId="0" fillId="0" borderId="0" xfId="0" applyNumberFormat="1"/>
    <xf numFmtId="2" fontId="3" fillId="0" borderId="0" xfId="0" quotePrefix="1" applyNumberFormat="1" applyFont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72"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22"/>
  <sheetViews>
    <sheetView topLeftCell="B1" workbookViewId="0">
      <pane xSplit="1" ySplit="10" topLeftCell="H11" activePane="bottomRight" state="frozen"/>
      <selection activeCell="B1" sqref="B1"/>
      <selection pane="topRight" activeCell="C1" sqref="C1"/>
      <selection pane="bottomLeft" activeCell="B10" sqref="B10"/>
      <selection pane="bottomRight" activeCell="B11" sqref="B11:B19"/>
    </sheetView>
  </sheetViews>
  <sheetFormatPr baseColWidth="10" defaultRowHeight="15" x14ac:dyDescent="0.25"/>
  <cols>
    <col min="1" max="1" width="3.85546875" customWidth="1"/>
    <col min="3" max="6" width="0" hidden="1" customWidth="1"/>
    <col min="7" max="7" width="4.85546875" hidden="1" customWidth="1"/>
    <col min="12" max="12" width="4.5703125" customWidth="1"/>
    <col min="17" max="17" width="5.7109375" customWidth="1"/>
    <col min="23" max="23" width="7.140625" customWidth="1"/>
  </cols>
  <sheetData>
    <row r="1" spans="2:27" x14ac:dyDescent="0.25">
      <c r="C1" s="9" t="s">
        <v>9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8</v>
      </c>
      <c r="T1" s="9"/>
      <c r="U1" s="9"/>
      <c r="V1" s="9"/>
      <c r="X1" s="9" t="s">
        <v>10</v>
      </c>
      <c r="Y1" s="9"/>
      <c r="Z1" s="9"/>
      <c r="AA1" s="9"/>
    </row>
    <row r="2" spans="2:27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</row>
    <row r="3" spans="2:27" x14ac:dyDescent="0.25">
      <c r="B3" t="s">
        <v>4</v>
      </c>
      <c r="C3" s="5" t="e">
        <f>AVERAGE(C11:C23)</f>
        <v>#DIV/0!</v>
      </c>
      <c r="D3" s="5" t="e">
        <f>AVERAGE(D11:D23)</f>
        <v>#DIV/0!</v>
      </c>
      <c r="E3" s="5" t="e">
        <f>AVERAGE(E11:E23)</f>
        <v>#DIV/0!</v>
      </c>
      <c r="F3" s="5" t="e">
        <f>AVERAGE(F11:F23)</f>
        <v>#DIV/0!</v>
      </c>
      <c r="H3" s="5">
        <f>AVERAGE(H11:H27)</f>
        <v>100</v>
      </c>
      <c r="I3" s="5">
        <f t="shared" ref="I3:K3" si="0">AVERAGE(I11:I27)</f>
        <v>280.28704877439969</v>
      </c>
      <c r="J3" s="5">
        <f t="shared" si="0"/>
        <v>100</v>
      </c>
      <c r="K3" s="5">
        <f t="shared" si="0"/>
        <v>138.90188056229539</v>
      </c>
      <c r="M3" s="5">
        <f>AVERAGE(M11:M27)</f>
        <v>100</v>
      </c>
      <c r="N3" s="5">
        <f t="shared" ref="N3:P3" si="1">AVERAGE(N11:N27)</f>
        <v>100</v>
      </c>
      <c r="O3" s="5">
        <f t="shared" si="1"/>
        <v>245.51747042474457</v>
      </c>
      <c r="P3" s="5">
        <f t="shared" si="1"/>
        <v>123.76021438070129</v>
      </c>
      <c r="R3" t="s">
        <v>4</v>
      </c>
      <c r="S3" s="5">
        <f>AVERAGE(S11:S27)</f>
        <v>100</v>
      </c>
      <c r="T3" s="5">
        <f t="shared" ref="T3:V3" si="2">AVERAGE(T11:T27)</f>
        <v>259.85403958376162</v>
      </c>
      <c r="U3" s="5">
        <f t="shared" si="2"/>
        <v>100</v>
      </c>
      <c r="V3" s="5">
        <f t="shared" si="2"/>
        <v>182.34498079096946</v>
      </c>
      <c r="X3" s="5">
        <f>AVERAGE(X11:X27)</f>
        <v>100</v>
      </c>
      <c r="Y3" s="5">
        <f t="shared" ref="Y3:AA3" si="3">AVERAGE(Y11:Y27)</f>
        <v>100</v>
      </c>
      <c r="Z3" s="5">
        <f t="shared" si="3"/>
        <v>131.23071043363433</v>
      </c>
      <c r="AA3" s="5">
        <f t="shared" si="3"/>
        <v>88.718682255016645</v>
      </c>
    </row>
    <row r="4" spans="2:27" x14ac:dyDescent="0.25">
      <c r="B4" t="s">
        <v>15</v>
      </c>
      <c r="C4" s="5" t="e">
        <f>MEDIAN(C11:C38)</f>
        <v>#NUM!</v>
      </c>
      <c r="D4" s="5" t="e">
        <f t="shared" ref="D4:F4" si="4">MEDIAN(D11:D38)</f>
        <v>#NUM!</v>
      </c>
      <c r="E4" s="5" t="e">
        <f t="shared" si="4"/>
        <v>#NUM!</v>
      </c>
      <c r="F4" s="5" t="e">
        <f t="shared" si="4"/>
        <v>#NUM!</v>
      </c>
      <c r="H4" s="5">
        <f>MEDIAN(H11:H38)</f>
        <v>100</v>
      </c>
      <c r="I4" s="5">
        <f t="shared" ref="I4:K4" si="5">MEDIAN(I11:I38)</f>
        <v>282.17244515964893</v>
      </c>
      <c r="J4" s="5">
        <f t="shared" si="5"/>
        <v>100</v>
      </c>
      <c r="K4" s="5">
        <f t="shared" si="5"/>
        <v>147.64018047942866</v>
      </c>
      <c r="M4" s="5">
        <f>MEDIAN(M11:M38)</f>
        <v>100</v>
      </c>
      <c r="N4" s="5">
        <f t="shared" ref="N4:P4" si="6">MEDIAN(N11:N38)</f>
        <v>100</v>
      </c>
      <c r="O4" s="5">
        <f t="shared" si="6"/>
        <v>231.76643159480992</v>
      </c>
      <c r="P4" s="5">
        <f t="shared" si="6"/>
        <v>126.28731007025301</v>
      </c>
      <c r="S4" s="5">
        <f>MEDIAN(S11:S38)</f>
        <v>100</v>
      </c>
      <c r="T4" s="5">
        <f t="shared" ref="T4:V4" si="7">MEDIAN(T11:T38)</f>
        <v>268.59501899160261</v>
      </c>
      <c r="U4" s="5">
        <f t="shared" si="7"/>
        <v>100</v>
      </c>
      <c r="V4" s="5">
        <f t="shared" si="7"/>
        <v>159.50542662607248</v>
      </c>
      <c r="X4" s="5">
        <f>MEDIAN(X11:X38)</f>
        <v>100</v>
      </c>
      <c r="Y4" s="5">
        <f t="shared" ref="Y4:AA4" si="8">MEDIAN(Y11:Y38)</f>
        <v>100</v>
      </c>
      <c r="Z4" s="5">
        <f t="shared" si="8"/>
        <v>165.15876206219866</v>
      </c>
      <c r="AA4" s="5">
        <f t="shared" si="8"/>
        <v>91.191012069621337</v>
      </c>
    </row>
    <row r="5" spans="2:27" x14ac:dyDescent="0.25">
      <c r="B5" t="s">
        <v>5</v>
      </c>
      <c r="C5" s="5" t="e">
        <f>STDEVP(C11:C28)</f>
        <v>#DIV/0!</v>
      </c>
      <c r="D5" s="5" t="e">
        <f>STDEVP(D11:D28)</f>
        <v>#DIV/0!</v>
      </c>
      <c r="E5" s="5" t="e">
        <f>STDEVP(E11:E28)</f>
        <v>#DIV/0!</v>
      </c>
      <c r="F5" s="5" t="e">
        <f>STDEVP(F11:F28)</f>
        <v>#DIV/0!</v>
      </c>
      <c r="H5" s="5">
        <f>STDEVP(H11:H32)</f>
        <v>26.195340786885367</v>
      </c>
      <c r="I5" s="5">
        <f t="shared" ref="I5:K5" si="9">STDEVP(I11:I32)</f>
        <v>97.65571088202212</v>
      </c>
      <c r="J5" s="5">
        <f t="shared" si="9"/>
        <v>11.122404432205157</v>
      </c>
      <c r="K5" s="5">
        <f t="shared" si="9"/>
        <v>30.501356082647881</v>
      </c>
      <c r="M5" s="5">
        <f>STDEVP(M11:M32)</f>
        <v>26.195340786885367</v>
      </c>
      <c r="N5" s="5">
        <f t="shared" ref="N5:P5" si="10">STDEVP(N11:N32)</f>
        <v>5.9540375687225424</v>
      </c>
      <c r="O5" s="5">
        <f t="shared" si="10"/>
        <v>91.109514971573674</v>
      </c>
      <c r="P5" s="5">
        <f t="shared" si="10"/>
        <v>30.430630171528357</v>
      </c>
      <c r="R5" t="s">
        <v>5</v>
      </c>
      <c r="S5" s="5">
        <f>STDEVP(S11:S32)</f>
        <v>20.968094436043714</v>
      </c>
      <c r="T5" s="5">
        <f t="shared" ref="T5:V5" si="11">STDEVP(T11:T32)</f>
        <v>89.925509577874308</v>
      </c>
      <c r="U5" s="5">
        <f t="shared" si="11"/>
        <v>6.6834947636458066</v>
      </c>
      <c r="V5" s="5">
        <f t="shared" si="11"/>
        <v>54.33488283640466</v>
      </c>
      <c r="X5" s="5">
        <f>STDEVP(X11:X32)</f>
        <v>20.968094436043714</v>
      </c>
      <c r="Y5" s="5">
        <f t="shared" ref="Y5:AA5" si="12">STDEVP(Y11:Y32)</f>
        <v>16.403869578215286</v>
      </c>
      <c r="Z5" s="5">
        <f t="shared" si="12"/>
        <v>46.786322389008738</v>
      </c>
      <c r="AA5" s="5">
        <f t="shared" si="12"/>
        <v>17.300035160117744</v>
      </c>
    </row>
    <row r="6" spans="2:27" x14ac:dyDescent="0.25">
      <c r="B6" t="s">
        <v>7</v>
      </c>
      <c r="C6" s="5" t="e">
        <f>C5/SQRT(C7)</f>
        <v>#DIV/0!</v>
      </c>
      <c r="D6" s="5" t="e">
        <f t="shared" ref="D6:F6" si="13">D5/SQRT(D7)</f>
        <v>#DIV/0!</v>
      </c>
      <c r="E6" s="5" t="e">
        <f t="shared" si="13"/>
        <v>#DIV/0!</v>
      </c>
      <c r="F6" s="5" t="e">
        <f t="shared" si="13"/>
        <v>#DIV/0!</v>
      </c>
      <c r="H6" s="5">
        <f>H5/SQRT(H7)</f>
        <v>13.097670393442684</v>
      </c>
      <c r="I6" s="5">
        <f t="shared" ref="I6:K6" si="14">I5/SQRT(I7)</f>
        <v>39.867777021618799</v>
      </c>
      <c r="J6" s="5">
        <f t="shared" si="14"/>
        <v>5.5612022161025783</v>
      </c>
      <c r="K6" s="5">
        <f t="shared" si="14"/>
        <v>11.528428977844793</v>
      </c>
      <c r="M6" s="5">
        <f>M5/SQRT(M7)</f>
        <v>13.097670393442684</v>
      </c>
      <c r="N6" s="5">
        <f t="shared" ref="N6:P6" si="15">N5/SQRT(N7)</f>
        <v>2.9770187843612712</v>
      </c>
      <c r="O6" s="5">
        <f t="shared" si="15"/>
        <v>37.195303732136686</v>
      </c>
      <c r="P6" s="5">
        <f t="shared" si="15"/>
        <v>11.501697096120404</v>
      </c>
      <c r="R6" t="s">
        <v>7</v>
      </c>
      <c r="S6" s="5">
        <f>S5/SQRT(S7)</f>
        <v>8.5601887077996857</v>
      </c>
      <c r="T6" s="5">
        <f t="shared" ref="T6:V6" si="16">T5/SQRT(T7)</f>
        <v>29.975169859291437</v>
      </c>
      <c r="U6" s="5">
        <f t="shared" si="16"/>
        <v>2.7285253115825809</v>
      </c>
      <c r="V6" s="5">
        <f t="shared" si="16"/>
        <v>18.111627612134885</v>
      </c>
      <c r="X6" s="5">
        <f>X5/SQRT(X7)</f>
        <v>8.5601887077996857</v>
      </c>
      <c r="Y6" s="5">
        <f t="shared" ref="Y6:AA6" si="17">Y5/SQRT(Y7)</f>
        <v>6.6968517122985602</v>
      </c>
      <c r="Z6" s="5">
        <f t="shared" si="17"/>
        <v>15.595440796336247</v>
      </c>
      <c r="AA6" s="5">
        <f t="shared" si="17"/>
        <v>5.766678386705915</v>
      </c>
    </row>
    <row r="7" spans="2:27" x14ac:dyDescent="0.25">
      <c r="B7" t="s">
        <v>6</v>
      </c>
      <c r="C7" s="3">
        <f>COUNT(C11:C30)</f>
        <v>0</v>
      </c>
      <c r="D7" s="3">
        <f>COUNT(D11:D30)</f>
        <v>0</v>
      </c>
      <c r="E7" s="3">
        <f>COUNT(E11:E30)</f>
        <v>0</v>
      </c>
      <c r="F7" s="3">
        <f>COUNT(F11:F30)</f>
        <v>0</v>
      </c>
      <c r="H7" s="3">
        <f>COUNT(H11:H34)</f>
        <v>4</v>
      </c>
      <c r="I7" s="3">
        <f t="shared" ref="I7:K7" si="18">COUNT(I11:I34)</f>
        <v>6</v>
      </c>
      <c r="J7" s="3">
        <f t="shared" si="18"/>
        <v>4</v>
      </c>
      <c r="K7" s="3">
        <f t="shared" si="18"/>
        <v>7</v>
      </c>
      <c r="M7" s="3">
        <f>COUNT(M11:M34)</f>
        <v>4</v>
      </c>
      <c r="N7" s="3">
        <f t="shared" ref="N7:P7" si="19">COUNT(N11:N34)</f>
        <v>4</v>
      </c>
      <c r="O7" s="3">
        <f t="shared" si="19"/>
        <v>6</v>
      </c>
      <c r="P7" s="3">
        <f t="shared" si="19"/>
        <v>7</v>
      </c>
      <c r="R7" t="s">
        <v>6</v>
      </c>
      <c r="S7" s="3">
        <f>COUNT(S11:S34)</f>
        <v>6</v>
      </c>
      <c r="T7" s="3">
        <f t="shared" ref="T7:V7" si="20">COUNT(T11:T34)</f>
        <v>9</v>
      </c>
      <c r="U7" s="3">
        <f t="shared" si="20"/>
        <v>6</v>
      </c>
      <c r="V7" s="3">
        <f t="shared" si="20"/>
        <v>9</v>
      </c>
      <c r="X7" s="3">
        <f>COUNT(X11:X34)</f>
        <v>6</v>
      </c>
      <c r="Y7" s="3">
        <f t="shared" ref="Y7:AA7" si="21">COUNT(Y11:Y34)</f>
        <v>6</v>
      </c>
      <c r="Z7" s="3">
        <f t="shared" si="21"/>
        <v>9</v>
      </c>
      <c r="AA7" s="3">
        <f t="shared" si="21"/>
        <v>9</v>
      </c>
    </row>
    <row r="8" spans="2:27" x14ac:dyDescent="0.25">
      <c r="B8" t="s">
        <v>12</v>
      </c>
      <c r="C8" s="3"/>
      <c r="D8" s="4" t="e">
        <f>TTEST(C11:C31,D11:D31,2,2)</f>
        <v>#DIV/0!</v>
      </c>
      <c r="E8" s="3"/>
      <c r="F8" s="4" t="e">
        <f>TTEST(E11:E31,F11:F31,2,2)</f>
        <v>#DIV/0!</v>
      </c>
      <c r="H8" s="3"/>
      <c r="I8" s="4">
        <f>TTEST(H11:H33,I11:I33,2,2)</f>
        <v>1.2129083630829119E-2</v>
      </c>
      <c r="J8" s="3"/>
      <c r="K8" s="4">
        <f>TTEST(J11:J33,K11:K33,2,2)</f>
        <v>5.3184926758849518E-2</v>
      </c>
      <c r="M8" s="3"/>
      <c r="N8" s="3"/>
      <c r="O8" s="4">
        <f>TTEST(M11:M33,O11:O33,2,2)</f>
        <v>2.3869609109534146E-2</v>
      </c>
      <c r="P8" s="4">
        <f>TTEST(N11:N33,P11:P33,2,2)</f>
        <v>0.19580709967357338</v>
      </c>
      <c r="R8" t="s">
        <v>12</v>
      </c>
      <c r="S8" s="3"/>
      <c r="T8" s="4">
        <f>TTEST(S11:S33,T11:T33,2,2)</f>
        <v>1.5639681579689643E-3</v>
      </c>
      <c r="U8" s="3"/>
      <c r="V8" s="4">
        <f>TTEST(U11:U33,V11:V33,2,2)</f>
        <v>4.4035102699377703E-3</v>
      </c>
      <c r="X8" s="3"/>
      <c r="Y8" s="3"/>
      <c r="Z8" s="4">
        <f>TTEST(X11:X33,Z11:Z33,2,2)</f>
        <v>0.17645684236751752</v>
      </c>
      <c r="AA8" s="4">
        <f>TTEST(Y11:Y33,AA11:AA33,2,2)</f>
        <v>0.260754802178981</v>
      </c>
    </row>
    <row r="9" spans="2:27" x14ac:dyDescent="0.25">
      <c r="B9" t="s">
        <v>16</v>
      </c>
      <c r="C9" s="3"/>
      <c r="D9" s="3"/>
      <c r="E9" s="4" t="e">
        <f>TTEST(C11:C33,E11:E33,2,2)</f>
        <v>#DIV/0!</v>
      </c>
      <c r="F9" s="4" t="e">
        <f>TTEST(D11:D33,F11:F33,2,2)</f>
        <v>#DIV/0!</v>
      </c>
      <c r="H9" s="3"/>
      <c r="I9" s="3"/>
      <c r="J9" s="3"/>
      <c r="K9" s="3"/>
      <c r="M9" s="3"/>
      <c r="N9" s="3"/>
      <c r="O9" s="3"/>
      <c r="P9" s="3"/>
      <c r="S9" s="3"/>
      <c r="T9" s="3"/>
      <c r="U9" s="3"/>
      <c r="V9" s="3"/>
      <c r="X9" s="3"/>
      <c r="Y9" s="3"/>
      <c r="Z9" s="3"/>
      <c r="AA9" s="3"/>
    </row>
    <row r="10" spans="2:27" x14ac:dyDescent="0.25">
      <c r="B10" s="2" t="s">
        <v>3</v>
      </c>
      <c r="C10" s="2" t="s">
        <v>3</v>
      </c>
      <c r="D10" s="2" t="s">
        <v>3</v>
      </c>
      <c r="E10" s="2" t="s">
        <v>3</v>
      </c>
      <c r="F10" s="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2" t="s">
        <v>3</v>
      </c>
      <c r="M10" s="2" t="s">
        <v>3</v>
      </c>
      <c r="N10" s="2" t="s">
        <v>3</v>
      </c>
      <c r="O10" s="2" t="s">
        <v>3</v>
      </c>
      <c r="P10" s="2" t="s">
        <v>3</v>
      </c>
      <c r="Q10" s="2" t="s">
        <v>3</v>
      </c>
      <c r="R10" s="2" t="s">
        <v>3</v>
      </c>
      <c r="S10" s="2" t="s">
        <v>3</v>
      </c>
      <c r="T10" s="2" t="s">
        <v>3</v>
      </c>
      <c r="U10" s="2" t="s">
        <v>3</v>
      </c>
      <c r="V10" s="2" t="s">
        <v>3</v>
      </c>
      <c r="W10" s="2" t="s">
        <v>3</v>
      </c>
      <c r="X10" s="2" t="s">
        <v>3</v>
      </c>
      <c r="Y10" s="2" t="s">
        <v>3</v>
      </c>
      <c r="Z10" s="2" t="s">
        <v>3</v>
      </c>
      <c r="AA10" s="2" t="s">
        <v>3</v>
      </c>
    </row>
    <row r="11" spans="2:27" x14ac:dyDescent="0.25">
      <c r="B11" s="1"/>
      <c r="C11" s="5"/>
      <c r="D11" s="5"/>
      <c r="E11" s="5"/>
      <c r="F11" s="5"/>
      <c r="H11" s="5">
        <v>97.427895690935969</v>
      </c>
      <c r="I11" s="5">
        <v>354.81456529069794</v>
      </c>
      <c r="J11" s="5">
        <v>108.16648490449658</v>
      </c>
      <c r="K11" s="5">
        <v>147.64018047942866</v>
      </c>
      <c r="M11" s="5">
        <v>97.427895690935969</v>
      </c>
      <c r="N11" s="5">
        <v>96.740610789166823</v>
      </c>
      <c r="O11" s="5">
        <v>345.82306177978353</v>
      </c>
      <c r="P11" s="5">
        <v>126.28731007025301</v>
      </c>
      <c r="S11" s="5">
        <v>81.804563694251712</v>
      </c>
      <c r="T11" s="5">
        <v>277.61327641026827</v>
      </c>
      <c r="U11" s="5">
        <v>101.92587473140176</v>
      </c>
      <c r="V11" s="5">
        <v>155.35162652649959</v>
      </c>
      <c r="X11" s="5">
        <v>81.804563694251712</v>
      </c>
      <c r="Y11" s="5">
        <v>112.97429622275948</v>
      </c>
      <c r="Z11" s="5">
        <v>172.35668727652751</v>
      </c>
      <c r="AA11" s="5">
        <v>106.9721183847935</v>
      </c>
    </row>
    <row r="12" spans="2:27" x14ac:dyDescent="0.25">
      <c r="B12" s="1"/>
      <c r="C12" s="5"/>
      <c r="D12" s="5"/>
      <c r="E12" s="5"/>
      <c r="F12" s="5"/>
      <c r="H12" s="5">
        <v>102.57210430906403</v>
      </c>
      <c r="I12" s="5">
        <v>379.85460417051593</v>
      </c>
      <c r="J12" s="5">
        <v>91.833515095503415</v>
      </c>
      <c r="K12" s="5">
        <v>154.77938631048931</v>
      </c>
      <c r="M12" s="5">
        <v>102.57210430906403</v>
      </c>
      <c r="N12" s="5">
        <v>103.25938921083318</v>
      </c>
      <c r="O12" s="5">
        <v>289.33808937401028</v>
      </c>
      <c r="P12" s="5">
        <v>131.83629975114528</v>
      </c>
      <c r="S12" s="5">
        <v>118.19543630574829</v>
      </c>
      <c r="T12" s="5">
        <v>216.14477811540701</v>
      </c>
      <c r="U12" s="5">
        <v>98.074125268598252</v>
      </c>
      <c r="V12" s="5">
        <v>126.85584366256498</v>
      </c>
      <c r="X12" s="5">
        <v>118.19543630574829</v>
      </c>
      <c r="Y12" s="5">
        <v>87.025703777240523</v>
      </c>
      <c r="Z12" s="5">
        <v>166.45503958347021</v>
      </c>
      <c r="AA12" s="5">
        <v>87.344246089089069</v>
      </c>
    </row>
    <row r="13" spans="2:27" x14ac:dyDescent="0.25">
      <c r="B13" s="1"/>
      <c r="C13" s="5"/>
      <c r="D13" s="5"/>
      <c r="E13" s="5"/>
      <c r="F13" s="5"/>
      <c r="H13" s="5">
        <v>63.043592743538852</v>
      </c>
      <c r="I13" s="5">
        <v>185.28466924968052</v>
      </c>
      <c r="J13" s="5">
        <v>113.44337327502683</v>
      </c>
      <c r="K13" s="5">
        <v>116.51097671378982</v>
      </c>
      <c r="M13" s="5">
        <v>63.043592743538852</v>
      </c>
      <c r="N13" s="5">
        <v>107.76385913781434</v>
      </c>
      <c r="O13" s="5">
        <v>174.19477381560955</v>
      </c>
      <c r="P13" s="5">
        <v>104.14248525992403</v>
      </c>
      <c r="S13" s="5">
        <v>75.076293604382045</v>
      </c>
      <c r="T13" s="5">
        <v>270.44211701000324</v>
      </c>
      <c r="U13" s="5">
        <v>94.26603889701272</v>
      </c>
      <c r="V13" s="5">
        <v>139.498690204414</v>
      </c>
      <c r="X13" s="5">
        <v>75.076293604382045</v>
      </c>
      <c r="Y13" s="5">
        <v>99.844545727169134</v>
      </c>
      <c r="Z13" s="5">
        <v>165.15876206219866</v>
      </c>
      <c r="AA13" s="5">
        <v>91.191012069621337</v>
      </c>
    </row>
    <row r="14" spans="2:27" x14ac:dyDescent="0.25">
      <c r="B14" s="1"/>
      <c r="C14" s="5"/>
      <c r="D14" s="5"/>
      <c r="E14" s="5"/>
      <c r="F14" s="5"/>
      <c r="H14" s="5">
        <v>136.95640725646115</v>
      </c>
      <c r="I14" s="5">
        <v>158.46476545763264</v>
      </c>
      <c r="J14" s="5">
        <v>86.556626724973157</v>
      </c>
      <c r="K14" s="5">
        <v>82.585782709105501</v>
      </c>
      <c r="M14" s="5">
        <v>136.95640725646115</v>
      </c>
      <c r="N14" s="5">
        <v>92.236140862185664</v>
      </c>
      <c r="O14" s="5">
        <v>133.05168520303621</v>
      </c>
      <c r="P14" s="5">
        <v>73.808974679565154</v>
      </c>
      <c r="S14" s="5">
        <v>124.92370639561796</v>
      </c>
      <c r="T14" s="5">
        <v>270.51473100129067</v>
      </c>
      <c r="U14" s="5">
        <v>105.73396110298729</v>
      </c>
      <c r="V14" s="5">
        <v>122.21523063597576</v>
      </c>
      <c r="X14" s="5">
        <v>124.92370639561796</v>
      </c>
      <c r="Y14" s="5">
        <v>100.15545427283087</v>
      </c>
      <c r="Z14" s="5">
        <v>185.18812663776819</v>
      </c>
      <c r="AA14" s="5">
        <v>80.303695398558204</v>
      </c>
    </row>
    <row r="15" spans="2:27" x14ac:dyDescent="0.25">
      <c r="B15" s="1"/>
      <c r="C15" s="5"/>
      <c r="D15" s="5"/>
      <c r="E15" s="5"/>
      <c r="F15" s="5"/>
      <c r="H15" s="5"/>
      <c r="I15" s="5"/>
      <c r="J15" s="5"/>
      <c r="K15" s="5"/>
      <c r="M15" s="5"/>
      <c r="N15" s="5"/>
      <c r="O15" s="5"/>
      <c r="P15" s="5"/>
      <c r="S15" s="5">
        <v>80.850119844107851</v>
      </c>
      <c r="T15" s="5">
        <v>474.19802873499293</v>
      </c>
      <c r="U15" s="5">
        <v>90.129842789731271</v>
      </c>
      <c r="V15" s="5">
        <v>294.29211094274552</v>
      </c>
      <c r="X15" s="5">
        <v>80.850119844107851</v>
      </c>
      <c r="Y15" s="5">
        <v>125.27655599385412</v>
      </c>
      <c r="Z15" s="5">
        <v>85.125989899168843</v>
      </c>
      <c r="AA15" s="5">
        <v>77.258223132925266</v>
      </c>
    </row>
    <row r="16" spans="2:27" x14ac:dyDescent="0.25">
      <c r="C16" s="5"/>
      <c r="D16" s="5"/>
      <c r="E16" s="5"/>
      <c r="F16" s="5"/>
      <c r="H16" s="5"/>
      <c r="I16" s="5"/>
      <c r="J16" s="5"/>
      <c r="K16" s="5"/>
      <c r="M16" s="5"/>
      <c r="N16" s="5"/>
      <c r="O16" s="5"/>
      <c r="P16" s="5"/>
      <c r="S16" s="5">
        <v>119.14988015589213</v>
      </c>
      <c r="T16" s="5">
        <v>268.59501899160261</v>
      </c>
      <c r="U16" s="5">
        <v>109.87015721026873</v>
      </c>
      <c r="V16" s="5">
        <v>192.00028063198721</v>
      </c>
      <c r="X16" s="5">
        <v>119.14988015589213</v>
      </c>
      <c r="Y16" s="5">
        <v>74.723444006145883</v>
      </c>
      <c r="Z16" s="5">
        <v>103.74092470954324</v>
      </c>
      <c r="AA16" s="5">
        <v>49.198190547943568</v>
      </c>
    </row>
    <row r="17" spans="2:27" x14ac:dyDescent="0.25">
      <c r="B17" s="1"/>
      <c r="C17" s="5"/>
      <c r="D17" s="5"/>
      <c r="E17" s="5"/>
      <c r="F17" s="5"/>
      <c r="H17" s="5"/>
      <c r="I17" s="8"/>
      <c r="J17" s="5"/>
      <c r="K17" s="5">
        <v>150.07035990112405</v>
      </c>
      <c r="M17" s="5"/>
      <c r="N17" s="5"/>
      <c r="O17" s="8"/>
      <c r="P17" s="5">
        <v>151.52064417423119</v>
      </c>
      <c r="S17" s="5"/>
      <c r="T17" s="5">
        <v>143.31448032125269</v>
      </c>
      <c r="U17" s="5"/>
      <c r="V17" s="5">
        <v>211.43903678944724</v>
      </c>
      <c r="X17" s="5"/>
      <c r="Y17" s="5"/>
      <c r="Z17" s="5">
        <v>66.163159699351723</v>
      </c>
      <c r="AA17" s="5">
        <v>96.879308565254703</v>
      </c>
    </row>
    <row r="18" spans="2:27" x14ac:dyDescent="0.25">
      <c r="B18" s="1"/>
      <c r="C18" s="5"/>
      <c r="D18" s="5"/>
      <c r="E18" s="5"/>
      <c r="F18" s="5"/>
      <c r="H18" s="5"/>
      <c r="I18" s="5">
        <v>209.53032502859992</v>
      </c>
      <c r="J18" s="5"/>
      <c r="K18" s="5">
        <v>133.29752445269446</v>
      </c>
      <c r="M18" s="5"/>
      <c r="N18" s="5"/>
      <c r="O18" s="5">
        <v>167.10865448939239</v>
      </c>
      <c r="P18" s="5">
        <v>105.6505579956733</v>
      </c>
      <c r="S18" s="5"/>
      <c r="T18" s="5">
        <v>261.56461723949531</v>
      </c>
      <c r="U18" s="5"/>
      <c r="V18" s="5">
        <v>159.50542662607248</v>
      </c>
      <c r="X18" s="5"/>
      <c r="Y18" s="5"/>
      <c r="Z18" s="5">
        <v>169.74637460895741</v>
      </c>
      <c r="AA18" s="5">
        <v>107.26049746843515</v>
      </c>
    </row>
    <row r="19" spans="2:27" x14ac:dyDescent="0.25">
      <c r="B19" s="1"/>
      <c r="C19" s="5"/>
      <c r="D19" s="5"/>
      <c r="E19" s="5"/>
      <c r="F19" s="5"/>
      <c r="H19" s="5"/>
      <c r="I19" s="5">
        <v>393.77336344927107</v>
      </c>
      <c r="J19" s="5"/>
      <c r="K19" s="5">
        <v>187.42895336943587</v>
      </c>
      <c r="M19" s="5"/>
      <c r="N19" s="5"/>
      <c r="O19" s="5">
        <v>363.5885578866355</v>
      </c>
      <c r="P19" s="5">
        <v>173.07522873411708</v>
      </c>
      <c r="S19" s="5"/>
      <c r="T19" s="5">
        <v>156.29930842954229</v>
      </c>
      <c r="U19" s="5"/>
      <c r="V19" s="5">
        <v>239.94658109901852</v>
      </c>
      <c r="X19" s="5"/>
      <c r="Y19" s="5"/>
      <c r="Z19" s="5">
        <v>67.141329425723228</v>
      </c>
      <c r="AA19" s="5">
        <v>102.06084863852897</v>
      </c>
    </row>
    <row r="20" spans="2:27" x14ac:dyDescent="0.25">
      <c r="B20" s="1"/>
      <c r="C20" s="5"/>
      <c r="D20" s="5"/>
      <c r="E20" s="5"/>
      <c r="F20" s="5"/>
      <c r="H20" s="5"/>
      <c r="I20" s="5"/>
      <c r="J20" s="5"/>
      <c r="K20" s="5"/>
      <c r="M20" s="5"/>
      <c r="N20" s="5"/>
      <c r="O20" s="5"/>
      <c r="P20" s="5"/>
      <c r="S20" s="5"/>
      <c r="T20" s="5"/>
      <c r="U20" s="5"/>
      <c r="V20" s="5"/>
      <c r="X20" s="5"/>
      <c r="Y20" s="5"/>
      <c r="Z20" s="5"/>
      <c r="AA20" s="5"/>
    </row>
    <row r="21" spans="2:27" x14ac:dyDescent="0.25">
      <c r="C21" s="5"/>
      <c r="D21" s="5"/>
      <c r="E21" s="5"/>
      <c r="F21" s="5"/>
      <c r="H21" s="5"/>
      <c r="I21" s="5"/>
      <c r="J21" s="5"/>
      <c r="K21" s="5"/>
      <c r="M21" s="5"/>
      <c r="N21" s="5"/>
      <c r="O21" s="5"/>
      <c r="P21" s="5"/>
      <c r="S21" s="5"/>
      <c r="T21" s="5"/>
      <c r="U21" s="5"/>
      <c r="V21" s="5"/>
      <c r="X21" s="5"/>
      <c r="Y21" s="5"/>
      <c r="Z21" s="5"/>
      <c r="AA21" s="5"/>
    </row>
    <row r="22" spans="2:27" x14ac:dyDescent="0.25">
      <c r="C22" s="5"/>
      <c r="D22" s="5"/>
      <c r="E22" s="5"/>
      <c r="F22" s="5"/>
      <c r="H22" s="5"/>
      <c r="I22" s="5"/>
      <c r="J22" s="5"/>
      <c r="K22" s="5"/>
      <c r="M22" s="5"/>
      <c r="N22" s="5"/>
      <c r="O22" s="5"/>
      <c r="P22" s="5"/>
      <c r="S22" s="5"/>
      <c r="T22" s="5"/>
      <c r="U22" s="5"/>
      <c r="V22" s="5"/>
      <c r="X22" s="5"/>
      <c r="Y22" s="5"/>
      <c r="Z22" s="5"/>
      <c r="AA22" s="5"/>
    </row>
  </sheetData>
  <mergeCells count="5">
    <mergeCell ref="C1:F1"/>
    <mergeCell ref="H1:K1"/>
    <mergeCell ref="M1:P1"/>
    <mergeCell ref="S1:V1"/>
    <mergeCell ref="X1:AA1"/>
  </mergeCells>
  <conditionalFormatting sqref="I8">
    <cfRule type="cellIs" dxfId="71" priority="17" operator="lessThan">
      <formula>0.05</formula>
    </cfRule>
    <cfRule type="cellIs" dxfId="70" priority="18" operator="greaterThan">
      <formula>0.05</formula>
    </cfRule>
  </conditionalFormatting>
  <conditionalFormatting sqref="K8">
    <cfRule type="cellIs" dxfId="69" priority="15" operator="lessThan">
      <formula>0.05</formula>
    </cfRule>
    <cfRule type="cellIs" dxfId="68" priority="16" operator="greaterThan">
      <formula>0.05</formula>
    </cfRule>
  </conditionalFormatting>
  <conditionalFormatting sqref="O8:P8">
    <cfRule type="cellIs" dxfId="67" priority="13" operator="lessThan">
      <formula>0.05</formula>
    </cfRule>
    <cfRule type="cellIs" dxfId="66" priority="14" operator="greaterThan">
      <formula>0.05</formula>
    </cfRule>
  </conditionalFormatting>
  <conditionalFormatting sqref="T8">
    <cfRule type="cellIs" dxfId="65" priority="11" operator="lessThan">
      <formula>0.05</formula>
    </cfRule>
    <cfRule type="cellIs" dxfId="64" priority="12" operator="greaterThan">
      <formula>0.05</formula>
    </cfRule>
  </conditionalFormatting>
  <conditionalFormatting sqref="V8">
    <cfRule type="cellIs" dxfId="63" priority="9" operator="lessThan">
      <formula>0.05</formula>
    </cfRule>
    <cfRule type="cellIs" dxfId="62" priority="10" operator="greaterThan">
      <formula>0.05</formula>
    </cfRule>
  </conditionalFormatting>
  <conditionalFormatting sqref="Z8:AA8">
    <cfRule type="cellIs" dxfId="61" priority="7" operator="lessThan">
      <formula>0.05</formula>
    </cfRule>
    <cfRule type="cellIs" dxfId="60" priority="8" operator="greaterThan">
      <formula>0.05</formula>
    </cfRule>
  </conditionalFormatting>
  <conditionalFormatting sqref="D8">
    <cfRule type="cellIs" dxfId="59" priority="5" operator="lessThan">
      <formula>0.05</formula>
    </cfRule>
    <cfRule type="cellIs" dxfId="58" priority="6" operator="greaterThan">
      <formula>0.05</formula>
    </cfRule>
  </conditionalFormatting>
  <conditionalFormatting sqref="F8">
    <cfRule type="cellIs" dxfId="57" priority="3" operator="lessThan">
      <formula>0.05</formula>
    </cfRule>
    <cfRule type="cellIs" dxfId="56" priority="4" operator="greaterThan">
      <formula>0.05</formula>
    </cfRule>
  </conditionalFormatting>
  <conditionalFormatting sqref="E9:F9">
    <cfRule type="cellIs" dxfId="55" priority="1" operator="lessThan">
      <formula>0.05</formula>
    </cfRule>
    <cfRule type="cellIs" dxfId="54" priority="2" operator="greaterThan">
      <formula>0.05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22"/>
  <sheetViews>
    <sheetView tabSelected="1" workbookViewId="0">
      <selection activeCell="AA13" sqref="AA13:AA21"/>
    </sheetView>
  </sheetViews>
  <sheetFormatPr baseColWidth="10" defaultRowHeight="15" x14ac:dyDescent="0.25"/>
  <cols>
    <col min="1" max="1" width="3.85546875" customWidth="1"/>
    <col min="3" max="6" width="0" hidden="1" customWidth="1"/>
    <col min="7" max="7" width="4.85546875" hidden="1" customWidth="1"/>
    <col min="12" max="12" width="4.5703125" customWidth="1"/>
    <col min="17" max="17" width="5.7109375" customWidth="1"/>
    <col min="23" max="23" width="7.140625" customWidth="1"/>
  </cols>
  <sheetData>
    <row r="1" spans="2:27" x14ac:dyDescent="0.25">
      <c r="C1" s="9" t="s">
        <v>9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8</v>
      </c>
      <c r="T1" s="9"/>
      <c r="U1" s="9"/>
      <c r="V1" s="9"/>
      <c r="X1" s="9" t="s">
        <v>10</v>
      </c>
      <c r="Y1" s="9"/>
      <c r="Z1" s="9"/>
      <c r="AA1" s="9"/>
    </row>
    <row r="2" spans="2:27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</row>
    <row r="3" spans="2:27" x14ac:dyDescent="0.25">
      <c r="B3" t="s">
        <v>4</v>
      </c>
      <c r="C3" s="5" t="e">
        <f>AVERAGE(C11:C23)</f>
        <v>#DIV/0!</v>
      </c>
      <c r="D3" s="5" t="e">
        <f>AVERAGE(D11:D23)</f>
        <v>#DIV/0!</v>
      </c>
      <c r="E3" s="5" t="e">
        <f>AVERAGE(E11:E23)</f>
        <v>#DIV/0!</v>
      </c>
      <c r="F3" s="5" t="e">
        <f>AVERAGE(F11:F23)</f>
        <v>#DIV/0!</v>
      </c>
      <c r="H3" s="5">
        <f>AVERAGE(H11:H27)</f>
        <v>100</v>
      </c>
      <c r="I3" s="5">
        <f t="shared" ref="I3:K3" si="0">AVERAGE(I11:I27)</f>
        <v>229.81541923423535</v>
      </c>
      <c r="J3" s="5">
        <f t="shared" si="0"/>
        <v>100</v>
      </c>
      <c r="K3" s="5">
        <f t="shared" si="0"/>
        <v>169.19948960077332</v>
      </c>
      <c r="M3" s="5">
        <f>AVERAGE(M11:M27)</f>
        <v>100</v>
      </c>
      <c r="N3" s="5">
        <f t="shared" ref="N3:P3" si="1">AVERAGE(N11:N27)</f>
        <v>100</v>
      </c>
      <c r="O3" s="5">
        <f t="shared" si="1"/>
        <v>267.20690729681405</v>
      </c>
      <c r="P3" s="5">
        <f t="shared" si="1"/>
        <v>204.8305889149814</v>
      </c>
      <c r="R3" t="s">
        <v>4</v>
      </c>
      <c r="S3" s="5">
        <f>AVERAGE(S11:S27)</f>
        <v>100</v>
      </c>
      <c r="T3" s="5">
        <f t="shared" ref="T3:V3" si="2">AVERAGE(T11:T27)</f>
        <v>96.91365555555555</v>
      </c>
      <c r="U3" s="5">
        <f t="shared" si="2"/>
        <v>100</v>
      </c>
      <c r="V3" s="5">
        <f t="shared" si="2"/>
        <v>89.940577777777762</v>
      </c>
      <c r="X3" s="5">
        <f>AVERAGE(X11:X27)</f>
        <v>100</v>
      </c>
      <c r="Y3" s="5">
        <f t="shared" ref="Y3:AA3" si="3">AVERAGE(Y11:Y27)</f>
        <v>100</v>
      </c>
      <c r="Z3" s="5">
        <f t="shared" si="3"/>
        <v>114.40541111111111</v>
      </c>
      <c r="AA3" s="5">
        <f t="shared" si="3"/>
        <v>104.23250000000002</v>
      </c>
    </row>
    <row r="4" spans="2:27" x14ac:dyDescent="0.25">
      <c r="B4" t="s">
        <v>15</v>
      </c>
      <c r="C4" s="5" t="e">
        <f>MEDIAN(C11:C38)</f>
        <v>#NUM!</v>
      </c>
      <c r="D4" s="5" t="e">
        <f t="shared" ref="D4:F4" si="4">MEDIAN(D11:D38)</f>
        <v>#NUM!</v>
      </c>
      <c r="E4" s="5" t="e">
        <f t="shared" si="4"/>
        <v>#NUM!</v>
      </c>
      <c r="F4" s="5" t="e">
        <f t="shared" si="4"/>
        <v>#NUM!</v>
      </c>
      <c r="H4" s="5">
        <f>MEDIAN(H11:H38)</f>
        <v>100</v>
      </c>
      <c r="I4" s="5">
        <f t="shared" ref="I4:K4" si="5">MEDIAN(I11:I38)</f>
        <v>190.90078890331188</v>
      </c>
      <c r="J4" s="5">
        <f t="shared" si="5"/>
        <v>100</v>
      </c>
      <c r="K4" s="5">
        <f t="shared" si="5"/>
        <v>168.30279947055493</v>
      </c>
      <c r="M4" s="5">
        <f>MEDIAN(M11:M38)</f>
        <v>100</v>
      </c>
      <c r="N4" s="5">
        <f t="shared" ref="N4:P4" si="6">MEDIAN(N11:N38)</f>
        <v>99.999999999999986</v>
      </c>
      <c r="O4" s="5">
        <f t="shared" si="6"/>
        <v>273.35851899957993</v>
      </c>
      <c r="P4" s="5">
        <f t="shared" si="6"/>
        <v>190.66527663371517</v>
      </c>
      <c r="S4" s="5">
        <f>MEDIAN(S11:S38)</f>
        <v>100</v>
      </c>
      <c r="T4" s="5">
        <f t="shared" ref="T4:V4" si="7">MEDIAN(T11:T38)</f>
        <v>95.653000000000006</v>
      </c>
      <c r="U4" s="5">
        <f t="shared" si="7"/>
        <v>100</v>
      </c>
      <c r="V4" s="5">
        <f t="shared" si="7"/>
        <v>91.222899999999996</v>
      </c>
      <c r="X4" s="5">
        <f>MEDIAN(X11:X38)</f>
        <v>100</v>
      </c>
      <c r="Y4" s="5">
        <f t="shared" ref="Y4:AA4" si="8">MEDIAN(Y11:Y38)</f>
        <v>100</v>
      </c>
      <c r="Z4" s="5">
        <f t="shared" si="8"/>
        <v>118.105</v>
      </c>
      <c r="AA4" s="5">
        <f t="shared" si="8"/>
        <v>98.047600000000003</v>
      </c>
    </row>
    <row r="5" spans="2:27" x14ac:dyDescent="0.25">
      <c r="B5" t="s">
        <v>5</v>
      </c>
      <c r="C5" s="5" t="e">
        <f>STDEVP(C11:C28)</f>
        <v>#DIV/0!</v>
      </c>
      <c r="D5" s="5" t="e">
        <f>STDEVP(D11:D28)</f>
        <v>#DIV/0!</v>
      </c>
      <c r="E5" s="5" t="e">
        <f>STDEVP(E11:E28)</f>
        <v>#DIV/0!</v>
      </c>
      <c r="F5" s="5" t="e">
        <f>STDEVP(F11:F28)</f>
        <v>#DIV/0!</v>
      </c>
      <c r="H5" s="5">
        <f>STDEVP(H11:H32)</f>
        <v>26.053808729546674</v>
      </c>
      <c r="I5" s="5">
        <f t="shared" ref="I5:K5" si="9">STDEVP(I11:I32)</f>
        <v>75.319309889627817</v>
      </c>
      <c r="J5" s="5">
        <f t="shared" si="9"/>
        <v>6.9265164818490401</v>
      </c>
      <c r="K5" s="5">
        <f t="shared" si="9"/>
        <v>21.541728909459703</v>
      </c>
      <c r="M5" s="5">
        <f>STDEVP(M11:M32)</f>
        <v>26.053808729546674</v>
      </c>
      <c r="N5" s="5">
        <f t="shared" ref="N5:P5" si="10">STDEVP(N11:N32)</f>
        <v>22.893559370651055</v>
      </c>
      <c r="O5" s="5">
        <f t="shared" si="10"/>
        <v>26.049253449129324</v>
      </c>
      <c r="P5" s="5">
        <f t="shared" si="10"/>
        <v>59.49671096434416</v>
      </c>
      <c r="R5" t="s">
        <v>5</v>
      </c>
      <c r="S5" s="5">
        <f>STDEVP(S11:S32)</f>
        <v>19.746738305772617</v>
      </c>
      <c r="T5" s="5">
        <f t="shared" ref="T5:V5" si="11">STDEVP(T11:T32)</f>
        <v>21.040873340456574</v>
      </c>
      <c r="U5" s="5">
        <f t="shared" si="11"/>
        <v>10.597797641334028</v>
      </c>
      <c r="V5" s="5">
        <f t="shared" si="11"/>
        <v>25.650713091789221</v>
      </c>
      <c r="X5" s="5">
        <f>STDEVP(X11:X32)</f>
        <v>19.746738305772617</v>
      </c>
      <c r="Y5" s="5">
        <f t="shared" ref="Y5:AA5" si="12">STDEVP(Y11:Y32)</f>
        <v>3.4760794419383831</v>
      </c>
      <c r="Z5" s="5">
        <f t="shared" si="12"/>
        <v>30.7689469080054</v>
      </c>
      <c r="AA5" s="5">
        <f t="shared" si="12"/>
        <v>30.527960688632088</v>
      </c>
    </row>
    <row r="6" spans="2:27" x14ac:dyDescent="0.25">
      <c r="B6" t="s">
        <v>7</v>
      </c>
      <c r="C6" s="5" t="e">
        <f>C5/SQRT(C7)</f>
        <v>#DIV/0!</v>
      </c>
      <c r="D6" s="5" t="e">
        <f t="shared" ref="D6:F6" si="13">D5/SQRT(D7)</f>
        <v>#DIV/0!</v>
      </c>
      <c r="E6" s="5" t="e">
        <f t="shared" si="13"/>
        <v>#DIV/0!</v>
      </c>
      <c r="F6" s="5" t="e">
        <f t="shared" si="13"/>
        <v>#DIV/0!</v>
      </c>
      <c r="H6" s="5">
        <f>H5/SQRT(H7)</f>
        <v>13.026904364773337</v>
      </c>
      <c r="I6" s="5">
        <f t="shared" ref="I6:K6" si="14">I5/SQRT(I7)</f>
        <v>37.659654944813909</v>
      </c>
      <c r="J6" s="5">
        <f t="shared" si="14"/>
        <v>3.4632582409245201</v>
      </c>
      <c r="K6" s="5">
        <f t="shared" si="14"/>
        <v>10.770864454729852</v>
      </c>
      <c r="M6" s="5">
        <f>M5/SQRT(M7)</f>
        <v>13.026904364773337</v>
      </c>
      <c r="N6" s="5">
        <f t="shared" ref="N6:P6" si="15">N5/SQRT(N7)</f>
        <v>11.446779685325527</v>
      </c>
      <c r="O6" s="5">
        <f t="shared" si="15"/>
        <v>13.024626724564662</v>
      </c>
      <c r="P6" s="5">
        <f t="shared" si="15"/>
        <v>29.74835548217208</v>
      </c>
      <c r="R6" t="s">
        <v>7</v>
      </c>
      <c r="S6" s="5">
        <f>S5/SQRT(S7)</f>
        <v>8.0615721555689497</v>
      </c>
      <c r="T6" s="5">
        <f t="shared" ref="T6:V6" si="16">T5/SQRT(T7)</f>
        <v>7.0136244468188584</v>
      </c>
      <c r="U6" s="5">
        <f t="shared" si="16"/>
        <v>4.326532769756577</v>
      </c>
      <c r="V6" s="5">
        <f t="shared" si="16"/>
        <v>8.5502376972630731</v>
      </c>
      <c r="X6" s="5">
        <f>X5/SQRT(X7)</f>
        <v>8.0615721555689497</v>
      </c>
      <c r="Y6" s="5">
        <f t="shared" ref="Y6:AA6" si="17">Y5/SQRT(Y7)</f>
        <v>1.419103489687924</v>
      </c>
      <c r="Z6" s="5">
        <f t="shared" si="17"/>
        <v>10.2563156360018</v>
      </c>
      <c r="AA6" s="5">
        <f t="shared" si="17"/>
        <v>10.175986896210697</v>
      </c>
    </row>
    <row r="7" spans="2:27" x14ac:dyDescent="0.25">
      <c r="B7" t="s">
        <v>6</v>
      </c>
      <c r="C7" s="3">
        <f>COUNT(C11:C30)</f>
        <v>0</v>
      </c>
      <c r="D7" s="3">
        <f>COUNT(D11:D30)</f>
        <v>0</v>
      </c>
      <c r="E7" s="3">
        <f>COUNT(E11:E30)</f>
        <v>0</v>
      </c>
      <c r="F7" s="3">
        <f>COUNT(F11:F30)</f>
        <v>0</v>
      </c>
      <c r="H7" s="3">
        <f>COUNT(H11:H34)</f>
        <v>4</v>
      </c>
      <c r="I7" s="3">
        <f t="shared" ref="I7:K7" si="18">COUNT(I11:I34)</f>
        <v>4</v>
      </c>
      <c r="J7" s="3">
        <f t="shared" si="18"/>
        <v>4</v>
      </c>
      <c r="K7" s="3">
        <f t="shared" si="18"/>
        <v>4</v>
      </c>
      <c r="M7" s="3">
        <f>COUNT(M11:M34)</f>
        <v>4</v>
      </c>
      <c r="N7" s="3">
        <f t="shared" ref="N7:P7" si="19">COUNT(N11:N34)</f>
        <v>4</v>
      </c>
      <c r="O7" s="3">
        <f t="shared" si="19"/>
        <v>4</v>
      </c>
      <c r="P7" s="3">
        <f t="shared" si="19"/>
        <v>4</v>
      </c>
      <c r="R7" t="s">
        <v>6</v>
      </c>
      <c r="S7" s="3">
        <f>COUNT(S11:S34)</f>
        <v>6</v>
      </c>
      <c r="T7" s="3">
        <f t="shared" ref="T7:V7" si="20">COUNT(T11:T34)</f>
        <v>9</v>
      </c>
      <c r="U7" s="3">
        <f t="shared" si="20"/>
        <v>6</v>
      </c>
      <c r="V7" s="3">
        <f t="shared" si="20"/>
        <v>9</v>
      </c>
      <c r="X7" s="3">
        <f>COUNT(X11:X34)</f>
        <v>6</v>
      </c>
      <c r="Y7" s="3">
        <f t="shared" ref="Y7:AA7" si="21">COUNT(Y11:Y34)</f>
        <v>6</v>
      </c>
      <c r="Z7" s="3">
        <f t="shared" si="21"/>
        <v>9</v>
      </c>
      <c r="AA7" s="3">
        <f t="shared" si="21"/>
        <v>9</v>
      </c>
    </row>
    <row r="8" spans="2:27" x14ac:dyDescent="0.25">
      <c r="B8" t="s">
        <v>12</v>
      </c>
      <c r="C8" s="3"/>
      <c r="D8" s="4" t="e">
        <f>TTEST(C11:C31,D11:D31,2,2)</f>
        <v>#DIV/0!</v>
      </c>
      <c r="E8" s="3"/>
      <c r="F8" s="4" t="e">
        <f>TTEST(E11:E31,F11:F31,2,2)</f>
        <v>#DIV/0!</v>
      </c>
      <c r="H8" s="3"/>
      <c r="I8" s="4">
        <f>TTEST(H11:H33,I11:I33,2,2)</f>
        <v>3.0305088398295547E-2</v>
      </c>
      <c r="J8" s="3"/>
      <c r="K8" s="4">
        <f>TTEST(J11:J33,K11:K33,2,2)</f>
        <v>1.8353192823000887E-3</v>
      </c>
      <c r="M8" s="3"/>
      <c r="N8" s="3"/>
      <c r="O8" s="4">
        <f>TTEST(M11:M33,O11:O33,2,2)</f>
        <v>2.2425125444405116E-4</v>
      </c>
      <c r="P8" s="4">
        <f>TTEST(N11:N33,P11:P33,2,2)</f>
        <v>2.9249891811294573E-2</v>
      </c>
      <c r="R8" t="s">
        <v>12</v>
      </c>
      <c r="S8" s="3"/>
      <c r="T8" s="4">
        <f>TTEST(S11:S33,T11:T33,2,2)</f>
        <v>0.7947859065045908</v>
      </c>
      <c r="U8" s="3"/>
      <c r="V8" s="4">
        <f>TTEST(U11:U33,V11:V33,2,2)</f>
        <v>0.41211952220905046</v>
      </c>
      <c r="X8" s="3"/>
      <c r="Y8" s="3"/>
      <c r="Z8" s="4">
        <f>TTEST(X11:X33,Z11:Z33,2,2)</f>
        <v>0.36157299950036381</v>
      </c>
      <c r="AA8" s="4">
        <f>TTEST(Y11:Y33,AA11:AA33,2,2)</f>
        <v>0.75791062666668274</v>
      </c>
    </row>
    <row r="9" spans="2:27" x14ac:dyDescent="0.25">
      <c r="B9" t="s">
        <v>16</v>
      </c>
      <c r="C9" s="3"/>
      <c r="D9" s="3"/>
      <c r="E9" s="4" t="e">
        <f>TTEST(C11:C33,E11:E33,2,2)</f>
        <v>#DIV/0!</v>
      </c>
      <c r="F9" s="4" t="e">
        <f>TTEST(D11:D33,F11:F33,2,2)</f>
        <v>#DIV/0!</v>
      </c>
      <c r="H9" s="3"/>
      <c r="I9" s="3"/>
      <c r="J9" s="3"/>
      <c r="K9" s="3"/>
      <c r="M9" s="3"/>
      <c r="N9" s="3"/>
      <c r="O9" s="3"/>
      <c r="P9" s="3"/>
      <c r="S9" s="3"/>
      <c r="T9" s="3"/>
      <c r="U9" s="3"/>
      <c r="V9" s="3"/>
      <c r="X9" s="3"/>
      <c r="Y9" s="3"/>
      <c r="Z9" s="3"/>
      <c r="AA9" s="3"/>
    </row>
    <row r="10" spans="2:27" x14ac:dyDescent="0.25">
      <c r="B10" s="2" t="s">
        <v>3</v>
      </c>
      <c r="C10" s="2" t="s">
        <v>3</v>
      </c>
      <c r="D10" s="2" t="s">
        <v>3</v>
      </c>
      <c r="E10" s="2" t="s">
        <v>3</v>
      </c>
      <c r="F10" s="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2" t="s">
        <v>3</v>
      </c>
      <c r="M10" s="2" t="s">
        <v>3</v>
      </c>
      <c r="N10" s="2" t="s">
        <v>3</v>
      </c>
      <c r="O10" s="2" t="s">
        <v>3</v>
      </c>
      <c r="P10" s="2" t="s">
        <v>3</v>
      </c>
      <c r="Q10" s="2" t="s">
        <v>3</v>
      </c>
      <c r="R10" s="2" t="s">
        <v>3</v>
      </c>
      <c r="S10" s="2" t="s">
        <v>3</v>
      </c>
      <c r="T10" s="2" t="s">
        <v>3</v>
      </c>
      <c r="U10" s="2" t="s">
        <v>3</v>
      </c>
      <c r="V10" s="2" t="s">
        <v>3</v>
      </c>
      <c r="W10" s="2" t="s">
        <v>3</v>
      </c>
      <c r="X10" s="2" t="s">
        <v>3</v>
      </c>
      <c r="Y10" s="2" t="s">
        <v>3</v>
      </c>
      <c r="Z10" s="2" t="s">
        <v>3</v>
      </c>
      <c r="AA10" s="2" t="s">
        <v>3</v>
      </c>
    </row>
    <row r="11" spans="2:27" x14ac:dyDescent="0.25">
      <c r="B11" s="1"/>
      <c r="C11" s="5"/>
      <c r="D11" s="5"/>
      <c r="E11" s="5"/>
      <c r="F11" s="5"/>
      <c r="H11" s="5">
        <v>101.99967604609107</v>
      </c>
      <c r="I11" s="5">
        <v>177.71865408002918</v>
      </c>
      <c r="J11" s="5">
        <v>103.32936928466694</v>
      </c>
      <c r="K11" s="5">
        <v>142.69944915804567</v>
      </c>
      <c r="M11" s="5">
        <v>101.99967604609107</v>
      </c>
      <c r="N11" s="5">
        <v>95.524980942812675</v>
      </c>
      <c r="O11" s="5">
        <v>296.7787735871251</v>
      </c>
      <c r="P11" s="5">
        <v>215.89492099293523</v>
      </c>
      <c r="S11" s="5" t="s">
        <v>20</v>
      </c>
      <c r="T11" s="5"/>
      <c r="U11" s="5"/>
      <c r="V11" s="5"/>
      <c r="X11" s="5"/>
      <c r="Y11" s="5"/>
      <c r="Z11" s="5"/>
      <c r="AA11" s="5"/>
    </row>
    <row r="12" spans="2:27" x14ac:dyDescent="0.25">
      <c r="C12" s="5"/>
      <c r="D12" s="5"/>
      <c r="E12" s="5"/>
      <c r="F12" s="5"/>
      <c r="H12" s="5">
        <v>98.000323953908932</v>
      </c>
      <c r="I12" s="5">
        <v>196.75107682477721</v>
      </c>
      <c r="J12" s="5">
        <v>96.670630715333061</v>
      </c>
      <c r="K12" s="5">
        <v>197.49291030393772</v>
      </c>
      <c r="M12" s="5">
        <v>98.000323953908932</v>
      </c>
      <c r="N12" s="5">
        <v>104.4750190571873</v>
      </c>
      <c r="O12" s="5">
        <v>275.65540330421646</v>
      </c>
      <c r="P12" s="5">
        <v>296.72536879126665</v>
      </c>
      <c r="S12" s="5"/>
      <c r="T12" s="5"/>
      <c r="U12" s="5"/>
      <c r="V12" s="5"/>
      <c r="X12" s="5"/>
      <c r="Y12" s="5"/>
      <c r="Z12" s="5"/>
      <c r="AA12" s="5"/>
    </row>
    <row r="13" spans="2:27" x14ac:dyDescent="0.25">
      <c r="B13" s="1"/>
      <c r="C13" s="5"/>
      <c r="D13" s="5"/>
      <c r="E13" s="5"/>
      <c r="F13" s="5"/>
      <c r="H13" s="5"/>
      <c r="I13" s="5" t="s">
        <v>18</v>
      </c>
      <c r="J13" s="5"/>
      <c r="K13" s="5"/>
      <c r="M13" s="5"/>
      <c r="N13" s="5"/>
      <c r="O13" s="5"/>
      <c r="P13" s="5"/>
      <c r="S13" s="5">
        <v>78.697699999999998</v>
      </c>
      <c r="T13" s="5">
        <v>72.849800000000002</v>
      </c>
      <c r="U13" s="5">
        <v>97.9833</v>
      </c>
      <c r="V13" s="5">
        <v>105.8451</v>
      </c>
      <c r="X13" s="5">
        <v>78.697699999999998</v>
      </c>
      <c r="Y13" s="5">
        <v>100.5855</v>
      </c>
      <c r="Z13" s="5">
        <v>101.74209999999999</v>
      </c>
      <c r="AA13" s="5">
        <v>153.45949999999999</v>
      </c>
    </row>
    <row r="14" spans="2:27" x14ac:dyDescent="0.25">
      <c r="B14" s="1"/>
      <c r="C14" s="5"/>
      <c r="D14" s="5"/>
      <c r="E14" s="5"/>
      <c r="F14" s="5"/>
      <c r="H14" s="5"/>
      <c r="I14" s="5"/>
      <c r="J14" s="5"/>
      <c r="K14" s="5"/>
      <c r="M14" s="5"/>
      <c r="N14" s="5"/>
      <c r="O14" s="5"/>
      <c r="P14" s="5"/>
      <c r="S14" s="5">
        <v>121.3023</v>
      </c>
      <c r="T14" s="5">
        <v>75.134500000000003</v>
      </c>
      <c r="U14" s="5">
        <v>102.0167</v>
      </c>
      <c r="V14" s="5">
        <v>90.022099999999995</v>
      </c>
      <c r="X14" s="5">
        <v>121.3023</v>
      </c>
      <c r="Y14" s="5">
        <v>99.414500000000004</v>
      </c>
      <c r="Z14" s="5">
        <v>106.6285</v>
      </c>
      <c r="AA14" s="5">
        <v>130.03380000000001</v>
      </c>
    </row>
    <row r="15" spans="2:27" x14ac:dyDescent="0.25">
      <c r="B15" s="1"/>
      <c r="C15" s="5"/>
      <c r="D15" s="5"/>
      <c r="E15" s="5"/>
      <c r="F15" s="5"/>
      <c r="H15" s="5">
        <v>63.208653268162443</v>
      </c>
      <c r="I15" s="5">
        <v>185.05050098184654</v>
      </c>
      <c r="J15" s="5">
        <v>90.787586564153273</v>
      </c>
      <c r="K15" s="5">
        <v>155.03994848174213</v>
      </c>
      <c r="M15" s="5">
        <v>63.208653268162443</v>
      </c>
      <c r="N15" s="5">
        <v>67.934374701982534</v>
      </c>
      <c r="O15" s="5">
        <v>225.33181760097119</v>
      </c>
      <c r="P15" s="5">
        <v>141.26643360122861</v>
      </c>
      <c r="S15" s="5">
        <v>96.646900000000002</v>
      </c>
      <c r="T15" s="5">
        <v>90.060199999999995</v>
      </c>
      <c r="U15" s="5">
        <v>83.521799999999999</v>
      </c>
      <c r="V15" s="5">
        <v>123.6814</v>
      </c>
      <c r="X15" s="5">
        <v>96.646900000000002</v>
      </c>
      <c r="Y15" s="5">
        <v>96.992999999999995</v>
      </c>
      <c r="Z15" s="5">
        <v>57.141399999999997</v>
      </c>
      <c r="AA15" s="5">
        <v>91.252600000000001</v>
      </c>
    </row>
    <row r="16" spans="2:27" x14ac:dyDescent="0.25">
      <c r="C16" s="5"/>
      <c r="D16" s="5"/>
      <c r="E16" s="5"/>
      <c r="F16" s="5"/>
      <c r="H16" s="5">
        <v>136.79134673183756</v>
      </c>
      <c r="I16" s="5">
        <v>359.74144505028846</v>
      </c>
      <c r="J16" s="5">
        <v>109.21241343584671</v>
      </c>
      <c r="K16" s="5">
        <v>181.5656504593677</v>
      </c>
      <c r="M16" s="5">
        <v>136.79134673183756</v>
      </c>
      <c r="N16" s="5">
        <v>132.06562529801749</v>
      </c>
      <c r="O16" s="5">
        <v>271.06163469494345</v>
      </c>
      <c r="P16" s="5">
        <v>165.43563227449511</v>
      </c>
      <c r="S16" s="5">
        <v>103.3531</v>
      </c>
      <c r="T16" s="5">
        <v>95.653000000000006</v>
      </c>
      <c r="U16" s="5">
        <v>116.4782</v>
      </c>
      <c r="V16" s="5">
        <v>104.7325</v>
      </c>
      <c r="X16" s="5">
        <v>103.3531</v>
      </c>
      <c r="Y16" s="5">
        <v>103.00700000000001</v>
      </c>
      <c r="Z16" s="5">
        <v>79.212699999999998</v>
      </c>
      <c r="AA16" s="5">
        <v>76.779799999999994</v>
      </c>
    </row>
    <row r="17" spans="2:27" x14ac:dyDescent="0.25">
      <c r="B17" s="1"/>
      <c r="C17" s="5"/>
      <c r="D17" s="5"/>
      <c r="E17" s="5"/>
      <c r="F17" s="5"/>
      <c r="H17" s="5" t="s">
        <v>21</v>
      </c>
      <c r="I17" s="5"/>
      <c r="J17" s="5"/>
      <c r="K17" s="5"/>
      <c r="M17" s="5"/>
      <c r="N17" s="5"/>
      <c r="O17" s="5" t="s">
        <v>21</v>
      </c>
      <c r="P17" s="5"/>
      <c r="S17" s="5">
        <v>73.452500000000001</v>
      </c>
      <c r="T17" s="5">
        <v>125.5168</v>
      </c>
      <c r="U17" s="5">
        <v>92.167900000000003</v>
      </c>
      <c r="V17" s="5">
        <v>116.6879</v>
      </c>
      <c r="X17" s="5">
        <v>73.452500000000001</v>
      </c>
      <c r="Y17" s="5">
        <v>105.1831</v>
      </c>
      <c r="Z17" s="5">
        <v>136.5479</v>
      </c>
      <c r="AA17" s="5">
        <v>142.69890000000001</v>
      </c>
    </row>
    <row r="18" spans="2:27" x14ac:dyDescent="0.25">
      <c r="B18" s="1"/>
      <c r="C18" s="5"/>
      <c r="D18" s="5"/>
      <c r="E18" s="5"/>
      <c r="F18" s="5"/>
      <c r="H18" s="5" t="s">
        <v>21</v>
      </c>
      <c r="I18" s="5"/>
      <c r="J18" s="5"/>
      <c r="K18" s="5"/>
      <c r="M18" s="5"/>
      <c r="N18" s="5"/>
      <c r="O18" s="5" t="s">
        <v>21</v>
      </c>
      <c r="P18" s="5"/>
      <c r="S18" s="5">
        <v>126.5475</v>
      </c>
      <c r="T18" s="5">
        <v>114.6108</v>
      </c>
      <c r="U18" s="5">
        <v>107.8321</v>
      </c>
      <c r="V18" s="5">
        <v>44.938600000000001</v>
      </c>
      <c r="X18" s="5">
        <v>126.5475</v>
      </c>
      <c r="Y18" s="5">
        <v>94.816900000000004</v>
      </c>
      <c r="Z18" s="5">
        <v>161.68950000000001</v>
      </c>
      <c r="AA18" s="5">
        <v>53.209699999999998</v>
      </c>
    </row>
    <row r="19" spans="2:27" x14ac:dyDescent="0.25">
      <c r="B19" s="1"/>
      <c r="C19" s="5"/>
      <c r="D19" s="5"/>
      <c r="E19" s="5"/>
      <c r="F19" s="5"/>
      <c r="H19" s="6"/>
      <c r="I19" s="5"/>
      <c r="J19" s="5"/>
      <c r="K19" s="5"/>
      <c r="M19" s="5"/>
      <c r="N19" s="5"/>
      <c r="O19" s="5"/>
      <c r="P19" s="5"/>
      <c r="S19" s="5"/>
      <c r="T19" s="5">
        <v>70.978899999999996</v>
      </c>
      <c r="U19" s="5"/>
      <c r="V19" s="5">
        <v>51.354300000000002</v>
      </c>
      <c r="X19" s="5"/>
      <c r="Y19" s="5"/>
      <c r="Z19" s="5">
        <v>145.50239999999999</v>
      </c>
      <c r="AA19" s="5">
        <v>104.3536</v>
      </c>
    </row>
    <row r="20" spans="2:27" x14ac:dyDescent="0.25">
      <c r="B20" s="1"/>
      <c r="C20" s="5"/>
      <c r="D20" s="5"/>
      <c r="E20" s="5"/>
      <c r="F20" s="5"/>
      <c r="H20" s="5"/>
      <c r="I20" s="5"/>
      <c r="J20" s="5"/>
      <c r="K20" s="5"/>
      <c r="M20" s="5"/>
      <c r="N20" s="5"/>
      <c r="O20" s="5"/>
      <c r="P20" s="5"/>
      <c r="S20" s="5"/>
      <c r="T20" s="5">
        <v>129.74639999999999</v>
      </c>
      <c r="U20" s="5"/>
      <c r="V20" s="5">
        <v>91.222899999999996</v>
      </c>
      <c r="X20" s="5"/>
      <c r="Y20" s="5"/>
      <c r="Z20" s="5">
        <v>123.0792</v>
      </c>
      <c r="AA20" s="5">
        <v>88.257000000000005</v>
      </c>
    </row>
    <row r="21" spans="2:27" x14ac:dyDescent="0.25">
      <c r="C21" s="5"/>
      <c r="D21" s="5"/>
      <c r="E21" s="5"/>
      <c r="F21" s="5"/>
      <c r="H21" s="5"/>
      <c r="I21" s="5"/>
      <c r="J21" s="5"/>
      <c r="K21" s="5"/>
      <c r="M21" s="5"/>
      <c r="N21" s="5"/>
      <c r="O21" s="5"/>
      <c r="P21" s="5"/>
      <c r="S21" s="5"/>
      <c r="T21" s="5">
        <v>97.672499999999999</v>
      </c>
      <c r="U21" s="5"/>
      <c r="V21" s="5">
        <v>80.980400000000003</v>
      </c>
      <c r="X21" s="5"/>
      <c r="Y21" s="5"/>
      <c r="Z21" s="5">
        <v>118.105</v>
      </c>
      <c r="AA21" s="5">
        <v>98.047600000000003</v>
      </c>
    </row>
    <row r="22" spans="2:27" x14ac:dyDescent="0.25">
      <c r="C22" s="5"/>
      <c r="D22" s="5"/>
      <c r="E22" s="5"/>
      <c r="F22" s="5"/>
      <c r="H22" s="5"/>
      <c r="I22" s="5"/>
      <c r="J22" s="5"/>
      <c r="K22" s="5"/>
      <c r="M22" s="5"/>
      <c r="N22" s="5"/>
      <c r="O22" s="5"/>
      <c r="P22" s="5"/>
      <c r="S22" s="5"/>
      <c r="T22" s="5"/>
      <c r="U22" s="5"/>
      <c r="V22" s="5"/>
      <c r="X22" s="5"/>
      <c r="Y22" s="5"/>
      <c r="Z22" s="5"/>
      <c r="AA22" s="5"/>
    </row>
  </sheetData>
  <mergeCells count="5">
    <mergeCell ref="C1:F1"/>
    <mergeCell ref="H1:K1"/>
    <mergeCell ref="M1:P1"/>
    <mergeCell ref="S1:V1"/>
    <mergeCell ref="X1:AA1"/>
  </mergeCells>
  <conditionalFormatting sqref="I8">
    <cfRule type="cellIs" dxfId="53" priority="17" operator="lessThan">
      <formula>0.05</formula>
    </cfRule>
    <cfRule type="cellIs" dxfId="52" priority="18" operator="greaterThan">
      <formula>0.05</formula>
    </cfRule>
  </conditionalFormatting>
  <conditionalFormatting sqref="K8">
    <cfRule type="cellIs" dxfId="51" priority="15" operator="lessThan">
      <formula>0.05</formula>
    </cfRule>
    <cfRule type="cellIs" dxfId="50" priority="16" operator="greaterThan">
      <formula>0.05</formula>
    </cfRule>
  </conditionalFormatting>
  <conditionalFormatting sqref="O8:P8">
    <cfRule type="cellIs" dxfId="49" priority="13" operator="lessThan">
      <formula>0.05</formula>
    </cfRule>
    <cfRule type="cellIs" dxfId="48" priority="14" operator="greaterThan">
      <formula>0.05</formula>
    </cfRule>
  </conditionalFormatting>
  <conditionalFormatting sqref="T8">
    <cfRule type="cellIs" dxfId="47" priority="11" operator="lessThan">
      <formula>0.05</formula>
    </cfRule>
    <cfRule type="cellIs" dxfId="46" priority="12" operator="greaterThan">
      <formula>0.05</formula>
    </cfRule>
  </conditionalFormatting>
  <conditionalFormatting sqref="V8">
    <cfRule type="cellIs" dxfId="45" priority="9" operator="lessThan">
      <formula>0.05</formula>
    </cfRule>
    <cfRule type="cellIs" dxfId="44" priority="10" operator="greaterThan">
      <formula>0.05</formula>
    </cfRule>
  </conditionalFormatting>
  <conditionalFormatting sqref="Z8:AA8">
    <cfRule type="cellIs" dxfId="43" priority="7" operator="lessThan">
      <formula>0.05</formula>
    </cfRule>
    <cfRule type="cellIs" dxfId="42" priority="8" operator="greaterThan">
      <formula>0.05</formula>
    </cfRule>
  </conditionalFormatting>
  <conditionalFormatting sqref="D8">
    <cfRule type="cellIs" dxfId="41" priority="5" operator="lessThan">
      <formula>0.05</formula>
    </cfRule>
    <cfRule type="cellIs" dxfId="40" priority="6" operator="greaterThan">
      <formula>0.05</formula>
    </cfRule>
  </conditionalFormatting>
  <conditionalFormatting sqref="F8">
    <cfRule type="cellIs" dxfId="39" priority="3" operator="lessThan">
      <formula>0.05</formula>
    </cfRule>
    <cfRule type="cellIs" dxfId="38" priority="4" operator="greaterThan">
      <formula>0.05</formula>
    </cfRule>
  </conditionalFormatting>
  <conditionalFormatting sqref="E9:F9">
    <cfRule type="cellIs" dxfId="37" priority="1" operator="lessThan">
      <formula>0.05</formula>
    </cfRule>
    <cfRule type="cellIs" dxfId="36" priority="2" operator="greaterThan">
      <formula>0.05</formula>
    </cfRule>
  </conditionalFormatting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22"/>
  <sheetViews>
    <sheetView topLeftCell="B1" workbookViewId="0">
      <pane xSplit="1" ySplit="10" topLeftCell="H11" activePane="bottomRight" state="frozen"/>
      <selection activeCell="B1" sqref="B1"/>
      <selection pane="topRight" activeCell="C1" sqref="C1"/>
      <selection pane="bottomLeft" activeCell="B10" sqref="B10"/>
      <selection pane="bottomRight" activeCell="H11" sqref="H11"/>
    </sheetView>
  </sheetViews>
  <sheetFormatPr baseColWidth="10" defaultRowHeight="15" x14ac:dyDescent="0.25"/>
  <cols>
    <col min="1" max="1" width="3.85546875" customWidth="1"/>
    <col min="3" max="6" width="0" hidden="1" customWidth="1"/>
    <col min="7" max="7" width="4.85546875" hidden="1" customWidth="1"/>
    <col min="12" max="12" width="4.5703125" customWidth="1"/>
    <col min="17" max="17" width="5.7109375" customWidth="1"/>
    <col min="23" max="23" width="7.140625" customWidth="1"/>
  </cols>
  <sheetData>
    <row r="1" spans="2:27" x14ac:dyDescent="0.25">
      <c r="C1" s="9" t="s">
        <v>9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8</v>
      </c>
      <c r="T1" s="9"/>
      <c r="U1" s="9"/>
      <c r="V1" s="9"/>
      <c r="X1" s="9" t="s">
        <v>10</v>
      </c>
      <c r="Y1" s="9"/>
      <c r="Z1" s="9"/>
      <c r="AA1" s="9"/>
    </row>
    <row r="2" spans="2:27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</row>
    <row r="3" spans="2:27" x14ac:dyDescent="0.25">
      <c r="B3" t="s">
        <v>4</v>
      </c>
      <c r="C3" s="5" t="e">
        <f>AVERAGE(C11:C23)</f>
        <v>#DIV/0!</v>
      </c>
      <c r="D3" s="5" t="e">
        <f>AVERAGE(D11:D23)</f>
        <v>#DIV/0!</v>
      </c>
      <c r="E3" s="5" t="e">
        <f>AVERAGE(E11:E23)</f>
        <v>#DIV/0!</v>
      </c>
      <c r="F3" s="5" t="e">
        <f>AVERAGE(F11:F23)</f>
        <v>#DIV/0!</v>
      </c>
      <c r="H3" s="5">
        <f>AVERAGE(H11:H27)</f>
        <v>100</v>
      </c>
      <c r="I3" s="5">
        <f t="shared" ref="I3:K3" si="0">AVERAGE(I11:I27)</f>
        <v>181.42771462430611</v>
      </c>
      <c r="J3" s="5">
        <f t="shared" si="0"/>
        <v>100</v>
      </c>
      <c r="K3" s="5">
        <f t="shared" si="0"/>
        <v>64.695665455167173</v>
      </c>
      <c r="M3" s="5">
        <f>AVERAGE(M11:M27)</f>
        <v>100</v>
      </c>
      <c r="N3" s="5">
        <f t="shared" ref="N3:P3" si="1">AVERAGE(N11:N27)</f>
        <v>100</v>
      </c>
      <c r="O3" s="5">
        <f t="shared" si="1"/>
        <v>274.07472051167497</v>
      </c>
      <c r="P3" s="5">
        <f t="shared" si="1"/>
        <v>90.581463301427249</v>
      </c>
      <c r="R3" t="s">
        <v>4</v>
      </c>
      <c r="S3" s="5">
        <f>AVERAGE(S11:S27)</f>
        <v>95.544392937300046</v>
      </c>
      <c r="T3" s="5">
        <f t="shared" ref="T3:V3" si="2">AVERAGE(T11:T27)</f>
        <v>65.731156421213768</v>
      </c>
      <c r="U3" s="5">
        <f t="shared" si="2"/>
        <v>102.63822492386893</v>
      </c>
      <c r="V3" s="5">
        <f t="shared" si="2"/>
        <v>20.834641506412169</v>
      </c>
      <c r="X3" s="5">
        <f>AVERAGE(X11:X27)</f>
        <v>95.544392937300046</v>
      </c>
      <c r="Y3" s="5">
        <f t="shared" ref="Y3:AA3" si="3">AVERAGE(Y11:Y27)</f>
        <v>101.85885513897854</v>
      </c>
      <c r="Z3" s="5">
        <f t="shared" si="3"/>
        <v>138.05928476495993</v>
      </c>
      <c r="AA3" s="5">
        <f t="shared" si="3"/>
        <v>38.885875721391521</v>
      </c>
    </row>
    <row r="4" spans="2:27" x14ac:dyDescent="0.25">
      <c r="B4" t="s">
        <v>15</v>
      </c>
      <c r="C4" s="5" t="e">
        <f>MEDIAN(C11:C38)</f>
        <v>#NUM!</v>
      </c>
      <c r="D4" s="5" t="e">
        <f t="shared" ref="D4:F4" si="4">MEDIAN(D11:D38)</f>
        <v>#NUM!</v>
      </c>
      <c r="E4" s="5" t="e">
        <f t="shared" si="4"/>
        <v>#NUM!</v>
      </c>
      <c r="F4" s="5" t="e">
        <f t="shared" si="4"/>
        <v>#NUM!</v>
      </c>
      <c r="H4" s="5">
        <f>MEDIAN(H11:H38)</f>
        <v>100</v>
      </c>
      <c r="I4" s="5">
        <f t="shared" ref="I4:K4" si="5">MEDIAN(I11:I38)</f>
        <v>180.27594873847011</v>
      </c>
      <c r="J4" s="5">
        <f t="shared" si="5"/>
        <v>100</v>
      </c>
      <c r="K4" s="5">
        <f t="shared" si="5"/>
        <v>56.386520127017135</v>
      </c>
      <c r="M4" s="5">
        <f>MEDIAN(M11:M38)</f>
        <v>100</v>
      </c>
      <c r="N4" s="5">
        <f t="shared" ref="N4:P4" si="6">MEDIAN(N11:N38)</f>
        <v>100</v>
      </c>
      <c r="O4" s="5">
        <f t="shared" si="6"/>
        <v>204.42702224876177</v>
      </c>
      <c r="P4" s="5">
        <f t="shared" si="6"/>
        <v>71.345281409961316</v>
      </c>
      <c r="S4" s="5">
        <f>MEDIAN(S11:S38)</f>
        <v>77.721964686500186</v>
      </c>
      <c r="T4" s="5">
        <f t="shared" ref="T4:V4" si="7">MEDIAN(T11:T38)</f>
        <v>70.583026137228217</v>
      </c>
      <c r="U4" s="5">
        <f t="shared" si="7"/>
        <v>113.19112461934469</v>
      </c>
      <c r="V4" s="5">
        <f t="shared" si="7"/>
        <v>20.408342085990441</v>
      </c>
      <c r="X4" s="5">
        <f>MEDIAN(X11:X38)</f>
        <v>77.721964686500186</v>
      </c>
      <c r="Y4" s="5">
        <f t="shared" ref="Y4:AA4" si="8">MEDIAN(Y11:Y38)</f>
        <v>105.68883491221672</v>
      </c>
      <c r="Z4" s="5">
        <f t="shared" si="8"/>
        <v>143.66827731023074</v>
      </c>
      <c r="AA4" s="5">
        <f t="shared" si="8"/>
        <v>37.912170856010746</v>
      </c>
    </row>
    <row r="5" spans="2:27" x14ac:dyDescent="0.25">
      <c r="B5" t="s">
        <v>5</v>
      </c>
      <c r="C5" s="5" t="e">
        <f>STDEVP(C11:C28)</f>
        <v>#DIV/0!</v>
      </c>
      <c r="D5" s="5" t="e">
        <f>STDEVP(D11:D28)</f>
        <v>#DIV/0!</v>
      </c>
      <c r="E5" s="5" t="e">
        <f>STDEVP(E11:E28)</f>
        <v>#DIV/0!</v>
      </c>
      <c r="F5" s="5" t="e">
        <f>STDEVP(F11:F28)</f>
        <v>#DIV/0!</v>
      </c>
      <c r="H5" s="5">
        <f>STDEVP(H11:H32)</f>
        <v>22.8273415513857</v>
      </c>
      <c r="I5" s="5">
        <f t="shared" ref="I5:K5" si="9">STDEVP(I11:I32)</f>
        <v>101.17363275108937</v>
      </c>
      <c r="J5" s="5">
        <f t="shared" si="9"/>
        <v>15.964663552835503</v>
      </c>
      <c r="K5" s="5">
        <f t="shared" si="9"/>
        <v>30.742549191629067</v>
      </c>
      <c r="M5" s="5">
        <f>STDEVP(M11:M32)</f>
        <v>22.8273415513857</v>
      </c>
      <c r="N5" s="5">
        <f t="shared" ref="N5:P5" si="10">STDEVP(N11:N32)</f>
        <v>1.2556490310703892</v>
      </c>
      <c r="O5" s="5">
        <f t="shared" si="10"/>
        <v>216.61287612562504</v>
      </c>
      <c r="P5" s="5">
        <f t="shared" si="10"/>
        <v>62.251678072488069</v>
      </c>
      <c r="R5" t="s">
        <v>5</v>
      </c>
      <c r="S5" s="5">
        <f>STDEVP(S11:S32)</f>
        <v>23.951392147107605</v>
      </c>
      <c r="T5" s="5">
        <f t="shared" ref="T5:V5" si="11">STDEVP(T11:T32)</f>
        <v>14.836911410296493</v>
      </c>
      <c r="U5" s="5">
        <f t="shared" si="11"/>
        <v>19.322126666046184</v>
      </c>
      <c r="V5" s="5">
        <f t="shared" si="11"/>
        <v>11.098350669953431</v>
      </c>
      <c r="X5" s="5">
        <f>STDEVP(X11:X32)</f>
        <v>23.951392147107605</v>
      </c>
      <c r="Y5" s="5">
        <f t="shared" ref="Y5:AA5" si="12">STDEVP(Y11:Y32)</f>
        <v>7.8307043777223191</v>
      </c>
      <c r="Z5" s="5">
        <f t="shared" si="12"/>
        <v>63.89986552445226</v>
      </c>
      <c r="AA5" s="5">
        <f t="shared" si="12"/>
        <v>20.487845097961305</v>
      </c>
    </row>
    <row r="6" spans="2:27" x14ac:dyDescent="0.25">
      <c r="B6" t="s">
        <v>7</v>
      </c>
      <c r="C6" s="5" t="e">
        <f>C5/SQRT(C7)</f>
        <v>#DIV/0!</v>
      </c>
      <c r="D6" s="5" t="e">
        <f t="shared" ref="D6:F6" si="13">D5/SQRT(D7)</f>
        <v>#DIV/0!</v>
      </c>
      <c r="E6" s="5" t="e">
        <f t="shared" si="13"/>
        <v>#DIV/0!</v>
      </c>
      <c r="F6" s="5" t="e">
        <f t="shared" si="13"/>
        <v>#DIV/0!</v>
      </c>
      <c r="H6" s="5">
        <f>H5/SQRT(H7)</f>
        <v>11.41367077569285</v>
      </c>
      <c r="I6" s="5">
        <f t="shared" ref="I6:K6" si="14">I5/SQRT(I7)</f>
        <v>38.240038785194585</v>
      </c>
      <c r="J6" s="5">
        <f t="shared" si="14"/>
        <v>7.9823317764177517</v>
      </c>
      <c r="K6" s="5">
        <f t="shared" si="14"/>
        <v>11.619591404174324</v>
      </c>
      <c r="M6" s="5">
        <f>M5/SQRT(M7)</f>
        <v>11.41367077569285</v>
      </c>
      <c r="N6" s="5">
        <f t="shared" ref="N6:P6" si="15">N5/SQRT(N7)</f>
        <v>0.62782451553519458</v>
      </c>
      <c r="O6" s="5">
        <f t="shared" si="15"/>
        <v>81.871971571834877</v>
      </c>
      <c r="P6" s="5">
        <f t="shared" si="15"/>
        <v>23.528922696608017</v>
      </c>
      <c r="R6" t="s">
        <v>7</v>
      </c>
      <c r="S6" s="5">
        <f>S5/SQRT(S7)</f>
        <v>10.711388199337449</v>
      </c>
      <c r="T6" s="5">
        <f t="shared" ref="T6:V6" si="16">T5/SQRT(T7)</f>
        <v>5.2456403350423555</v>
      </c>
      <c r="U6" s="5">
        <f t="shared" si="16"/>
        <v>8.6411177390281289</v>
      </c>
      <c r="V6" s="5">
        <f t="shared" si="16"/>
        <v>3.9238595093551667</v>
      </c>
      <c r="X6" s="5">
        <f>X5/SQRT(X7)</f>
        <v>10.711388199337449</v>
      </c>
      <c r="Y6" s="5">
        <f t="shared" ref="Y6:AA6" si="17">Y5/SQRT(Y7)</f>
        <v>3.5019974600584587</v>
      </c>
      <c r="Z6" s="5">
        <f t="shared" si="17"/>
        <v>22.592014114624337</v>
      </c>
      <c r="AA6" s="5">
        <f t="shared" si="17"/>
        <v>7.243547100334002</v>
      </c>
    </row>
    <row r="7" spans="2:27" x14ac:dyDescent="0.25">
      <c r="B7" t="s">
        <v>6</v>
      </c>
      <c r="C7" s="3">
        <f>COUNT(C11:C30)</f>
        <v>0</v>
      </c>
      <c r="D7" s="3">
        <f>COUNT(D11:D30)</f>
        <v>0</v>
      </c>
      <c r="E7" s="3">
        <f>COUNT(E11:E30)</f>
        <v>0</v>
      </c>
      <c r="F7" s="3">
        <f>COUNT(F11:F30)</f>
        <v>0</v>
      </c>
      <c r="H7" s="3">
        <f>COUNT(H11:H34)</f>
        <v>4</v>
      </c>
      <c r="I7" s="3">
        <f t="shared" ref="I7:K7" si="18">COUNT(I11:I34)</f>
        <v>7</v>
      </c>
      <c r="J7" s="3">
        <f t="shared" si="18"/>
        <v>4</v>
      </c>
      <c r="K7" s="3">
        <f t="shared" si="18"/>
        <v>7</v>
      </c>
      <c r="M7" s="3">
        <f>COUNT(M11:M34)</f>
        <v>4</v>
      </c>
      <c r="N7" s="3">
        <f t="shared" ref="N7:P7" si="19">COUNT(N11:N34)</f>
        <v>4</v>
      </c>
      <c r="O7" s="3">
        <f t="shared" si="19"/>
        <v>7</v>
      </c>
      <c r="P7" s="3">
        <f t="shared" si="19"/>
        <v>7</v>
      </c>
      <c r="R7" t="s">
        <v>6</v>
      </c>
      <c r="S7" s="3">
        <f>COUNT(S11:S34)</f>
        <v>5</v>
      </c>
      <c r="T7" s="3">
        <f t="shared" ref="T7:V7" si="20">COUNT(T11:T34)</f>
        <v>8</v>
      </c>
      <c r="U7" s="3">
        <f t="shared" si="20"/>
        <v>5</v>
      </c>
      <c r="V7" s="3">
        <f t="shared" si="20"/>
        <v>8</v>
      </c>
      <c r="X7" s="3">
        <f>COUNT(X11:X34)</f>
        <v>5</v>
      </c>
      <c r="Y7" s="3">
        <f t="shared" ref="Y7:AA7" si="21">COUNT(Y11:Y34)</f>
        <v>5</v>
      </c>
      <c r="Z7" s="3">
        <f t="shared" si="21"/>
        <v>8</v>
      </c>
      <c r="AA7" s="3">
        <f t="shared" si="21"/>
        <v>8</v>
      </c>
    </row>
    <row r="8" spans="2:27" x14ac:dyDescent="0.25">
      <c r="B8" t="s">
        <v>12</v>
      </c>
      <c r="C8" s="3"/>
      <c r="D8" s="4" t="e">
        <f>TTEST(C11:C31,D11:D31,2,2)</f>
        <v>#DIV/0!</v>
      </c>
      <c r="E8" s="3"/>
      <c r="F8" s="4" t="e">
        <f>TTEST(E11:E31,F11:F31,2,2)</f>
        <v>#DIV/0!</v>
      </c>
      <c r="H8" s="3"/>
      <c r="I8" s="4">
        <f>TTEST(H11:H33,I11:I33,2,2)</f>
        <v>0.18503661021258658</v>
      </c>
      <c r="J8" s="3"/>
      <c r="K8" s="4">
        <f>TTEST(J11:J33,K11:K33,2,2)</f>
        <v>8.5146063057640053E-2</v>
      </c>
      <c r="M8" s="3"/>
      <c r="N8" s="3"/>
      <c r="O8" s="4">
        <f>TTEST(M11:M33,O11:O33,2,2)</f>
        <v>0.18120968322938014</v>
      </c>
      <c r="P8" s="4">
        <f>TTEST(N11:N33,P11:P33,2,2)</f>
        <v>0.79051064535429305</v>
      </c>
      <c r="R8" t="s">
        <v>12</v>
      </c>
      <c r="S8" s="3"/>
      <c r="T8" s="4">
        <f>TTEST(S11:S33,T11:T33,2,2)</f>
        <v>2.7034500015939933E-2</v>
      </c>
      <c r="U8" s="3"/>
      <c r="V8" s="4">
        <f>TTEST(U11:U33,V11:V33,2,2)</f>
        <v>2.3090730524222952E-6</v>
      </c>
      <c r="X8" s="3"/>
      <c r="Y8" s="3"/>
      <c r="Z8" s="4">
        <f>TTEST(X11:X33,Z11:Z33,2,2)</f>
        <v>0.21619999462826059</v>
      </c>
      <c r="AA8" s="4">
        <f>TTEST(Y11:Y33,AA11:AA33,2,2)</f>
        <v>8.286046984515378E-5</v>
      </c>
    </row>
    <row r="9" spans="2:27" x14ac:dyDescent="0.25">
      <c r="B9" t="s">
        <v>16</v>
      </c>
      <c r="C9" s="3"/>
      <c r="D9" s="3"/>
      <c r="E9" s="4" t="e">
        <f>TTEST(C11:C33,E11:E33,2,2)</f>
        <v>#DIV/0!</v>
      </c>
      <c r="F9" s="4" t="e">
        <f>TTEST(D11:D33,F11:F33,2,2)</f>
        <v>#DIV/0!</v>
      </c>
      <c r="H9" s="3"/>
      <c r="I9" s="3"/>
      <c r="J9" s="3"/>
      <c r="K9" s="3"/>
      <c r="M9" s="3"/>
      <c r="N9" s="3"/>
      <c r="O9" s="3"/>
      <c r="P9" s="3"/>
      <c r="S9" s="3"/>
      <c r="T9" s="3"/>
      <c r="U9" s="3"/>
      <c r="V9" s="3"/>
      <c r="X9" s="3"/>
      <c r="Y9" s="3"/>
      <c r="Z9" s="3"/>
      <c r="AA9" s="3"/>
    </row>
    <row r="10" spans="2:27" x14ac:dyDescent="0.25">
      <c r="B10" s="2" t="s">
        <v>3</v>
      </c>
      <c r="C10" s="2" t="s">
        <v>3</v>
      </c>
      <c r="D10" s="2" t="s">
        <v>3</v>
      </c>
      <c r="E10" s="2" t="s">
        <v>3</v>
      </c>
      <c r="F10" s="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2" t="s">
        <v>3</v>
      </c>
      <c r="M10" s="2" t="s">
        <v>3</v>
      </c>
      <c r="N10" s="2" t="s">
        <v>3</v>
      </c>
      <c r="O10" s="2" t="s">
        <v>3</v>
      </c>
      <c r="P10" s="2" t="s">
        <v>3</v>
      </c>
      <c r="Q10" s="2" t="s">
        <v>3</v>
      </c>
      <c r="R10" s="2" t="s">
        <v>3</v>
      </c>
      <c r="S10" s="2" t="s">
        <v>3</v>
      </c>
      <c r="T10" s="2" t="s">
        <v>3</v>
      </c>
      <c r="U10" s="2" t="s">
        <v>3</v>
      </c>
      <c r="V10" s="2" t="s">
        <v>3</v>
      </c>
      <c r="W10" s="2" t="s">
        <v>3</v>
      </c>
      <c r="X10" s="2" t="s">
        <v>3</v>
      </c>
      <c r="Y10" s="2" t="s">
        <v>3</v>
      </c>
      <c r="Z10" s="2" t="s">
        <v>3</v>
      </c>
      <c r="AA10" s="2" t="s">
        <v>3</v>
      </c>
    </row>
    <row r="11" spans="2:27" x14ac:dyDescent="0.25">
      <c r="B11" s="1"/>
      <c r="C11" s="5"/>
      <c r="D11" s="5"/>
      <c r="E11" s="5"/>
      <c r="F11" s="5"/>
      <c r="H11" s="5">
        <v>73.785447649703229</v>
      </c>
      <c r="I11" s="5">
        <v>187.69858768136726</v>
      </c>
      <c r="J11" s="5">
        <v>116.45534558241516</v>
      </c>
      <c r="K11" s="5">
        <v>33.254025206002638</v>
      </c>
      <c r="M11" s="5">
        <v>73.785447649703229</v>
      </c>
      <c r="N11" s="5">
        <v>101.77332443949112</v>
      </c>
      <c r="O11" s="5">
        <v>287.841909716386</v>
      </c>
      <c r="P11" s="5">
        <v>43.504655115859322</v>
      </c>
      <c r="S11" s="5">
        <v>77.721964686500186</v>
      </c>
      <c r="T11" s="5">
        <v>75.331882907719404</v>
      </c>
      <c r="U11" s="5">
        <v>113.19112461934469</v>
      </c>
      <c r="V11" s="5">
        <v>15.206368337429144</v>
      </c>
      <c r="X11" s="5">
        <v>77.721964686500186</v>
      </c>
      <c r="Y11" s="5">
        <v>109.29427569489272</v>
      </c>
      <c r="Z11" s="5">
        <v>201.82255187377785</v>
      </c>
      <c r="AA11" s="5">
        <v>39.430485582657823</v>
      </c>
    </row>
    <row r="12" spans="2:27" x14ac:dyDescent="0.25">
      <c r="C12" s="5"/>
      <c r="D12" s="5"/>
      <c r="E12" s="5"/>
      <c r="F12" s="5"/>
      <c r="H12" s="5">
        <v>126.21455235029677</v>
      </c>
      <c r="I12" s="5">
        <v>180.27594873847011</v>
      </c>
      <c r="J12" s="5">
        <v>83.544654417584823</v>
      </c>
      <c r="K12" s="5">
        <v>23.067035324927655</v>
      </c>
      <c r="M12" s="5">
        <v>126.21455235029677</v>
      </c>
      <c r="N12" s="5">
        <v>98.22667556050888</v>
      </c>
      <c r="O12" s="5">
        <v>204.42702224876177</v>
      </c>
      <c r="P12" s="5">
        <v>29.78011875639902</v>
      </c>
      <c r="S12" s="5">
        <v>122.27803531349981</v>
      </c>
      <c r="T12" s="5">
        <v>62.795736866100242</v>
      </c>
      <c r="U12" s="5">
        <v>86.808875380655294</v>
      </c>
      <c r="V12" s="5">
        <v>6.6294603686343656</v>
      </c>
      <c r="X12" s="5">
        <v>122.27803531349981</v>
      </c>
      <c r="Y12" s="5">
        <v>90.705724305107282</v>
      </c>
      <c r="Z12" s="5">
        <v>155.99847021189768</v>
      </c>
      <c r="AA12" s="5">
        <v>17.164666648704454</v>
      </c>
    </row>
    <row r="13" spans="2:27" x14ac:dyDescent="0.25">
      <c r="B13" s="7"/>
      <c r="C13" s="5"/>
      <c r="D13" s="5"/>
      <c r="E13" s="5"/>
      <c r="F13" s="5"/>
      <c r="H13" s="5"/>
      <c r="I13" s="5"/>
      <c r="J13" s="5"/>
      <c r="K13" s="5"/>
      <c r="M13" s="5"/>
      <c r="N13" s="5"/>
      <c r="O13" s="5"/>
      <c r="P13" s="5"/>
      <c r="S13" s="5">
        <v>77.721964686500186</v>
      </c>
      <c r="T13" s="5">
        <v>75.331882907719404</v>
      </c>
      <c r="U13" s="5">
        <v>113.19112461934469</v>
      </c>
      <c r="V13" s="5">
        <v>15.206368337429144</v>
      </c>
      <c r="X13" s="5">
        <v>77.721964686500186</v>
      </c>
      <c r="Y13" s="5">
        <v>109.29427569489272</v>
      </c>
      <c r="Z13" s="5">
        <v>201.82255187377785</v>
      </c>
      <c r="AA13" s="5">
        <v>39.430485582657823</v>
      </c>
    </row>
    <row r="14" spans="2:27" x14ac:dyDescent="0.25">
      <c r="B14" s="1"/>
      <c r="C14" s="5"/>
      <c r="D14" s="5"/>
      <c r="E14" s="5"/>
      <c r="F14" s="5"/>
      <c r="H14" s="5">
        <v>81.159291688453095</v>
      </c>
      <c r="I14" s="5">
        <v>86.617249577068463</v>
      </c>
      <c r="J14" s="5">
        <v>115.45841409956918</v>
      </c>
      <c r="K14" s="5">
        <v>89.120037536676151</v>
      </c>
      <c r="M14" s="5">
        <v>81.159291688453095</v>
      </c>
      <c r="N14" s="5">
        <v>100.09289462180084</v>
      </c>
      <c r="O14" s="5">
        <v>78.505204328781929</v>
      </c>
      <c r="P14" s="5">
        <v>71.345281409961316</v>
      </c>
      <c r="S14" s="5">
        <v>72.809233845660842</v>
      </c>
      <c r="T14" s="5">
        <v>75.638184680763359</v>
      </c>
      <c r="U14" s="5">
        <v>73.736843848567617</v>
      </c>
      <c r="V14" s="5">
        <v>34.962185557722563</v>
      </c>
      <c r="X14" s="5">
        <v>72.809233845660842</v>
      </c>
      <c r="Y14" s="5">
        <v>94.31116508778328</v>
      </c>
      <c r="Z14" s="5">
        <v>131.33808440856382</v>
      </c>
      <c r="AA14" s="5">
        <v>77.908249105250079</v>
      </c>
    </row>
    <row r="15" spans="2:27" x14ac:dyDescent="0.25">
      <c r="C15" s="5"/>
      <c r="D15" s="5"/>
      <c r="E15" s="5"/>
      <c r="F15" s="5"/>
      <c r="H15" s="5">
        <v>118.8407083115469</v>
      </c>
      <c r="I15" s="5">
        <v>84.678279700760896</v>
      </c>
      <c r="J15" s="5">
        <v>84.541585900430817</v>
      </c>
      <c r="K15" s="5">
        <v>46.218500938880609</v>
      </c>
      <c r="M15" s="5">
        <v>118.8407083115469</v>
      </c>
      <c r="N15" s="5">
        <v>99.907105378199162</v>
      </c>
      <c r="O15" s="5">
        <v>59.857336865394551</v>
      </c>
      <c r="P15" s="5">
        <v>37.328507112368342</v>
      </c>
      <c r="S15" s="5">
        <v>127.19076615433914</v>
      </c>
      <c r="T15" s="5">
        <v>85.051842009575267</v>
      </c>
      <c r="U15" s="5">
        <v>126.26315615143238</v>
      </c>
      <c r="V15" s="5">
        <v>25.610315834551741</v>
      </c>
      <c r="X15" s="5">
        <v>127.19076615433914</v>
      </c>
      <c r="Y15" s="5">
        <v>105.68883491221672</v>
      </c>
      <c r="Z15" s="5">
        <v>223.3908225981894</v>
      </c>
      <c r="AA15" s="5">
        <v>57.570605228395898</v>
      </c>
    </row>
    <row r="16" spans="2:27" x14ac:dyDescent="0.25">
      <c r="B16" s="1"/>
      <c r="C16" s="5"/>
      <c r="D16" s="5"/>
      <c r="E16" s="5"/>
      <c r="F16" s="5"/>
      <c r="H16" s="5"/>
      <c r="I16" s="5">
        <v>401.77103747126336</v>
      </c>
      <c r="J16" s="5"/>
      <c r="K16" s="5">
        <v>97.818064121993856</v>
      </c>
      <c r="M16" s="5"/>
      <c r="N16" s="5"/>
      <c r="O16" s="5">
        <v>742.26549558453598</v>
      </c>
      <c r="P16" s="5">
        <v>180.44822691394984</v>
      </c>
      <c r="S16" s="5"/>
      <c r="T16" s="5">
        <v>48.277210447536298</v>
      </c>
      <c r="U16" s="5"/>
      <c r="V16" s="5">
        <v>5.1454688413071761</v>
      </c>
      <c r="X16" s="5"/>
      <c r="Y16" s="5"/>
      <c r="Z16" s="5">
        <v>64.505057835678031</v>
      </c>
      <c r="AA16" s="5">
        <v>7.2845391915542823</v>
      </c>
    </row>
    <row r="17" spans="2:27" x14ac:dyDescent="0.25">
      <c r="B17" s="1"/>
      <c r="C17" s="5"/>
      <c r="D17" s="5"/>
      <c r="E17" s="5"/>
      <c r="F17" s="5"/>
      <c r="H17" s="5"/>
      <c r="I17" s="5">
        <v>118.99717300528239</v>
      </c>
      <c r="J17" s="5"/>
      <c r="K17" s="5">
        <v>56.386520127017135</v>
      </c>
      <c r="M17" s="5"/>
      <c r="N17" s="5"/>
      <c r="O17" s="5">
        <v>172.64986882902699</v>
      </c>
      <c r="P17" s="5">
        <v>81.809719153770558</v>
      </c>
      <c r="S17" s="5"/>
      <c r="T17" s="5">
        <v>37.588342183559163</v>
      </c>
      <c r="U17" s="5"/>
      <c r="V17" s="5">
        <v>30.505789223416279</v>
      </c>
      <c r="X17" s="5"/>
      <c r="Y17" s="5"/>
      <c r="Z17" s="5">
        <v>54.226940213315515</v>
      </c>
      <c r="AA17" s="5">
        <v>36.39385612936367</v>
      </c>
    </row>
    <row r="18" spans="2:27" x14ac:dyDescent="0.25">
      <c r="B18" s="1"/>
      <c r="C18" s="5"/>
      <c r="D18" s="5"/>
      <c r="E18" s="5"/>
      <c r="F18" s="5"/>
      <c r="H18" s="5"/>
      <c r="I18" s="5">
        <v>209.95572619593025</v>
      </c>
      <c r="J18" s="5"/>
      <c r="K18" s="5">
        <v>107.00547493067211</v>
      </c>
      <c r="M18" s="5"/>
      <c r="N18" s="5"/>
      <c r="O18" s="5">
        <v>372.97620600883761</v>
      </c>
      <c r="P18" s="5">
        <v>189.85373464768236</v>
      </c>
      <c r="S18" s="5"/>
      <c r="T18" s="5">
        <v>65.834169366737015</v>
      </c>
      <c r="U18" s="5"/>
      <c r="V18" s="5">
        <v>33.411175550806931</v>
      </c>
      <c r="X18" s="5"/>
      <c r="Y18" s="5"/>
      <c r="Z18" s="5">
        <v>71.369799104479469</v>
      </c>
      <c r="AA18" s="5">
        <v>35.90411830254817</v>
      </c>
    </row>
    <row r="19" spans="2:27" x14ac:dyDescent="0.25">
      <c r="C19" s="5"/>
      <c r="D19" s="5"/>
      <c r="E19" s="5"/>
      <c r="F19" s="5"/>
      <c r="H19" s="5"/>
      <c r="I19" s="5"/>
      <c r="J19" s="5"/>
      <c r="K19" s="5"/>
      <c r="M19" s="5"/>
      <c r="N19" s="5"/>
      <c r="O19" s="5"/>
      <c r="P19" s="5"/>
      <c r="S19" s="5"/>
      <c r="T19" s="5"/>
      <c r="U19" s="5"/>
      <c r="V19" s="5"/>
      <c r="X19" s="5"/>
      <c r="Y19" s="5"/>
      <c r="Z19" s="5"/>
      <c r="AA19" s="5"/>
    </row>
    <row r="20" spans="2:27" x14ac:dyDescent="0.25">
      <c r="B20" s="1"/>
      <c r="C20" s="5"/>
      <c r="D20" s="5"/>
      <c r="E20" s="5"/>
      <c r="F20" s="5"/>
      <c r="H20" s="5"/>
      <c r="I20" s="5"/>
      <c r="J20" s="5"/>
      <c r="K20" s="5"/>
      <c r="M20" s="5"/>
      <c r="N20" s="5"/>
      <c r="O20" s="5"/>
      <c r="P20" s="5"/>
      <c r="S20" s="5"/>
      <c r="T20" s="5"/>
      <c r="U20" s="5"/>
      <c r="V20" s="5"/>
      <c r="X20" s="5"/>
      <c r="Y20" s="5"/>
      <c r="Z20" s="5"/>
      <c r="AA20" s="5"/>
    </row>
    <row r="21" spans="2:27" x14ac:dyDescent="0.25">
      <c r="C21" s="5"/>
      <c r="D21" s="5"/>
      <c r="E21" s="5"/>
      <c r="F21" s="5"/>
      <c r="H21" s="5"/>
      <c r="I21" s="5"/>
      <c r="J21" s="5"/>
      <c r="K21" s="5"/>
      <c r="M21" s="5"/>
      <c r="N21" s="5"/>
      <c r="O21" s="5"/>
      <c r="P21" s="5"/>
      <c r="S21" s="5"/>
      <c r="T21" s="5"/>
      <c r="U21" s="5"/>
      <c r="V21" s="5"/>
      <c r="X21" s="5"/>
      <c r="Y21" s="5"/>
      <c r="Z21" s="5"/>
      <c r="AA21" s="5"/>
    </row>
    <row r="22" spans="2:27" x14ac:dyDescent="0.25">
      <c r="C22" s="5"/>
      <c r="D22" s="5"/>
      <c r="E22" s="5"/>
      <c r="F22" s="5"/>
      <c r="H22" s="5"/>
      <c r="I22" s="5"/>
      <c r="J22" s="5"/>
      <c r="K22" s="5"/>
      <c r="M22" s="5"/>
      <c r="N22" s="5"/>
      <c r="O22" s="5"/>
      <c r="P22" s="5"/>
      <c r="S22" s="5"/>
      <c r="T22" s="5"/>
      <c r="U22" s="5"/>
      <c r="V22" s="5"/>
      <c r="X22" s="5"/>
      <c r="Y22" s="5"/>
      <c r="Z22" s="5"/>
      <c r="AA22" s="5"/>
    </row>
  </sheetData>
  <mergeCells count="5">
    <mergeCell ref="C1:F1"/>
    <mergeCell ref="H1:K1"/>
    <mergeCell ref="M1:P1"/>
    <mergeCell ref="S1:V1"/>
    <mergeCell ref="X1:AA1"/>
  </mergeCells>
  <conditionalFormatting sqref="I8">
    <cfRule type="cellIs" dxfId="35" priority="17" operator="lessThan">
      <formula>0.05</formula>
    </cfRule>
    <cfRule type="cellIs" dxfId="34" priority="18" operator="greaterThan">
      <formula>0.05</formula>
    </cfRule>
  </conditionalFormatting>
  <conditionalFormatting sqref="K8">
    <cfRule type="cellIs" dxfId="33" priority="15" operator="lessThan">
      <formula>0.05</formula>
    </cfRule>
    <cfRule type="cellIs" dxfId="32" priority="16" operator="greaterThan">
      <formula>0.05</formula>
    </cfRule>
  </conditionalFormatting>
  <conditionalFormatting sqref="O8:P8">
    <cfRule type="cellIs" dxfId="31" priority="13" operator="lessThan">
      <formula>0.05</formula>
    </cfRule>
    <cfRule type="cellIs" dxfId="30" priority="14" operator="greaterThan">
      <formula>0.05</formula>
    </cfRule>
  </conditionalFormatting>
  <conditionalFormatting sqref="T8">
    <cfRule type="cellIs" dxfId="29" priority="11" operator="lessThan">
      <formula>0.05</formula>
    </cfRule>
    <cfRule type="cellIs" dxfId="28" priority="12" operator="greaterThan">
      <formula>0.05</formula>
    </cfRule>
  </conditionalFormatting>
  <conditionalFormatting sqref="V8">
    <cfRule type="cellIs" dxfId="27" priority="9" operator="lessThan">
      <formula>0.05</formula>
    </cfRule>
    <cfRule type="cellIs" dxfId="26" priority="10" operator="greaterThan">
      <formula>0.05</formula>
    </cfRule>
  </conditionalFormatting>
  <conditionalFormatting sqref="Z8:AA8">
    <cfRule type="cellIs" dxfId="25" priority="7" operator="lessThan">
      <formula>0.05</formula>
    </cfRule>
    <cfRule type="cellIs" dxfId="24" priority="8" operator="greaterThan">
      <formula>0.05</formula>
    </cfRule>
  </conditionalFormatting>
  <conditionalFormatting sqref="D8">
    <cfRule type="cellIs" dxfId="23" priority="5" operator="lessThan">
      <formula>0.05</formula>
    </cfRule>
    <cfRule type="cellIs" dxfId="22" priority="6" operator="greaterThan">
      <formula>0.05</formula>
    </cfRule>
  </conditionalFormatting>
  <conditionalFormatting sqref="F8">
    <cfRule type="cellIs" dxfId="21" priority="3" operator="lessThan">
      <formula>0.05</formula>
    </cfRule>
    <cfRule type="cellIs" dxfId="20" priority="4" operator="greaterThan">
      <formula>0.05</formula>
    </cfRule>
  </conditionalFormatting>
  <conditionalFormatting sqref="E9:F9">
    <cfRule type="cellIs" dxfId="19" priority="1" operator="lessThan">
      <formula>0.05</formula>
    </cfRule>
    <cfRule type="cellIs" dxfId="18" priority="2" operator="greaterThan">
      <formula>0.05</formula>
    </cfRule>
  </conditionalFormatting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A22"/>
  <sheetViews>
    <sheetView topLeftCell="B1" workbookViewId="0">
      <pane xSplit="1" ySplit="10" topLeftCell="H11" activePane="bottomRight" state="frozen"/>
      <selection activeCell="B1" sqref="B1"/>
      <selection pane="topRight" activeCell="C1" sqref="C1"/>
      <selection pane="bottomLeft" activeCell="B10" sqref="B10"/>
      <selection pane="bottomRight" activeCell="P26" sqref="P26"/>
    </sheetView>
  </sheetViews>
  <sheetFormatPr baseColWidth="10" defaultRowHeight="15" x14ac:dyDescent="0.25"/>
  <cols>
    <col min="1" max="1" width="3.85546875" customWidth="1"/>
    <col min="3" max="6" width="0" hidden="1" customWidth="1"/>
    <col min="7" max="7" width="4.85546875" hidden="1" customWidth="1"/>
    <col min="12" max="12" width="4.5703125" customWidth="1"/>
    <col min="17" max="17" width="5.7109375" customWidth="1"/>
    <col min="23" max="23" width="7.140625" customWidth="1"/>
  </cols>
  <sheetData>
    <row r="1" spans="2:27" x14ac:dyDescent="0.25">
      <c r="C1" s="9" t="s">
        <v>9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8</v>
      </c>
      <c r="T1" s="9"/>
      <c r="U1" s="9"/>
      <c r="V1" s="9"/>
      <c r="X1" s="9" t="s">
        <v>10</v>
      </c>
      <c r="Y1" s="9"/>
      <c r="Z1" s="9"/>
      <c r="AA1" s="9"/>
    </row>
    <row r="2" spans="2:27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</row>
    <row r="3" spans="2:27" x14ac:dyDescent="0.25">
      <c r="B3" t="s">
        <v>4</v>
      </c>
      <c r="C3" s="5" t="e">
        <f>AVERAGE(C11:C23)</f>
        <v>#DIV/0!</v>
      </c>
      <c r="D3" s="5" t="e">
        <f>AVERAGE(D11:D23)</f>
        <v>#DIV/0!</v>
      </c>
      <c r="E3" s="5" t="e">
        <f>AVERAGE(E11:E23)</f>
        <v>#DIV/0!</v>
      </c>
      <c r="F3" s="5" t="e">
        <f>AVERAGE(F11:F23)</f>
        <v>#DIV/0!</v>
      </c>
      <c r="H3" s="5">
        <f>AVERAGE(H11:H27)</f>
        <v>100</v>
      </c>
      <c r="I3" s="5">
        <f t="shared" ref="I3:K3" si="0">AVERAGE(I11:I27)</f>
        <v>109.59222903456703</v>
      </c>
      <c r="J3" s="5">
        <f t="shared" si="0"/>
        <v>100</v>
      </c>
      <c r="K3" s="5">
        <f t="shared" si="0"/>
        <v>107.08750284737722</v>
      </c>
      <c r="M3" s="5">
        <f>AVERAGE(M11:M27)</f>
        <v>100</v>
      </c>
      <c r="N3" s="5">
        <f t="shared" ref="N3:P3" si="1">AVERAGE(N11:N27)</f>
        <v>100</v>
      </c>
      <c r="O3" s="5">
        <f t="shared" si="1"/>
        <v>109.12940510590995</v>
      </c>
      <c r="P3" s="5">
        <f t="shared" si="1"/>
        <v>108.87454237205091</v>
      </c>
      <c r="R3" t="s">
        <v>4</v>
      </c>
      <c r="S3" s="5">
        <f>AVERAGE(S11:S27)</f>
        <v>100</v>
      </c>
      <c r="T3" s="5">
        <f t="shared" ref="T3:V3" si="2">AVERAGE(T11:T27)</f>
        <v>52.415755422464521</v>
      </c>
      <c r="U3" s="5">
        <f t="shared" si="2"/>
        <v>100</v>
      </c>
      <c r="V3" s="5">
        <f t="shared" si="2"/>
        <v>49.239077489810988</v>
      </c>
      <c r="X3" s="5">
        <f>AVERAGE(X11:X27)</f>
        <v>100</v>
      </c>
      <c r="Y3" s="5">
        <f t="shared" ref="Y3:AA3" si="3">AVERAGE(Y11:Y27)</f>
        <v>100</v>
      </c>
      <c r="Z3" s="5">
        <f t="shared" si="3"/>
        <v>109.43269569516549</v>
      </c>
      <c r="AA3" s="5">
        <f t="shared" si="3"/>
        <v>91.871631427811465</v>
      </c>
    </row>
    <row r="4" spans="2:27" x14ac:dyDescent="0.25">
      <c r="B4" t="s">
        <v>15</v>
      </c>
      <c r="C4" s="5" t="e">
        <f>MEDIAN(C11:C38)</f>
        <v>#NUM!</v>
      </c>
      <c r="D4" s="5" t="e">
        <f t="shared" ref="D4:F4" si="4">MEDIAN(D11:D38)</f>
        <v>#NUM!</v>
      </c>
      <c r="E4" s="5" t="e">
        <f t="shared" si="4"/>
        <v>#NUM!</v>
      </c>
      <c r="F4" s="5" t="e">
        <f t="shared" si="4"/>
        <v>#NUM!</v>
      </c>
      <c r="H4" s="5">
        <f>MEDIAN(H11:H38)</f>
        <v>100</v>
      </c>
      <c r="I4" s="5">
        <f t="shared" ref="I4:K4" si="5">MEDIAN(I11:I38)</f>
        <v>105.9874662944646</v>
      </c>
      <c r="J4" s="5">
        <f t="shared" si="5"/>
        <v>100</v>
      </c>
      <c r="K4" s="5">
        <f t="shared" si="5"/>
        <v>109.02405846184485</v>
      </c>
      <c r="M4" s="5">
        <f>MEDIAN(M11:M38)</f>
        <v>100</v>
      </c>
      <c r="N4" s="5">
        <f t="shared" ref="N4:P4" si="6">MEDIAN(N11:N38)</f>
        <v>100.00000000000001</v>
      </c>
      <c r="O4" s="5">
        <f t="shared" si="6"/>
        <v>106.29308355123706</v>
      </c>
      <c r="P4" s="5">
        <f t="shared" si="6"/>
        <v>109.14614074693228</v>
      </c>
      <c r="S4" s="5">
        <f>MEDIAN(S11:S38)</f>
        <v>100</v>
      </c>
      <c r="T4" s="5">
        <f t="shared" ref="T4:V4" si="7">MEDIAN(T11:T38)</f>
        <v>51.412863060449531</v>
      </c>
      <c r="U4" s="5">
        <f t="shared" si="7"/>
        <v>100</v>
      </c>
      <c r="V4" s="5">
        <f t="shared" si="7"/>
        <v>41.460627812231877</v>
      </c>
      <c r="X4" s="5">
        <f>MEDIAN(X11:X38)</f>
        <v>100</v>
      </c>
      <c r="Y4" s="5">
        <f t="shared" ref="Y4:AA4" si="8">MEDIAN(Y11:Y38)</f>
        <v>100</v>
      </c>
      <c r="Z4" s="5">
        <f t="shared" si="8"/>
        <v>113.92603536952352</v>
      </c>
      <c r="AA4" s="5">
        <f t="shared" si="8"/>
        <v>98.863014757439089</v>
      </c>
    </row>
    <row r="5" spans="2:27" x14ac:dyDescent="0.25">
      <c r="B5" t="s">
        <v>5</v>
      </c>
      <c r="C5" s="5" t="e">
        <f>STDEVP(C11:C28)</f>
        <v>#DIV/0!</v>
      </c>
      <c r="D5" s="5" t="e">
        <f>STDEVP(D11:D28)</f>
        <v>#DIV/0!</v>
      </c>
      <c r="E5" s="5" t="e">
        <f>STDEVP(E11:E28)</f>
        <v>#DIV/0!</v>
      </c>
      <c r="F5" s="5" t="e">
        <f>STDEVP(F11:F28)</f>
        <v>#DIV/0!</v>
      </c>
      <c r="H5" s="5">
        <f>STDEVP(H11:H32)</f>
        <v>1.6159997219419548</v>
      </c>
      <c r="I5" s="5">
        <f t="shared" ref="I5:K5" si="9">STDEVP(I11:I32)</f>
        <v>12.170343460044379</v>
      </c>
      <c r="J5" s="5">
        <f t="shared" si="9"/>
        <v>5.4324101932272049</v>
      </c>
      <c r="K5" s="5">
        <f t="shared" si="9"/>
        <v>6.9642166913260066</v>
      </c>
      <c r="M5" s="5">
        <f>STDEVP(M11:M32)</f>
        <v>1.6159997219419548</v>
      </c>
      <c r="N5" s="5">
        <f t="shared" ref="N5:P5" si="10">STDEVP(N11:N32)</f>
        <v>5.9051025588900625</v>
      </c>
      <c r="O5" s="5">
        <f t="shared" si="10"/>
        <v>9.2826840515032565</v>
      </c>
      <c r="P5" s="5">
        <f t="shared" si="10"/>
        <v>14.03670265840932</v>
      </c>
      <c r="R5" t="s">
        <v>5</v>
      </c>
      <c r="S5" s="5">
        <f>STDEVP(S11:S32)</f>
        <v>18.017581055382315</v>
      </c>
      <c r="T5" s="5">
        <f t="shared" ref="T5:V5" si="11">STDEVP(T11:T32)</f>
        <v>23.33675829619337</v>
      </c>
      <c r="U5" s="5">
        <f t="shared" si="11"/>
        <v>6.9356039393201181</v>
      </c>
      <c r="V5" s="5">
        <f t="shared" si="11"/>
        <v>25.585737552548032</v>
      </c>
      <c r="X5" s="5">
        <f>STDEVP(X11:X32)</f>
        <v>18.017581055382315</v>
      </c>
      <c r="Y5" s="5">
        <f t="shared" ref="Y5:AA5" si="12">STDEVP(Y11:Y32)</f>
        <v>26.355612271089178</v>
      </c>
      <c r="Z5" s="5">
        <f t="shared" si="12"/>
        <v>40.022971931572165</v>
      </c>
      <c r="AA5" s="5">
        <f t="shared" si="12"/>
        <v>22.74092333879587</v>
      </c>
    </row>
    <row r="6" spans="2:27" x14ac:dyDescent="0.25">
      <c r="B6" t="s">
        <v>7</v>
      </c>
      <c r="C6" s="5" t="e">
        <f>C5/SQRT(C7)</f>
        <v>#DIV/0!</v>
      </c>
      <c r="D6" s="5" t="e">
        <f t="shared" ref="D6:F6" si="13">D5/SQRT(D7)</f>
        <v>#DIV/0!</v>
      </c>
      <c r="E6" s="5" t="e">
        <f t="shared" si="13"/>
        <v>#DIV/0!</v>
      </c>
      <c r="F6" s="5" t="e">
        <f t="shared" si="13"/>
        <v>#DIV/0!</v>
      </c>
      <c r="H6" s="5">
        <f>H5/SQRT(H7)</f>
        <v>0.80799986097097742</v>
      </c>
      <c r="I6" s="5">
        <f t="shared" ref="I6:K6" si="14">I5/SQRT(I7)</f>
        <v>4.5999574522169686</v>
      </c>
      <c r="J6" s="5">
        <f t="shared" si="14"/>
        <v>2.7162050966136024</v>
      </c>
      <c r="K6" s="5">
        <f t="shared" si="14"/>
        <v>2.6322264916590981</v>
      </c>
      <c r="M6" s="5">
        <f>M5/SQRT(M7)</f>
        <v>0.80799986097097742</v>
      </c>
      <c r="N6" s="5">
        <f t="shared" ref="N6:P6" si="15">N5/SQRT(N7)</f>
        <v>2.9525512794450313</v>
      </c>
      <c r="O6" s="5">
        <f t="shared" si="15"/>
        <v>3.5085247856375865</v>
      </c>
      <c r="P6" s="5">
        <f t="shared" si="15"/>
        <v>5.3053749230728968</v>
      </c>
      <c r="R6" t="s">
        <v>7</v>
      </c>
      <c r="S6" s="5">
        <f>S5/SQRT(S7)</f>
        <v>9.0087905276911577</v>
      </c>
      <c r="T6" s="5">
        <f t="shared" ref="T6:V6" si="16">T5/SQRT(T7)</f>
        <v>8.820465551164439</v>
      </c>
      <c r="U6" s="5">
        <f t="shared" si="16"/>
        <v>3.467801969660059</v>
      </c>
      <c r="V6" s="5">
        <f t="shared" si="16"/>
        <v>9.6704998106012123</v>
      </c>
      <c r="X6" s="5">
        <f>X5/SQRT(X7)</f>
        <v>9.0087905276911577</v>
      </c>
      <c r="Y6" s="5">
        <f t="shared" ref="Y6:AA6" si="17">Y5/SQRT(Y7)</f>
        <v>13.177806135544589</v>
      </c>
      <c r="Z6" s="5">
        <f t="shared" si="17"/>
        <v>15.127261494379766</v>
      </c>
      <c r="AA6" s="5">
        <f t="shared" si="17"/>
        <v>8.5952611054912165</v>
      </c>
    </row>
    <row r="7" spans="2:27" x14ac:dyDescent="0.25">
      <c r="B7" t="s">
        <v>6</v>
      </c>
      <c r="C7" s="3">
        <f>COUNT(C11:C30)</f>
        <v>0</v>
      </c>
      <c r="D7" s="3">
        <f>COUNT(D11:D30)</f>
        <v>0</v>
      </c>
      <c r="E7" s="3">
        <f>COUNT(E11:E30)</f>
        <v>0</v>
      </c>
      <c r="F7" s="3">
        <f>COUNT(F11:F30)</f>
        <v>0</v>
      </c>
      <c r="H7" s="3">
        <f>COUNT(H11:H34)</f>
        <v>4</v>
      </c>
      <c r="I7" s="3">
        <f t="shared" ref="I7:K7" si="18">COUNT(I11:I34)</f>
        <v>7</v>
      </c>
      <c r="J7" s="3">
        <f t="shared" si="18"/>
        <v>4</v>
      </c>
      <c r="K7" s="3">
        <f t="shared" si="18"/>
        <v>7</v>
      </c>
      <c r="M7" s="3">
        <f>COUNT(M11:M34)</f>
        <v>4</v>
      </c>
      <c r="N7" s="3">
        <f t="shared" ref="N7:P7" si="19">COUNT(N11:N34)</f>
        <v>4</v>
      </c>
      <c r="O7" s="3">
        <f t="shared" si="19"/>
        <v>7</v>
      </c>
      <c r="P7" s="3">
        <f t="shared" si="19"/>
        <v>7</v>
      </c>
      <c r="R7" t="s">
        <v>6</v>
      </c>
      <c r="S7" s="3">
        <f>COUNT(S11:S34)</f>
        <v>4</v>
      </c>
      <c r="T7" s="3">
        <f t="shared" ref="T7:V7" si="20">COUNT(T11:T34)</f>
        <v>7</v>
      </c>
      <c r="U7" s="3">
        <f t="shared" si="20"/>
        <v>4</v>
      </c>
      <c r="V7" s="3">
        <f t="shared" si="20"/>
        <v>7</v>
      </c>
      <c r="X7" s="3">
        <f>COUNT(X11:X34)</f>
        <v>4</v>
      </c>
      <c r="Y7" s="3">
        <f t="shared" ref="Y7:AA7" si="21">COUNT(Y11:Y34)</f>
        <v>4</v>
      </c>
      <c r="Z7" s="3">
        <f t="shared" si="21"/>
        <v>7</v>
      </c>
      <c r="AA7" s="3">
        <f t="shared" si="21"/>
        <v>7</v>
      </c>
    </row>
    <row r="8" spans="2:27" x14ac:dyDescent="0.25">
      <c r="B8" t="s">
        <v>12</v>
      </c>
      <c r="C8" s="3"/>
      <c r="D8" s="4" t="e">
        <f>TTEST(C11:C31,D11:D31,2,2)</f>
        <v>#DIV/0!</v>
      </c>
      <c r="E8" s="3"/>
      <c r="F8" s="4" t="e">
        <f>TTEST(E11:E31,F11:F31,2,2)</f>
        <v>#DIV/0!</v>
      </c>
      <c r="H8" s="3"/>
      <c r="I8" s="4">
        <f>TTEST(H11:H33,I11:I33,2,2)</f>
        <v>0.18967026311469953</v>
      </c>
      <c r="J8" s="3"/>
      <c r="K8" s="4">
        <f>TTEST(J11:J33,K11:K33,2,2)</f>
        <v>0.14722038522356895</v>
      </c>
      <c r="M8" s="3"/>
      <c r="N8" s="3"/>
      <c r="O8" s="4">
        <f>TTEST(M11:M33,O11:O33,2,2)</f>
        <v>0.11155911647206583</v>
      </c>
      <c r="P8" s="4">
        <f>TTEST(N11:N33,P11:P33,2,2)</f>
        <v>0.30404618750566498</v>
      </c>
      <c r="R8" t="s">
        <v>12</v>
      </c>
      <c r="S8" s="3"/>
      <c r="T8" s="4">
        <f>TTEST(S11:S33,T11:T33,2,2)</f>
        <v>1.1080310082307969E-2</v>
      </c>
      <c r="U8" s="3"/>
      <c r="V8" s="4">
        <f>TTEST(U11:U33,V11:V33,2,2)</f>
        <v>6.5560053616495195E-3</v>
      </c>
      <c r="X8" s="3"/>
      <c r="Y8" s="3"/>
      <c r="Z8" s="4">
        <f>TTEST(X11:X33,Z11:Z33,2,2)</f>
        <v>0.69590439401806514</v>
      </c>
      <c r="AA8" s="4">
        <f>TTEST(Y11:Y33,AA11:AA33,2,2)</f>
        <v>0.63832808947785713</v>
      </c>
    </row>
    <row r="9" spans="2:27" x14ac:dyDescent="0.25">
      <c r="B9" t="s">
        <v>16</v>
      </c>
      <c r="C9" s="3"/>
      <c r="D9" s="3"/>
      <c r="E9" s="4" t="e">
        <f>TTEST(C11:C33,E11:E33,2,2)</f>
        <v>#DIV/0!</v>
      </c>
      <c r="F9" s="4" t="e">
        <f>TTEST(D11:D33,F11:F33,2,2)</f>
        <v>#DIV/0!</v>
      </c>
      <c r="H9" s="3"/>
      <c r="I9" s="3"/>
      <c r="J9" s="3"/>
      <c r="K9" s="3"/>
      <c r="M9" s="3"/>
      <c r="N9" s="3"/>
      <c r="O9" s="3"/>
      <c r="P9" s="3"/>
      <c r="S9" s="3"/>
      <c r="T9" s="3"/>
      <c r="U9" s="3"/>
      <c r="V9" s="3"/>
      <c r="X9" s="3"/>
      <c r="Y9" s="3"/>
      <c r="Z9" s="3"/>
      <c r="AA9" s="3"/>
    </row>
    <row r="10" spans="2:27" x14ac:dyDescent="0.25">
      <c r="B10" s="2" t="s">
        <v>3</v>
      </c>
      <c r="C10" s="2" t="s">
        <v>3</v>
      </c>
      <c r="D10" s="2" t="s">
        <v>3</v>
      </c>
      <c r="E10" s="2" t="s">
        <v>3</v>
      </c>
      <c r="F10" s="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2" t="s">
        <v>3</v>
      </c>
      <c r="M10" s="2" t="s">
        <v>3</v>
      </c>
      <c r="N10" s="2" t="s">
        <v>3</v>
      </c>
      <c r="O10" s="2" t="s">
        <v>3</v>
      </c>
      <c r="P10" s="2" t="s">
        <v>3</v>
      </c>
      <c r="Q10" s="2" t="s">
        <v>3</v>
      </c>
      <c r="R10" s="2" t="s">
        <v>3</v>
      </c>
      <c r="S10" s="2" t="s">
        <v>3</v>
      </c>
      <c r="T10" s="2" t="s">
        <v>3</v>
      </c>
      <c r="U10" s="2" t="s">
        <v>3</v>
      </c>
      <c r="V10" s="2" t="s">
        <v>3</v>
      </c>
      <c r="W10" s="2" t="s">
        <v>3</v>
      </c>
      <c r="X10" s="2" t="s">
        <v>3</v>
      </c>
      <c r="Y10" s="2" t="s">
        <v>3</v>
      </c>
      <c r="Z10" s="2" t="s">
        <v>3</v>
      </c>
      <c r="AA10" s="2" t="s">
        <v>3</v>
      </c>
    </row>
    <row r="11" spans="2:27" x14ac:dyDescent="0.25">
      <c r="B11" s="1"/>
      <c r="C11" s="5"/>
      <c r="D11" s="5"/>
      <c r="E11" s="5"/>
      <c r="F11" s="5"/>
      <c r="H11" s="5">
        <v>97.715923026493243</v>
      </c>
      <c r="I11" s="5">
        <v>104.04692470618335</v>
      </c>
      <c r="J11" s="5">
        <v>107.44922530881026</v>
      </c>
      <c r="K11" s="5">
        <v>95.349813753502787</v>
      </c>
      <c r="M11" s="5">
        <v>97.715923026493243</v>
      </c>
      <c r="N11" s="5">
        <v>103.3057357055965</v>
      </c>
      <c r="O11" s="5">
        <v>113.278038114716</v>
      </c>
      <c r="P11" s="5">
        <v>101.85456582600257</v>
      </c>
      <c r="S11" s="5">
        <v>96.389763839675737</v>
      </c>
      <c r="T11" s="5">
        <v>51.954273653398616</v>
      </c>
      <c r="U11" s="5">
        <v>106.72985632296849</v>
      </c>
      <c r="V11" s="5">
        <v>25.554100088021485</v>
      </c>
      <c r="X11" s="5">
        <v>96.389763839675737</v>
      </c>
      <c r="Y11" s="5">
        <v>124.2058397164293</v>
      </c>
      <c r="Z11" s="5">
        <v>172.56471871104893</v>
      </c>
      <c r="AA11" s="5">
        <v>98.863014757439089</v>
      </c>
    </row>
    <row r="12" spans="2:27" x14ac:dyDescent="0.25">
      <c r="C12" s="5"/>
      <c r="D12" s="5"/>
      <c r="E12" s="5"/>
      <c r="F12" s="5"/>
      <c r="H12" s="5">
        <v>102.28407697350674</v>
      </c>
      <c r="I12" s="5">
        <v>98.972729717867637</v>
      </c>
      <c r="J12" s="5">
        <v>92.55077469118973</v>
      </c>
      <c r="K12" s="5">
        <v>113.74200566362241</v>
      </c>
      <c r="M12" s="5">
        <v>102.28407697350674</v>
      </c>
      <c r="N12" s="5">
        <v>96.694264294403524</v>
      </c>
      <c r="O12" s="5">
        <v>97.794970385322983</v>
      </c>
      <c r="P12" s="5">
        <v>124.72889054822323</v>
      </c>
      <c r="S12" s="5">
        <v>103.61023616032426</v>
      </c>
      <c r="T12" s="5">
        <v>31.678843849080515</v>
      </c>
      <c r="U12" s="5">
        <v>93.270143677031513</v>
      </c>
      <c r="V12" s="5">
        <v>21.244742890063584</v>
      </c>
      <c r="X12" s="5">
        <v>103.61023616032426</v>
      </c>
      <c r="Y12" s="5">
        <v>75.794160283570704</v>
      </c>
      <c r="Z12" s="5">
        <v>152.39485681348592</v>
      </c>
      <c r="AA12" s="5">
        <v>82.35829980484354</v>
      </c>
    </row>
    <row r="13" spans="2:27" x14ac:dyDescent="0.25">
      <c r="B13" s="7"/>
      <c r="C13" s="5"/>
      <c r="D13" s="5"/>
      <c r="E13" s="5"/>
      <c r="F13" s="5"/>
      <c r="H13" s="5"/>
      <c r="I13" s="5"/>
      <c r="J13" s="5"/>
      <c r="K13" s="5"/>
      <c r="M13" s="5"/>
      <c r="N13" s="5"/>
      <c r="O13" s="5"/>
      <c r="P13" s="5"/>
      <c r="S13" s="5" t="s">
        <v>17</v>
      </c>
      <c r="T13" s="5"/>
      <c r="U13" s="5"/>
      <c r="V13" s="5"/>
      <c r="X13" s="5"/>
      <c r="Y13" s="5"/>
      <c r="Z13" s="5"/>
      <c r="AA13" s="5"/>
    </row>
    <row r="14" spans="2:27" x14ac:dyDescent="0.25">
      <c r="B14" s="1"/>
      <c r="C14" s="5"/>
      <c r="D14" s="5"/>
      <c r="E14" s="5"/>
      <c r="F14" s="5"/>
      <c r="H14" s="5">
        <v>99.923171738733743</v>
      </c>
      <c r="I14" s="5">
        <v>107.77873705915488</v>
      </c>
      <c r="J14" s="5">
        <v>101.87914962510661</v>
      </c>
      <c r="K14" s="5">
        <v>104.7714561963931</v>
      </c>
      <c r="M14" s="5">
        <v>99.923171738733743</v>
      </c>
      <c r="N14" s="5">
        <v>92.331063704348267</v>
      </c>
      <c r="O14" s="5">
        <v>124.00169580343864</v>
      </c>
      <c r="P14" s="5">
        <v>109.14614074693228</v>
      </c>
      <c r="S14" s="5"/>
      <c r="T14" s="5" t="s">
        <v>19</v>
      </c>
      <c r="U14" s="5"/>
      <c r="V14" s="5"/>
      <c r="X14" s="5"/>
      <c r="Y14" s="5"/>
      <c r="Z14" s="5"/>
      <c r="AA14" s="5"/>
    </row>
    <row r="15" spans="2:27" x14ac:dyDescent="0.25">
      <c r="C15" s="5"/>
      <c r="D15" s="5"/>
      <c r="E15" s="5"/>
      <c r="F15" s="5"/>
      <c r="H15" s="5">
        <v>100.07682826126626</v>
      </c>
      <c r="I15" s="5">
        <v>125.66930756010292</v>
      </c>
      <c r="J15" s="5">
        <v>98.120850374893379</v>
      </c>
      <c r="K15" s="5">
        <v>115.61727032627897</v>
      </c>
      <c r="M15" s="5">
        <v>100.07682826126626</v>
      </c>
      <c r="N15" s="5">
        <v>107.66893629565172</v>
      </c>
      <c r="O15" s="5">
        <v>119.38040823379005</v>
      </c>
      <c r="P15" s="5">
        <v>120.32309917866301</v>
      </c>
      <c r="S15" s="5"/>
      <c r="T15" s="5"/>
      <c r="U15" s="5"/>
      <c r="V15" s="5"/>
      <c r="X15" s="5"/>
      <c r="Y15" s="5"/>
      <c r="Z15" s="5"/>
      <c r="AA15" s="5"/>
    </row>
    <row r="16" spans="2:27" x14ac:dyDescent="0.25">
      <c r="B16" s="1"/>
      <c r="C16" s="5"/>
      <c r="D16" s="5"/>
      <c r="E16" s="5"/>
      <c r="F16" s="5"/>
      <c r="H16" s="5"/>
      <c r="I16" s="5"/>
      <c r="J16" s="5"/>
      <c r="K16" s="5"/>
      <c r="M16" s="5"/>
      <c r="N16" s="5"/>
      <c r="O16" s="5"/>
      <c r="P16" s="5"/>
      <c r="S16" s="5">
        <v>74.776347428629023</v>
      </c>
      <c r="T16" s="5">
        <v>51.412863060449531</v>
      </c>
      <c r="U16" s="5">
        <v>107.13542135255001</v>
      </c>
      <c r="V16" s="5">
        <v>71.093969807906035</v>
      </c>
      <c r="X16" s="5">
        <v>74.776347428629023</v>
      </c>
      <c r="Y16" s="5">
        <v>128.34279308731774</v>
      </c>
      <c r="Z16" s="5">
        <v>73.364858747521978</v>
      </c>
      <c r="AA16" s="5">
        <v>113.93740704553693</v>
      </c>
    </row>
    <row r="17" spans="2:27" x14ac:dyDescent="0.25">
      <c r="B17" s="1"/>
      <c r="C17" s="5"/>
      <c r="D17" s="5"/>
      <c r="E17" s="5"/>
      <c r="F17" s="5"/>
      <c r="H17" s="5"/>
      <c r="I17" s="5"/>
      <c r="J17" s="5"/>
      <c r="K17" s="5"/>
      <c r="M17" s="5"/>
      <c r="N17" s="5"/>
      <c r="O17" s="5"/>
      <c r="P17" s="5"/>
      <c r="S17" s="5">
        <v>125.22365257137099</v>
      </c>
      <c r="T17" s="5">
        <v>32.669032622370487</v>
      </c>
      <c r="U17" s="5">
        <v>92.864578647450003</v>
      </c>
      <c r="V17" s="5">
        <v>69.779187817313712</v>
      </c>
      <c r="X17" s="5">
        <v>125.22365257137099</v>
      </c>
      <c r="Y17" s="5">
        <v>71.657206912682256</v>
      </c>
      <c r="Z17" s="5">
        <v>63.623089015727444</v>
      </c>
      <c r="AA17" s="5">
        <v>114.04856468924517</v>
      </c>
    </row>
    <row r="18" spans="2:27" x14ac:dyDescent="0.25">
      <c r="B18" s="1"/>
      <c r="C18" s="5"/>
      <c r="D18" s="5"/>
      <c r="E18" s="5"/>
      <c r="F18" s="5"/>
      <c r="H18" s="5"/>
      <c r="I18" s="5">
        <v>94.975946870764218</v>
      </c>
      <c r="J18" s="5"/>
      <c r="K18" s="5">
        <v>111.50675844406501</v>
      </c>
      <c r="M18" s="5"/>
      <c r="N18" s="5"/>
      <c r="O18" s="5">
        <v>103.71908900539046</v>
      </c>
      <c r="P18" s="5">
        <v>121.84562897786199</v>
      </c>
      <c r="S18" s="5"/>
      <c r="T18" s="5">
        <v>27.26637659310634</v>
      </c>
      <c r="U18" s="5"/>
      <c r="V18" s="5">
        <v>25.119704827308865</v>
      </c>
      <c r="X18" s="5"/>
      <c r="Y18" s="5"/>
      <c r="Z18" s="5">
        <v>122.91409734869325</v>
      </c>
      <c r="AA18" s="5">
        <v>113.46530968187884</v>
      </c>
    </row>
    <row r="19" spans="2:27" x14ac:dyDescent="0.25">
      <c r="C19" s="5"/>
      <c r="D19" s="5"/>
      <c r="E19" s="5"/>
      <c r="F19" s="5"/>
      <c r="H19" s="5"/>
      <c r="I19" s="5">
        <v>105.9874662944646</v>
      </c>
      <c r="J19" s="5"/>
      <c r="K19" s="5">
        <v>109.02405846184485</v>
      </c>
      <c r="M19" s="5"/>
      <c r="N19" s="5"/>
      <c r="O19" s="5">
        <v>99.438550647474429</v>
      </c>
      <c r="P19" s="5">
        <v>102.53255712739259</v>
      </c>
      <c r="S19" s="5"/>
      <c r="T19" s="5">
        <v>93.297175183590099</v>
      </c>
      <c r="U19" s="5"/>
      <c r="V19" s="5">
        <v>90.421209185831387</v>
      </c>
      <c r="X19" s="5"/>
      <c r="Y19" s="5"/>
      <c r="Z19" s="5">
        <v>67.241213860157387</v>
      </c>
      <c r="AA19" s="5">
        <v>56.258189387890681</v>
      </c>
    </row>
    <row r="20" spans="2:27" x14ac:dyDescent="0.25">
      <c r="B20" s="1"/>
      <c r="C20" s="5"/>
      <c r="D20" s="5"/>
      <c r="E20" s="5"/>
      <c r="F20" s="5"/>
      <c r="H20" s="5"/>
      <c r="I20" s="5">
        <v>129.71449103343144</v>
      </c>
      <c r="J20" s="5"/>
      <c r="K20" s="5">
        <v>99.601157085933579</v>
      </c>
      <c r="M20" s="5"/>
      <c r="N20" s="5"/>
      <c r="O20" s="5">
        <v>106.29308355123706</v>
      </c>
      <c r="P20" s="5">
        <v>81.690914199280712</v>
      </c>
      <c r="S20" s="5"/>
      <c r="T20" s="5">
        <v>78.631722995256055</v>
      </c>
      <c r="U20" s="5"/>
      <c r="V20" s="5">
        <v>41.460627812231877</v>
      </c>
      <c r="X20" s="5"/>
      <c r="Y20" s="5"/>
      <c r="Z20" s="5">
        <v>113.92603536952352</v>
      </c>
      <c r="AA20" s="5">
        <v>64.170634627846042</v>
      </c>
    </row>
    <row r="21" spans="2:27" x14ac:dyDescent="0.25">
      <c r="C21" s="5"/>
      <c r="D21" s="5"/>
      <c r="E21" s="5"/>
      <c r="F21" s="5"/>
      <c r="H21" s="5"/>
      <c r="I21" s="5"/>
      <c r="J21" s="5"/>
      <c r="K21" s="5"/>
      <c r="M21" s="5"/>
      <c r="N21" s="5"/>
      <c r="O21" s="5"/>
      <c r="P21" s="5"/>
      <c r="S21" s="5"/>
      <c r="T21" s="5"/>
      <c r="U21" s="5"/>
      <c r="V21" s="5"/>
      <c r="X21" s="5"/>
      <c r="Y21" s="5"/>
      <c r="Z21" s="5"/>
      <c r="AA21" s="5"/>
    </row>
    <row r="22" spans="2:27" x14ac:dyDescent="0.25">
      <c r="C22" s="5"/>
      <c r="D22" s="5"/>
      <c r="E22" s="5"/>
      <c r="F22" s="5"/>
      <c r="H22" s="5"/>
      <c r="I22" s="5"/>
      <c r="J22" s="5"/>
      <c r="K22" s="5"/>
      <c r="M22" s="5"/>
      <c r="N22" s="5"/>
      <c r="O22" s="5"/>
      <c r="P22" s="5"/>
      <c r="S22" s="5"/>
      <c r="T22" s="5"/>
      <c r="U22" s="5"/>
      <c r="V22" s="5"/>
      <c r="X22" s="5"/>
      <c r="Y22" s="5"/>
      <c r="Z22" s="5"/>
      <c r="AA22" s="5"/>
    </row>
  </sheetData>
  <mergeCells count="5">
    <mergeCell ref="C1:F1"/>
    <mergeCell ref="H1:K1"/>
    <mergeCell ref="M1:P1"/>
    <mergeCell ref="S1:V1"/>
    <mergeCell ref="X1:AA1"/>
  </mergeCells>
  <conditionalFormatting sqref="I8">
    <cfRule type="cellIs" dxfId="17" priority="17" operator="lessThan">
      <formula>0.05</formula>
    </cfRule>
    <cfRule type="cellIs" dxfId="16" priority="18" operator="greaterThan">
      <formula>0.05</formula>
    </cfRule>
  </conditionalFormatting>
  <conditionalFormatting sqref="K8">
    <cfRule type="cellIs" dxfId="15" priority="15" operator="lessThan">
      <formula>0.05</formula>
    </cfRule>
    <cfRule type="cellIs" dxfId="14" priority="16" operator="greaterThan">
      <formula>0.05</formula>
    </cfRule>
  </conditionalFormatting>
  <conditionalFormatting sqref="O8:P8">
    <cfRule type="cellIs" dxfId="13" priority="13" operator="lessThan">
      <formula>0.05</formula>
    </cfRule>
    <cfRule type="cellIs" dxfId="12" priority="14" operator="greaterThan">
      <formula>0.05</formula>
    </cfRule>
  </conditionalFormatting>
  <conditionalFormatting sqref="T8">
    <cfRule type="cellIs" dxfId="11" priority="11" operator="lessThan">
      <formula>0.05</formula>
    </cfRule>
    <cfRule type="cellIs" dxfId="10" priority="12" operator="greaterThan">
      <formula>0.05</formula>
    </cfRule>
  </conditionalFormatting>
  <conditionalFormatting sqref="V8">
    <cfRule type="cellIs" dxfId="9" priority="9" operator="lessThan">
      <formula>0.05</formula>
    </cfRule>
    <cfRule type="cellIs" dxfId="8" priority="10" operator="greaterThan">
      <formula>0.05</formula>
    </cfRule>
  </conditionalFormatting>
  <conditionalFormatting sqref="Z8:AA8">
    <cfRule type="cellIs" dxfId="7" priority="7" operator="lessThan">
      <formula>0.05</formula>
    </cfRule>
    <cfRule type="cellIs" dxfId="6" priority="8" operator="greaterThan">
      <formula>0.05</formula>
    </cfRule>
  </conditionalFormatting>
  <conditionalFormatting sqref="D8">
    <cfRule type="cellIs" dxfId="5" priority="5" operator="lessThan">
      <formula>0.05</formula>
    </cfRule>
    <cfRule type="cellIs" dxfId="4" priority="6" operator="greaterThan">
      <formula>0.05</formula>
    </cfRule>
  </conditionalFormatting>
  <conditionalFormatting sqref="F8">
    <cfRule type="cellIs" dxfId="3" priority="3" operator="lessThan">
      <formula>0.05</formula>
    </cfRule>
    <cfRule type="cellIs" dxfId="2" priority="4" operator="greaterThan">
      <formula>0.05</formula>
    </cfRule>
  </conditionalFormatting>
  <conditionalFormatting sqref="E9:F9">
    <cfRule type="cellIs" dxfId="1" priority="1" operator="lessThan">
      <formula>0.05</formula>
    </cfRule>
    <cfRule type="cellIs" dxfId="0" priority="2" operator="greaterThan">
      <formula>0.05</formula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cdkn1a</vt:lpstr>
      <vt:lpstr>cox2 </vt:lpstr>
      <vt:lpstr>fibronectin</vt:lpstr>
      <vt:lpstr>vim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Schwerdt, Gerald</cp:lastModifiedBy>
  <dcterms:created xsi:type="dcterms:W3CDTF">2020-02-06T14:41:59Z</dcterms:created>
  <dcterms:modified xsi:type="dcterms:W3CDTF">2021-03-12T14:07:15Z</dcterms:modified>
</cp:coreProperties>
</file>