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ejuunivackr-my.sharepoint.com/personal/jinu_kim_office_jejunu_ac_kr/Documents/Lab Data/WLL/00. Gender in AA/"/>
    </mc:Choice>
  </mc:AlternateContent>
  <xr:revisionPtr revIDLastSave="1070" documentId="13_ncr:1_{D7935D9E-F3BA-44E5-91F5-9A0981967297}" xr6:coauthVersionLast="47" xr6:coauthVersionMax="47" xr10:uidLastSave="{9AEBF2CC-36FC-49F5-BACD-FE5BAF815560}"/>
  <bookViews>
    <workbookView xWindow="-28920" yWindow="-90" windowWidth="29040" windowHeight="15840" firstSheet="8" activeTab="2" xr2:uid="{55E338F0-E671-4652-A605-D86CD2BEC189}"/>
  </bookViews>
  <sheets>
    <sheet name="Fig 1a. BW" sheetId="17" r:id="rId1"/>
    <sheet name="Fig 1c. PCr" sheetId="1" r:id="rId2"/>
    <sheet name="Fig 1d-g. TIC" sheetId="3" r:id="rId3"/>
    <sheet name="Fig 2a. BW" sheetId="19" r:id="rId4"/>
    <sheet name="Fig 2b. PCr" sheetId="18" r:id="rId5"/>
    <sheet name="Fig 2d-g. TIC" sheetId="20" r:id="rId6"/>
    <sheet name="Fig 3a. BW" sheetId="21" r:id="rId7"/>
    <sheet name="Fig 3b. PCr" sheetId="22" r:id="rId8"/>
    <sheet name="Fig 3d-g. TIC" sheetId="23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2" l="1"/>
  <c r="D19" i="22"/>
  <c r="E19" i="22"/>
  <c r="C20" i="22"/>
  <c r="C25" i="22" s="1"/>
  <c r="D20" i="22"/>
  <c r="E20" i="22"/>
  <c r="C21" i="22"/>
  <c r="C26" i="22" s="1"/>
  <c r="C27" i="22" s="1"/>
  <c r="D21" i="22"/>
  <c r="E21" i="22"/>
  <c r="C22" i="22"/>
  <c r="D22" i="22"/>
  <c r="E22" i="22"/>
  <c r="C23" i="22"/>
  <c r="D23" i="22"/>
  <c r="E23" i="22"/>
  <c r="C24" i="22"/>
  <c r="D24" i="22"/>
  <c r="E24" i="22"/>
  <c r="B20" i="22"/>
  <c r="B21" i="22"/>
  <c r="B22" i="22"/>
  <c r="B23" i="22"/>
  <c r="B24" i="22"/>
  <c r="B19" i="22"/>
  <c r="B23" i="21"/>
  <c r="B21" i="21"/>
  <c r="B22" i="21"/>
  <c r="B26" i="22" l="1"/>
  <c r="B27" i="22" s="1"/>
  <c r="E26" i="22"/>
  <c r="E27" i="22" s="1"/>
  <c r="D26" i="22"/>
  <c r="D27" i="22" s="1"/>
  <c r="D25" i="22"/>
  <c r="E25" i="22"/>
  <c r="B25" i="22"/>
  <c r="E7" i="23"/>
  <c r="H7" i="23"/>
  <c r="K7" i="23"/>
  <c r="N7" i="23"/>
  <c r="W7" i="23"/>
  <c r="Z7" i="23"/>
  <c r="AC7" i="23"/>
  <c r="AI7" i="23"/>
  <c r="AL7" i="23"/>
  <c r="AO7" i="23"/>
  <c r="AR7" i="23"/>
  <c r="AX7" i="23"/>
  <c r="BA7" i="23"/>
  <c r="BD7" i="23"/>
  <c r="BG7" i="23"/>
  <c r="E8" i="23"/>
  <c r="H8" i="23"/>
  <c r="K8" i="23"/>
  <c r="N8" i="23"/>
  <c r="W8" i="23"/>
  <c r="Z8" i="23"/>
  <c r="AC8" i="23"/>
  <c r="AI8" i="23"/>
  <c r="AL8" i="23"/>
  <c r="AO8" i="23"/>
  <c r="AR8" i="23"/>
  <c r="AX8" i="23"/>
  <c r="BA8" i="23"/>
  <c r="BD8" i="23"/>
  <c r="BG8" i="23"/>
  <c r="E9" i="23"/>
  <c r="H9" i="23"/>
  <c r="K9" i="23"/>
  <c r="N9" i="23"/>
  <c r="W9" i="23"/>
  <c r="Z9" i="23"/>
  <c r="AC9" i="23"/>
  <c r="AI9" i="23"/>
  <c r="AL9" i="23"/>
  <c r="AO9" i="23"/>
  <c r="AR9" i="23"/>
  <c r="AX9" i="23"/>
  <c r="BA9" i="23"/>
  <c r="BD9" i="23"/>
  <c r="BG9" i="23"/>
  <c r="E10" i="23"/>
  <c r="H10" i="23"/>
  <c r="K10" i="23"/>
  <c r="N10" i="23"/>
  <c r="W10" i="23"/>
  <c r="Z10" i="23"/>
  <c r="AC10" i="23"/>
  <c r="AI10" i="23"/>
  <c r="AL10" i="23"/>
  <c r="AO10" i="23"/>
  <c r="AR10" i="23"/>
  <c r="AX10" i="23"/>
  <c r="BA10" i="23"/>
  <c r="BD10" i="23"/>
  <c r="BG10" i="23"/>
  <c r="E11" i="23"/>
  <c r="H11" i="23"/>
  <c r="K11" i="23"/>
  <c r="N11" i="23"/>
  <c r="W11" i="23"/>
  <c r="Z11" i="23"/>
  <c r="AC11" i="23"/>
  <c r="AI11" i="23"/>
  <c r="AL11" i="23"/>
  <c r="AO11" i="23"/>
  <c r="AR11" i="23"/>
  <c r="AX11" i="23"/>
  <c r="BA11" i="23"/>
  <c r="BD11" i="23"/>
  <c r="BG11" i="23"/>
  <c r="E12" i="23"/>
  <c r="H12" i="23"/>
  <c r="K12" i="23"/>
  <c r="N12" i="23"/>
  <c r="W12" i="23"/>
  <c r="Z12" i="23"/>
  <c r="AC12" i="23"/>
  <c r="AI12" i="23"/>
  <c r="AL12" i="23"/>
  <c r="AO12" i="23"/>
  <c r="AR12" i="23"/>
  <c r="AX12" i="23"/>
  <c r="BA12" i="23"/>
  <c r="BD12" i="23"/>
  <c r="BG12" i="23"/>
  <c r="E13" i="23"/>
  <c r="H13" i="23"/>
  <c r="K13" i="23"/>
  <c r="N13" i="23"/>
  <c r="W13" i="23"/>
  <c r="Z13" i="23"/>
  <c r="AC13" i="23"/>
  <c r="AI13" i="23"/>
  <c r="AL13" i="23"/>
  <c r="AO13" i="23"/>
  <c r="AR13" i="23"/>
  <c r="AX13" i="23"/>
  <c r="BA13" i="23"/>
  <c r="BD13" i="23"/>
  <c r="BG13" i="23"/>
  <c r="E14" i="23"/>
  <c r="H14" i="23"/>
  <c r="K14" i="23"/>
  <c r="N14" i="23"/>
  <c r="W14" i="23"/>
  <c r="Z14" i="23"/>
  <c r="AC14" i="23"/>
  <c r="AI14" i="23"/>
  <c r="AL14" i="23"/>
  <c r="AO14" i="23"/>
  <c r="AR14" i="23"/>
  <c r="AX14" i="23"/>
  <c r="BA14" i="23"/>
  <c r="BD14" i="23"/>
  <c r="BG14" i="23"/>
  <c r="E15" i="23"/>
  <c r="H15" i="23"/>
  <c r="K15" i="23"/>
  <c r="N15" i="23"/>
  <c r="W15" i="23"/>
  <c r="Z15" i="23"/>
  <c r="AC15" i="23"/>
  <c r="AI15" i="23"/>
  <c r="AL15" i="23"/>
  <c r="AO15" i="23"/>
  <c r="AR15" i="23"/>
  <c r="AX15" i="23"/>
  <c r="BA15" i="23"/>
  <c r="BD15" i="23"/>
  <c r="BG15" i="23"/>
  <c r="E16" i="23"/>
  <c r="H16" i="23"/>
  <c r="K16" i="23"/>
  <c r="N16" i="23"/>
  <c r="W16" i="23"/>
  <c r="Z16" i="23"/>
  <c r="AC16" i="23"/>
  <c r="AI16" i="23"/>
  <c r="AL16" i="23"/>
  <c r="AO16" i="23"/>
  <c r="AR16" i="23"/>
  <c r="AX16" i="23"/>
  <c r="BA16" i="23"/>
  <c r="BD16" i="23"/>
  <c r="BG16" i="23"/>
  <c r="E17" i="23"/>
  <c r="H17" i="23"/>
  <c r="K17" i="23"/>
  <c r="N17" i="23"/>
  <c r="W17" i="23"/>
  <c r="Z17" i="23"/>
  <c r="AC17" i="23"/>
  <c r="AI17" i="23"/>
  <c r="AL17" i="23"/>
  <c r="AO17" i="23"/>
  <c r="AR17" i="23"/>
  <c r="AX17" i="23"/>
  <c r="BA17" i="23"/>
  <c r="BD17" i="23"/>
  <c r="BG17" i="23"/>
  <c r="E18" i="23"/>
  <c r="H18" i="23"/>
  <c r="K18" i="23"/>
  <c r="N18" i="23"/>
  <c r="W18" i="23"/>
  <c r="Z18" i="23"/>
  <c r="AC18" i="23"/>
  <c r="AI18" i="23"/>
  <c r="AL18" i="23"/>
  <c r="AO18" i="23"/>
  <c r="AR18" i="23"/>
  <c r="AX18" i="23"/>
  <c r="BA18" i="23"/>
  <c r="BD18" i="23"/>
  <c r="BG18" i="23"/>
  <c r="E19" i="23"/>
  <c r="H19" i="23"/>
  <c r="K19" i="23"/>
  <c r="N19" i="23"/>
  <c r="W19" i="23"/>
  <c r="Z19" i="23"/>
  <c r="AC19" i="23"/>
  <c r="AI19" i="23"/>
  <c r="AL19" i="23"/>
  <c r="AO19" i="23"/>
  <c r="AR19" i="23"/>
  <c r="AX19" i="23"/>
  <c r="BA19" i="23"/>
  <c r="BD19" i="23"/>
  <c r="BG19" i="23"/>
  <c r="E20" i="23"/>
  <c r="H20" i="23"/>
  <c r="K20" i="23"/>
  <c r="N20" i="23"/>
  <c r="W20" i="23"/>
  <c r="Z20" i="23"/>
  <c r="AC20" i="23"/>
  <c r="AI20" i="23"/>
  <c r="AL20" i="23"/>
  <c r="AO20" i="23"/>
  <c r="AR20" i="23"/>
  <c r="AX20" i="23"/>
  <c r="BA20" i="23"/>
  <c r="BD20" i="23"/>
  <c r="BG20" i="23"/>
  <c r="E21" i="23"/>
  <c r="H21" i="23"/>
  <c r="K21" i="23"/>
  <c r="N21" i="23"/>
  <c r="W21" i="23"/>
  <c r="Z21" i="23"/>
  <c r="AC21" i="23"/>
  <c r="AI21" i="23"/>
  <c r="AL21" i="23"/>
  <c r="AO21" i="23"/>
  <c r="AR21" i="23"/>
  <c r="AX21" i="23"/>
  <c r="BA21" i="23"/>
  <c r="BD21" i="23"/>
  <c r="BG21" i="23"/>
  <c r="E22" i="23"/>
  <c r="H22" i="23"/>
  <c r="K22" i="23"/>
  <c r="N22" i="23"/>
  <c r="W22" i="23"/>
  <c r="Z22" i="23"/>
  <c r="AC22" i="23"/>
  <c r="AI22" i="23"/>
  <c r="AL22" i="23"/>
  <c r="AO22" i="23"/>
  <c r="AR22" i="23"/>
  <c r="AX22" i="23"/>
  <c r="BA22" i="23"/>
  <c r="BD22" i="23"/>
  <c r="BG22" i="23"/>
  <c r="E23" i="23"/>
  <c r="H23" i="23"/>
  <c r="K23" i="23"/>
  <c r="N23" i="23"/>
  <c r="W23" i="23"/>
  <c r="Z23" i="23"/>
  <c r="AC23" i="23"/>
  <c r="AI23" i="23"/>
  <c r="AL23" i="23"/>
  <c r="AO23" i="23"/>
  <c r="AR23" i="23"/>
  <c r="AX23" i="23"/>
  <c r="BA23" i="23"/>
  <c r="BD23" i="23"/>
  <c r="BG23" i="23"/>
  <c r="E24" i="23"/>
  <c r="H24" i="23"/>
  <c r="K24" i="23"/>
  <c r="N24" i="23"/>
  <c r="W24" i="23"/>
  <c r="Z24" i="23"/>
  <c r="AC24" i="23"/>
  <c r="AI24" i="23"/>
  <c r="AL24" i="23"/>
  <c r="AO24" i="23"/>
  <c r="AR24" i="23"/>
  <c r="AX24" i="23"/>
  <c r="BA24" i="23"/>
  <c r="BD24" i="23"/>
  <c r="BG24" i="23"/>
  <c r="E25" i="23"/>
  <c r="H25" i="23"/>
  <c r="K25" i="23"/>
  <c r="N25" i="23"/>
  <c r="W25" i="23"/>
  <c r="Z25" i="23"/>
  <c r="AC25" i="23"/>
  <c r="AI25" i="23"/>
  <c r="AL25" i="23"/>
  <c r="AO25" i="23"/>
  <c r="AR25" i="23"/>
  <c r="AX25" i="23"/>
  <c r="BA25" i="23"/>
  <c r="BD25" i="23"/>
  <c r="BG25" i="23"/>
  <c r="E26" i="23"/>
  <c r="H26" i="23"/>
  <c r="K26" i="23"/>
  <c r="N26" i="23"/>
  <c r="W26" i="23"/>
  <c r="Z26" i="23"/>
  <c r="AC26" i="23"/>
  <c r="AI26" i="23"/>
  <c r="AL26" i="23"/>
  <c r="AO26" i="23"/>
  <c r="AR26" i="23"/>
  <c r="AX26" i="23"/>
  <c r="BA26" i="23"/>
  <c r="BD26" i="23"/>
  <c r="BG26" i="23"/>
  <c r="E27" i="23"/>
  <c r="H27" i="23"/>
  <c r="K27" i="23"/>
  <c r="N27" i="23"/>
  <c r="W27" i="23"/>
  <c r="Z27" i="23"/>
  <c r="AC27" i="23"/>
  <c r="AI27" i="23"/>
  <c r="AL27" i="23"/>
  <c r="AO27" i="23"/>
  <c r="AR27" i="23"/>
  <c r="AX27" i="23"/>
  <c r="BA27" i="23"/>
  <c r="BD27" i="23"/>
  <c r="BG27" i="23"/>
  <c r="E28" i="23"/>
  <c r="H28" i="23"/>
  <c r="K28" i="23"/>
  <c r="N28" i="23"/>
  <c r="W28" i="23"/>
  <c r="Z28" i="23"/>
  <c r="AC28" i="23"/>
  <c r="AI28" i="23"/>
  <c r="AL28" i="23"/>
  <c r="AO28" i="23"/>
  <c r="AR28" i="23"/>
  <c r="AX28" i="23"/>
  <c r="BA28" i="23"/>
  <c r="BD28" i="23"/>
  <c r="BG28" i="23"/>
  <c r="E29" i="23"/>
  <c r="H29" i="23"/>
  <c r="K29" i="23"/>
  <c r="N29" i="23"/>
  <c r="W29" i="23"/>
  <c r="Z29" i="23"/>
  <c r="AC29" i="23"/>
  <c r="AI29" i="23"/>
  <c r="AL29" i="23"/>
  <c r="AO29" i="23"/>
  <c r="AR29" i="23"/>
  <c r="AX29" i="23"/>
  <c r="BA29" i="23"/>
  <c r="BD29" i="23"/>
  <c r="BG29" i="23"/>
  <c r="E30" i="23"/>
  <c r="H30" i="23"/>
  <c r="K30" i="23"/>
  <c r="N30" i="23"/>
  <c r="W30" i="23"/>
  <c r="Z30" i="23"/>
  <c r="AC30" i="23"/>
  <c r="AI30" i="23"/>
  <c r="AL30" i="23"/>
  <c r="AO30" i="23"/>
  <c r="AR30" i="23"/>
  <c r="AX30" i="23"/>
  <c r="BA30" i="23"/>
  <c r="BD30" i="23"/>
  <c r="BG30" i="23"/>
  <c r="E31" i="23"/>
  <c r="H31" i="23"/>
  <c r="K31" i="23"/>
  <c r="N31" i="23"/>
  <c r="W31" i="23"/>
  <c r="Z31" i="23"/>
  <c r="AC31" i="23"/>
  <c r="AI31" i="23"/>
  <c r="AL31" i="23"/>
  <c r="AO31" i="23"/>
  <c r="AR31" i="23"/>
  <c r="AX31" i="23"/>
  <c r="BA31" i="23"/>
  <c r="BD31" i="23"/>
  <c r="BG31" i="23"/>
  <c r="E32" i="23"/>
  <c r="H32" i="23"/>
  <c r="K32" i="23"/>
  <c r="N32" i="23"/>
  <c r="W32" i="23"/>
  <c r="Z32" i="23"/>
  <c r="AC32" i="23"/>
  <c r="AI32" i="23"/>
  <c r="AL32" i="23"/>
  <c r="AO32" i="23"/>
  <c r="AR32" i="23"/>
  <c r="AX32" i="23"/>
  <c r="BA32" i="23"/>
  <c r="BD32" i="23"/>
  <c r="BG32" i="23"/>
  <c r="E33" i="23"/>
  <c r="H33" i="23"/>
  <c r="K33" i="23"/>
  <c r="N33" i="23"/>
  <c r="W33" i="23"/>
  <c r="Z33" i="23"/>
  <c r="AC33" i="23"/>
  <c r="AI33" i="23"/>
  <c r="AL33" i="23"/>
  <c r="AO33" i="23"/>
  <c r="AR33" i="23"/>
  <c r="AX33" i="23"/>
  <c r="BA33" i="23"/>
  <c r="BD33" i="23"/>
  <c r="BG33" i="23"/>
  <c r="E34" i="23"/>
  <c r="H34" i="23"/>
  <c r="K34" i="23"/>
  <c r="N34" i="23"/>
  <c r="W34" i="23"/>
  <c r="Z34" i="23"/>
  <c r="AC34" i="23"/>
  <c r="AI34" i="23"/>
  <c r="AL34" i="23"/>
  <c r="AO34" i="23"/>
  <c r="AR34" i="23"/>
  <c r="AX34" i="23"/>
  <c r="BA34" i="23"/>
  <c r="BD34" i="23"/>
  <c r="BG34" i="23"/>
  <c r="E35" i="23"/>
  <c r="H35" i="23"/>
  <c r="K35" i="23"/>
  <c r="N35" i="23"/>
  <c r="W35" i="23"/>
  <c r="Z35" i="23"/>
  <c r="AC35" i="23"/>
  <c r="AI35" i="23"/>
  <c r="AL35" i="23"/>
  <c r="AO35" i="23"/>
  <c r="AR35" i="23"/>
  <c r="AX35" i="23"/>
  <c r="BA35" i="23"/>
  <c r="BD35" i="23"/>
  <c r="BG35" i="23"/>
  <c r="E36" i="23"/>
  <c r="H36" i="23"/>
  <c r="K36" i="23"/>
  <c r="N36" i="23"/>
  <c r="W36" i="23"/>
  <c r="Z36" i="23"/>
  <c r="AC36" i="23"/>
  <c r="AI36" i="23"/>
  <c r="AL36" i="23"/>
  <c r="AO36" i="23"/>
  <c r="AR36" i="23"/>
  <c r="AX36" i="23"/>
  <c r="BA36" i="23"/>
  <c r="BD36" i="23"/>
  <c r="BG36" i="23"/>
  <c r="C37" i="23"/>
  <c r="D37" i="23"/>
  <c r="F37" i="23"/>
  <c r="G37" i="23"/>
  <c r="I37" i="23"/>
  <c r="J37" i="23"/>
  <c r="L37" i="23"/>
  <c r="M37" i="23"/>
  <c r="R37" i="23"/>
  <c r="S37" i="23"/>
  <c r="T37" i="23"/>
  <c r="U37" i="23"/>
  <c r="V37" i="23"/>
  <c r="X37" i="23"/>
  <c r="Y37" i="23"/>
  <c r="AA37" i="23"/>
  <c r="AB37" i="23"/>
  <c r="AG37" i="23"/>
  <c r="AH37" i="23"/>
  <c r="AJ37" i="23"/>
  <c r="AK37" i="23"/>
  <c r="AM37" i="23"/>
  <c r="AN37" i="23"/>
  <c r="AP37" i="23"/>
  <c r="AQ37" i="23"/>
  <c r="AV37" i="23"/>
  <c r="AW37" i="23"/>
  <c r="AY37" i="23"/>
  <c r="AZ37" i="23"/>
  <c r="BB37" i="23"/>
  <c r="BC37" i="23"/>
  <c r="BE37" i="23"/>
  <c r="BF37" i="23"/>
  <c r="R42" i="23"/>
  <c r="R43" i="23"/>
  <c r="R56" i="23" s="1"/>
  <c r="R44" i="23"/>
  <c r="R57" i="23" s="1"/>
  <c r="R45" i="23"/>
  <c r="R58" i="23" s="1"/>
  <c r="R46" i="23"/>
  <c r="R59" i="23" s="1"/>
  <c r="R47" i="23"/>
  <c r="R60" i="23" s="1"/>
  <c r="B12" i="22"/>
  <c r="C12" i="22"/>
  <c r="D12" i="22"/>
  <c r="E12" i="22"/>
  <c r="B13" i="22"/>
  <c r="B14" i="22" s="1"/>
  <c r="C13" i="22"/>
  <c r="C14" i="22" s="1"/>
  <c r="D13" i="22"/>
  <c r="D14" i="22" s="1"/>
  <c r="E13" i="22"/>
  <c r="E14" i="22" s="1"/>
  <c r="B13" i="21"/>
  <c r="C13" i="21"/>
  <c r="D13" i="21"/>
  <c r="E13" i="21"/>
  <c r="F13" i="21"/>
  <c r="G13" i="21"/>
  <c r="H13" i="21"/>
  <c r="I13" i="21"/>
  <c r="B18" i="21"/>
  <c r="B25" i="21" s="1"/>
  <c r="B26" i="21" s="1"/>
  <c r="D18" i="21"/>
  <c r="F18" i="21"/>
  <c r="H18" i="21"/>
  <c r="B19" i="21"/>
  <c r="D19" i="21"/>
  <c r="F19" i="21"/>
  <c r="H19" i="21"/>
  <c r="B20" i="21"/>
  <c r="D20" i="21"/>
  <c r="F20" i="21"/>
  <c r="H20" i="21"/>
  <c r="H25" i="21" s="1"/>
  <c r="H26" i="21" s="1"/>
  <c r="D21" i="21"/>
  <c r="F21" i="21"/>
  <c r="H21" i="21"/>
  <c r="D22" i="21"/>
  <c r="F22" i="21"/>
  <c r="H22" i="21"/>
  <c r="D23" i="21"/>
  <c r="F23" i="21"/>
  <c r="H23" i="21"/>
  <c r="BB37" i="20"/>
  <c r="BC37" i="20"/>
  <c r="AA45" i="23" l="1"/>
  <c r="AA58" i="23" s="1"/>
  <c r="C45" i="23"/>
  <c r="C58" i="23" s="1"/>
  <c r="L44" i="23"/>
  <c r="L57" i="23" s="1"/>
  <c r="AM43" i="23"/>
  <c r="AM56" i="23" s="1"/>
  <c r="AM42" i="23"/>
  <c r="AV43" i="23"/>
  <c r="I42" i="23"/>
  <c r="I55" i="23" s="1"/>
  <c r="AA47" i="23"/>
  <c r="AA60" i="23" s="1"/>
  <c r="AY46" i="23"/>
  <c r="AY59" i="23" s="1"/>
  <c r="AM45" i="23"/>
  <c r="AM58" i="23" s="1"/>
  <c r="L45" i="23"/>
  <c r="L58" i="23" s="1"/>
  <c r="AA43" i="23"/>
  <c r="AA56" i="23" s="1"/>
  <c r="AA61" i="23" s="1"/>
  <c r="AM47" i="23"/>
  <c r="AM60" i="23" s="1"/>
  <c r="AM46" i="23"/>
  <c r="AM59" i="23" s="1"/>
  <c r="AY45" i="23"/>
  <c r="AY58" i="23" s="1"/>
  <c r="AA44" i="23"/>
  <c r="AA57" i="23" s="1"/>
  <c r="AA42" i="23"/>
  <c r="AA55" i="23" s="1"/>
  <c r="C46" i="23"/>
  <c r="C59" i="23" s="1"/>
  <c r="AL37" i="23"/>
  <c r="AV46" i="23"/>
  <c r="BE46" i="23"/>
  <c r="BE59" i="23" s="1"/>
  <c r="I45" i="23"/>
  <c r="I58" i="23" s="1"/>
  <c r="I62" i="23" s="1"/>
  <c r="I63" i="23" s="1"/>
  <c r="X45" i="23"/>
  <c r="X58" i="23" s="1"/>
  <c r="X43" i="23"/>
  <c r="X56" i="23" s="1"/>
  <c r="AJ43" i="23"/>
  <c r="AJ56" i="23" s="1"/>
  <c r="AG44" i="23"/>
  <c r="AG57" i="23" s="1"/>
  <c r="I47" i="23"/>
  <c r="I60" i="23" s="1"/>
  <c r="K37" i="23"/>
  <c r="X46" i="23"/>
  <c r="X59" i="23" s="1"/>
  <c r="AJ45" i="23"/>
  <c r="AJ58" i="23" s="1"/>
  <c r="AV44" i="23"/>
  <c r="AV57" i="23" s="1"/>
  <c r="I43" i="23"/>
  <c r="I56" i="23" s="1"/>
  <c r="X42" i="23"/>
  <c r="X55" i="23" s="1"/>
  <c r="AY43" i="23"/>
  <c r="AY56" i="23" s="1"/>
  <c r="L42" i="23"/>
  <c r="L55" i="23" s="1"/>
  <c r="X47" i="23"/>
  <c r="X60" i="23" s="1"/>
  <c r="AJ47" i="23"/>
  <c r="AJ60" i="23" s="1"/>
  <c r="AV47" i="23"/>
  <c r="AV60" i="23" s="1"/>
  <c r="AJ46" i="23"/>
  <c r="AJ59" i="23" s="1"/>
  <c r="I46" i="23"/>
  <c r="I59" i="23" s="1"/>
  <c r="AV45" i="23"/>
  <c r="AV58" i="23" s="1"/>
  <c r="I44" i="23"/>
  <c r="I57" i="23" s="1"/>
  <c r="X44" i="23"/>
  <c r="X57" i="23" s="1"/>
  <c r="AJ44" i="23"/>
  <c r="AJ57" i="23" s="1"/>
  <c r="AJ42" i="23"/>
  <c r="AJ55" i="23" s="1"/>
  <c r="AJ61" i="23" s="1"/>
  <c r="AX37" i="23"/>
  <c r="L46" i="23"/>
  <c r="L59" i="23" s="1"/>
  <c r="AY47" i="23"/>
  <c r="AY60" i="23" s="1"/>
  <c r="BG37" i="23"/>
  <c r="BE43" i="23"/>
  <c r="BE56" i="23" s="1"/>
  <c r="BE42" i="23"/>
  <c r="BE55" i="23" s="1"/>
  <c r="BE44" i="23"/>
  <c r="BE57" i="23" s="1"/>
  <c r="BE45" i="23"/>
  <c r="BE58" i="23" s="1"/>
  <c r="N37" i="23"/>
  <c r="C47" i="23"/>
  <c r="C60" i="23" s="1"/>
  <c r="AM44" i="23"/>
  <c r="AM57" i="23" s="1"/>
  <c r="E37" i="23"/>
  <c r="AV42" i="23"/>
  <c r="AV55" i="23" s="1"/>
  <c r="BE47" i="23"/>
  <c r="BE60" i="23" s="1"/>
  <c r="Z37" i="23"/>
  <c r="C43" i="23"/>
  <c r="C56" i="23" s="1"/>
  <c r="BA37" i="23"/>
  <c r="L47" i="23"/>
  <c r="L60" i="23" s="1"/>
  <c r="AA46" i="23"/>
  <c r="AA59" i="23" s="1"/>
  <c r="AY44" i="23"/>
  <c r="AY57" i="23" s="1"/>
  <c r="C44" i="23"/>
  <c r="C57" i="23" s="1"/>
  <c r="L43" i="23"/>
  <c r="L56" i="23" s="1"/>
  <c r="AM55" i="23"/>
  <c r="AM48" i="23"/>
  <c r="AV59" i="23"/>
  <c r="C42" i="23"/>
  <c r="C55" i="23" s="1"/>
  <c r="AO37" i="23"/>
  <c r="R49" i="23"/>
  <c r="R50" i="23" s="1"/>
  <c r="R55" i="23"/>
  <c r="AC37" i="23"/>
  <c r="R48" i="23"/>
  <c r="AY42" i="23"/>
  <c r="AP47" i="23"/>
  <c r="AP60" i="23" s="1"/>
  <c r="BB47" i="23"/>
  <c r="BB60" i="23" s="1"/>
  <c r="F47" i="23"/>
  <c r="F60" i="23" s="1"/>
  <c r="U47" i="23"/>
  <c r="U60" i="23" s="1"/>
  <c r="AG47" i="23"/>
  <c r="AG60" i="23" s="1"/>
  <c r="BB46" i="23"/>
  <c r="BB59" i="23" s="1"/>
  <c r="F46" i="23"/>
  <c r="F59" i="23" s="1"/>
  <c r="U46" i="23"/>
  <c r="U59" i="23" s="1"/>
  <c r="AG46" i="23"/>
  <c r="AG59" i="23" s="1"/>
  <c r="AP46" i="23"/>
  <c r="AP59" i="23" s="1"/>
  <c r="U45" i="23"/>
  <c r="U58" i="23" s="1"/>
  <c r="AG45" i="23"/>
  <c r="AG58" i="23" s="1"/>
  <c r="AP45" i="23"/>
  <c r="AP58" i="23" s="1"/>
  <c r="BB45" i="23"/>
  <c r="BB58" i="23" s="1"/>
  <c r="F45" i="23"/>
  <c r="F58" i="23" s="1"/>
  <c r="AP44" i="23"/>
  <c r="AP57" i="23" s="1"/>
  <c r="BB44" i="23"/>
  <c r="BB57" i="23" s="1"/>
  <c r="F44" i="23"/>
  <c r="F57" i="23" s="1"/>
  <c r="U44" i="23"/>
  <c r="U57" i="23" s="1"/>
  <c r="AP43" i="23"/>
  <c r="AP56" i="23" s="1"/>
  <c r="BB43" i="23"/>
  <c r="BB56" i="23" s="1"/>
  <c r="F43" i="23"/>
  <c r="F56" i="23" s="1"/>
  <c r="U43" i="23"/>
  <c r="U56" i="23" s="1"/>
  <c r="AG43" i="23"/>
  <c r="AG56" i="23" s="1"/>
  <c r="BD37" i="23"/>
  <c r="F42" i="23"/>
  <c r="F55" i="23" s="1"/>
  <c r="W37" i="23"/>
  <c r="AG42" i="23"/>
  <c r="AG55" i="23" s="1"/>
  <c r="AR37" i="23"/>
  <c r="AJ49" i="23"/>
  <c r="AJ50" i="23" s="1"/>
  <c r="AV56" i="23"/>
  <c r="AJ62" i="23"/>
  <c r="AJ63" i="23" s="1"/>
  <c r="F24" i="21"/>
  <c r="F25" i="21"/>
  <c r="F26" i="21" s="1"/>
  <c r="B24" i="21"/>
  <c r="D24" i="21"/>
  <c r="D25" i="21"/>
  <c r="D26" i="21" s="1"/>
  <c r="U42" i="23"/>
  <c r="U55" i="23" s="1"/>
  <c r="H37" i="23"/>
  <c r="BB42" i="23"/>
  <c r="BB55" i="23" s="1"/>
  <c r="AI37" i="23"/>
  <c r="AP42" i="23"/>
  <c r="AP55" i="23" s="1"/>
  <c r="H24" i="21"/>
  <c r="E7" i="3"/>
  <c r="H7" i="3"/>
  <c r="K7" i="3"/>
  <c r="N7" i="3"/>
  <c r="E8" i="3"/>
  <c r="H8" i="3"/>
  <c r="K8" i="3"/>
  <c r="N8" i="3"/>
  <c r="E9" i="3"/>
  <c r="H9" i="3"/>
  <c r="K9" i="3"/>
  <c r="N9" i="3"/>
  <c r="E10" i="3"/>
  <c r="H10" i="3"/>
  <c r="K10" i="3"/>
  <c r="N10" i="3"/>
  <c r="E11" i="3"/>
  <c r="H11" i="3"/>
  <c r="K11" i="3"/>
  <c r="N11" i="3"/>
  <c r="E12" i="3"/>
  <c r="H12" i="3"/>
  <c r="K12" i="3"/>
  <c r="N12" i="3"/>
  <c r="E13" i="3"/>
  <c r="H13" i="3"/>
  <c r="K13" i="3"/>
  <c r="N13" i="3"/>
  <c r="E14" i="3"/>
  <c r="H14" i="3"/>
  <c r="K14" i="3"/>
  <c r="N14" i="3"/>
  <c r="E15" i="3"/>
  <c r="H15" i="3"/>
  <c r="K15" i="3"/>
  <c r="N15" i="3"/>
  <c r="E16" i="3"/>
  <c r="H16" i="3"/>
  <c r="K16" i="3"/>
  <c r="N16" i="3"/>
  <c r="E17" i="3"/>
  <c r="H17" i="3"/>
  <c r="K17" i="3"/>
  <c r="N17" i="3"/>
  <c r="E18" i="3"/>
  <c r="H18" i="3"/>
  <c r="K18" i="3"/>
  <c r="N18" i="3"/>
  <c r="E19" i="3"/>
  <c r="H19" i="3"/>
  <c r="K19" i="3"/>
  <c r="N19" i="3"/>
  <c r="E20" i="3"/>
  <c r="H20" i="3"/>
  <c r="K20" i="3"/>
  <c r="N20" i="3"/>
  <c r="E21" i="3"/>
  <c r="H21" i="3"/>
  <c r="K21" i="3"/>
  <c r="N21" i="3"/>
  <c r="E22" i="3"/>
  <c r="H22" i="3"/>
  <c r="K22" i="3"/>
  <c r="N22" i="3"/>
  <c r="E23" i="3"/>
  <c r="H23" i="3"/>
  <c r="K23" i="3"/>
  <c r="N23" i="3"/>
  <c r="E24" i="3"/>
  <c r="H24" i="3"/>
  <c r="K24" i="3"/>
  <c r="N24" i="3"/>
  <c r="E25" i="3"/>
  <c r="H25" i="3"/>
  <c r="K25" i="3"/>
  <c r="N25" i="3"/>
  <c r="E26" i="3"/>
  <c r="H26" i="3"/>
  <c r="K26" i="3"/>
  <c r="N26" i="3"/>
  <c r="E27" i="3"/>
  <c r="H27" i="3"/>
  <c r="K27" i="3"/>
  <c r="N27" i="3"/>
  <c r="E28" i="3"/>
  <c r="H28" i="3"/>
  <c r="K28" i="3"/>
  <c r="N28" i="3"/>
  <c r="E29" i="3"/>
  <c r="H29" i="3"/>
  <c r="K29" i="3"/>
  <c r="N29" i="3"/>
  <c r="E30" i="3"/>
  <c r="H30" i="3"/>
  <c r="K30" i="3"/>
  <c r="N30" i="3"/>
  <c r="E31" i="3"/>
  <c r="H31" i="3"/>
  <c r="K31" i="3"/>
  <c r="N31" i="3"/>
  <c r="E32" i="3"/>
  <c r="H32" i="3"/>
  <c r="K32" i="3"/>
  <c r="N32" i="3"/>
  <c r="E33" i="3"/>
  <c r="H33" i="3"/>
  <c r="K33" i="3"/>
  <c r="N33" i="3"/>
  <c r="E34" i="3"/>
  <c r="H34" i="3"/>
  <c r="K34" i="3"/>
  <c r="N34" i="3"/>
  <c r="E35" i="3"/>
  <c r="H35" i="3"/>
  <c r="K35" i="3"/>
  <c r="N35" i="3"/>
  <c r="E36" i="3"/>
  <c r="H36" i="3"/>
  <c r="K36" i="3"/>
  <c r="N36" i="3"/>
  <c r="C37" i="3"/>
  <c r="D37" i="3"/>
  <c r="F37" i="3"/>
  <c r="G37" i="3"/>
  <c r="H37" i="3"/>
  <c r="I37" i="3"/>
  <c r="J37" i="3"/>
  <c r="L37" i="3"/>
  <c r="M37" i="3"/>
  <c r="F42" i="3"/>
  <c r="I42" i="3"/>
  <c r="L42" i="3"/>
  <c r="C43" i="3"/>
  <c r="C44" i="3"/>
  <c r="F44" i="3"/>
  <c r="I44" i="3"/>
  <c r="L44" i="3"/>
  <c r="C45" i="3"/>
  <c r="F46" i="3"/>
  <c r="I46" i="3"/>
  <c r="L46" i="3"/>
  <c r="C47" i="3"/>
  <c r="N36" i="20"/>
  <c r="K36" i="20"/>
  <c r="H36" i="20"/>
  <c r="E36" i="20"/>
  <c r="N35" i="20"/>
  <c r="K35" i="20"/>
  <c r="H35" i="20"/>
  <c r="E35" i="20"/>
  <c r="N34" i="20"/>
  <c r="K34" i="20"/>
  <c r="H34" i="20"/>
  <c r="E34" i="20"/>
  <c r="N33" i="20"/>
  <c r="K33" i="20"/>
  <c r="H33" i="20"/>
  <c r="E33" i="20"/>
  <c r="N32" i="20"/>
  <c r="K32" i="20"/>
  <c r="H32" i="20"/>
  <c r="E32" i="20"/>
  <c r="N31" i="20"/>
  <c r="K31" i="20"/>
  <c r="H31" i="20"/>
  <c r="E31" i="20"/>
  <c r="N30" i="20"/>
  <c r="K30" i="20"/>
  <c r="H30" i="20"/>
  <c r="E30" i="20"/>
  <c r="N29" i="20"/>
  <c r="K29" i="20"/>
  <c r="H29" i="20"/>
  <c r="E29" i="20"/>
  <c r="N28" i="20"/>
  <c r="K28" i="20"/>
  <c r="H28" i="20"/>
  <c r="E28" i="20"/>
  <c r="N27" i="20"/>
  <c r="K27" i="20"/>
  <c r="H27" i="20"/>
  <c r="E27" i="20"/>
  <c r="N26" i="20"/>
  <c r="K26" i="20"/>
  <c r="H26" i="20"/>
  <c r="E26" i="20"/>
  <c r="N25" i="20"/>
  <c r="K25" i="20"/>
  <c r="H25" i="20"/>
  <c r="E25" i="20"/>
  <c r="N24" i="20"/>
  <c r="K24" i="20"/>
  <c r="H24" i="20"/>
  <c r="E24" i="20"/>
  <c r="N23" i="20"/>
  <c r="K23" i="20"/>
  <c r="H23" i="20"/>
  <c r="E23" i="20"/>
  <c r="N22" i="20"/>
  <c r="K22" i="20"/>
  <c r="H22" i="20"/>
  <c r="E22" i="20"/>
  <c r="N21" i="20"/>
  <c r="K21" i="20"/>
  <c r="H21" i="20"/>
  <c r="E21" i="20"/>
  <c r="N20" i="20"/>
  <c r="K20" i="20"/>
  <c r="H20" i="20"/>
  <c r="E20" i="20"/>
  <c r="N19" i="20"/>
  <c r="K19" i="20"/>
  <c r="H19" i="20"/>
  <c r="E19" i="20"/>
  <c r="N18" i="20"/>
  <c r="K18" i="20"/>
  <c r="H18" i="20"/>
  <c r="E18" i="20"/>
  <c r="N17" i="20"/>
  <c r="K17" i="20"/>
  <c r="H17" i="20"/>
  <c r="E17" i="20"/>
  <c r="N16" i="20"/>
  <c r="K16" i="20"/>
  <c r="H16" i="20"/>
  <c r="E16" i="20"/>
  <c r="N15" i="20"/>
  <c r="K15" i="20"/>
  <c r="H15" i="20"/>
  <c r="E15" i="20"/>
  <c r="N14" i="20"/>
  <c r="K14" i="20"/>
  <c r="H14" i="20"/>
  <c r="E14" i="20"/>
  <c r="N13" i="20"/>
  <c r="K13" i="20"/>
  <c r="H13" i="20"/>
  <c r="E13" i="20"/>
  <c r="N12" i="20"/>
  <c r="K12" i="20"/>
  <c r="H12" i="20"/>
  <c r="E12" i="20"/>
  <c r="N11" i="20"/>
  <c r="K11" i="20"/>
  <c r="H11" i="20"/>
  <c r="E11" i="20"/>
  <c r="N10" i="20"/>
  <c r="K10" i="20"/>
  <c r="H10" i="20"/>
  <c r="E10" i="20"/>
  <c r="N9" i="20"/>
  <c r="K9" i="20"/>
  <c r="H9" i="20"/>
  <c r="E9" i="20"/>
  <c r="N8" i="20"/>
  <c r="K8" i="20"/>
  <c r="H8" i="20"/>
  <c r="E8" i="20"/>
  <c r="N7" i="20"/>
  <c r="L42" i="20" s="1"/>
  <c r="K7" i="20"/>
  <c r="H7" i="20"/>
  <c r="E7" i="20"/>
  <c r="BF37" i="20"/>
  <c r="BE37" i="20"/>
  <c r="AZ37" i="20"/>
  <c r="AY37" i="20"/>
  <c r="AW37" i="20"/>
  <c r="AV37" i="20"/>
  <c r="AQ37" i="20"/>
  <c r="AP37" i="20"/>
  <c r="AN37" i="20"/>
  <c r="AM37" i="20"/>
  <c r="AK37" i="20"/>
  <c r="AJ37" i="20"/>
  <c r="AH37" i="20"/>
  <c r="AG37" i="20"/>
  <c r="AB37" i="20"/>
  <c r="AA37" i="20"/>
  <c r="Y37" i="20"/>
  <c r="X37" i="20"/>
  <c r="V37" i="20"/>
  <c r="U37" i="20"/>
  <c r="S37" i="20"/>
  <c r="R37" i="20"/>
  <c r="M37" i="20"/>
  <c r="L37" i="20"/>
  <c r="J37" i="20"/>
  <c r="I37" i="20"/>
  <c r="G37" i="20"/>
  <c r="F37" i="20"/>
  <c r="D37" i="20"/>
  <c r="C37" i="20"/>
  <c r="BG36" i="20"/>
  <c r="BD36" i="20"/>
  <c r="BA36" i="20"/>
  <c r="AX36" i="20"/>
  <c r="AR36" i="20"/>
  <c r="AO36" i="20"/>
  <c r="AL36" i="20"/>
  <c r="AI36" i="20"/>
  <c r="AC36" i="20"/>
  <c r="Z36" i="20"/>
  <c r="W36" i="20"/>
  <c r="T36" i="20"/>
  <c r="BG35" i="20"/>
  <c r="BD35" i="20"/>
  <c r="BA35" i="20"/>
  <c r="AX35" i="20"/>
  <c r="AR35" i="20"/>
  <c r="AO35" i="20"/>
  <c r="AL35" i="20"/>
  <c r="AI35" i="20"/>
  <c r="AC35" i="20"/>
  <c r="Z35" i="20"/>
  <c r="W35" i="20"/>
  <c r="T35" i="20"/>
  <c r="BG34" i="20"/>
  <c r="BD34" i="20"/>
  <c r="BA34" i="20"/>
  <c r="AX34" i="20"/>
  <c r="AR34" i="20"/>
  <c r="AO34" i="20"/>
  <c r="AL34" i="20"/>
  <c r="AI34" i="20"/>
  <c r="AC34" i="20"/>
  <c r="Z34" i="20"/>
  <c r="W34" i="20"/>
  <c r="T34" i="20"/>
  <c r="BG33" i="20"/>
  <c r="BD33" i="20"/>
  <c r="BA33" i="20"/>
  <c r="AX33" i="20"/>
  <c r="AR33" i="20"/>
  <c r="AO33" i="20"/>
  <c r="AL33" i="20"/>
  <c r="AI33" i="20"/>
  <c r="AC33" i="20"/>
  <c r="Z33" i="20"/>
  <c r="W33" i="20"/>
  <c r="T33" i="20"/>
  <c r="BG32" i="20"/>
  <c r="BD32" i="20"/>
  <c r="BA32" i="20"/>
  <c r="AX32" i="20"/>
  <c r="AV47" i="20" s="1"/>
  <c r="AR32" i="20"/>
  <c r="AO32" i="20"/>
  <c r="AL32" i="20"/>
  <c r="AI32" i="20"/>
  <c r="AC32" i="20"/>
  <c r="Z32" i="20"/>
  <c r="W32" i="20"/>
  <c r="T32" i="20"/>
  <c r="R47" i="20" s="1"/>
  <c r="BG31" i="20"/>
  <c r="BD31" i="20"/>
  <c r="BA31" i="20"/>
  <c r="AX31" i="20"/>
  <c r="AR31" i="20"/>
  <c r="AO31" i="20"/>
  <c r="AL31" i="20"/>
  <c r="AI31" i="20"/>
  <c r="AC31" i="20"/>
  <c r="Z31" i="20"/>
  <c r="W31" i="20"/>
  <c r="T31" i="20"/>
  <c r="BG30" i="20"/>
  <c r="BD30" i="20"/>
  <c r="BA30" i="20"/>
  <c r="AX30" i="20"/>
  <c r="AR30" i="20"/>
  <c r="AO30" i="20"/>
  <c r="AL30" i="20"/>
  <c r="AI30" i="20"/>
  <c r="AC30" i="20"/>
  <c r="Z30" i="20"/>
  <c r="W30" i="20"/>
  <c r="T30" i="20"/>
  <c r="BG29" i="20"/>
  <c r="BD29" i="20"/>
  <c r="BA29" i="20"/>
  <c r="AX29" i="20"/>
  <c r="AR29" i="20"/>
  <c r="AO29" i="20"/>
  <c r="AL29" i="20"/>
  <c r="AI29" i="20"/>
  <c r="AC29" i="20"/>
  <c r="Z29" i="20"/>
  <c r="W29" i="20"/>
  <c r="T29" i="20"/>
  <c r="BG28" i="20"/>
  <c r="BD28" i="20"/>
  <c r="BA28" i="20"/>
  <c r="AX28" i="20"/>
  <c r="AR28" i="20"/>
  <c r="AO28" i="20"/>
  <c r="AL28" i="20"/>
  <c r="AI28" i="20"/>
  <c r="AC28" i="20"/>
  <c r="Z28" i="20"/>
  <c r="W28" i="20"/>
  <c r="T28" i="20"/>
  <c r="BG27" i="20"/>
  <c r="BD27" i="20"/>
  <c r="BA27" i="20"/>
  <c r="AY46" i="20" s="1"/>
  <c r="AX27" i="20"/>
  <c r="AV46" i="20" s="1"/>
  <c r="AR27" i="20"/>
  <c r="AO27" i="20"/>
  <c r="AL27" i="20"/>
  <c r="AI27" i="20"/>
  <c r="AC27" i="20"/>
  <c r="Z27" i="20"/>
  <c r="W27" i="20"/>
  <c r="T27" i="20"/>
  <c r="R46" i="20" s="1"/>
  <c r="BG26" i="20"/>
  <c r="BD26" i="20"/>
  <c r="BA26" i="20"/>
  <c r="AX26" i="20"/>
  <c r="AR26" i="20"/>
  <c r="AO26" i="20"/>
  <c r="AL26" i="20"/>
  <c r="AI26" i="20"/>
  <c r="AC26" i="20"/>
  <c r="Z26" i="20"/>
  <c r="W26" i="20"/>
  <c r="T26" i="20"/>
  <c r="BG25" i="20"/>
  <c r="BD25" i="20"/>
  <c r="BA25" i="20"/>
  <c r="AX25" i="20"/>
  <c r="AR25" i="20"/>
  <c r="AO25" i="20"/>
  <c r="AL25" i="20"/>
  <c r="AI25" i="20"/>
  <c r="AC25" i="20"/>
  <c r="Z25" i="20"/>
  <c r="W25" i="20"/>
  <c r="T25" i="20"/>
  <c r="BG24" i="20"/>
  <c r="BD24" i="20"/>
  <c r="BA24" i="20"/>
  <c r="AX24" i="20"/>
  <c r="AR24" i="20"/>
  <c r="AO24" i="20"/>
  <c r="AL24" i="20"/>
  <c r="AI24" i="20"/>
  <c r="AC24" i="20"/>
  <c r="Z24" i="20"/>
  <c r="W24" i="20"/>
  <c r="T24" i="20"/>
  <c r="BG23" i="20"/>
  <c r="BD23" i="20"/>
  <c r="BA23" i="20"/>
  <c r="AX23" i="20"/>
  <c r="AR23" i="20"/>
  <c r="AO23" i="20"/>
  <c r="AL23" i="20"/>
  <c r="AI23" i="20"/>
  <c r="AC23" i="20"/>
  <c r="Z23" i="20"/>
  <c r="W23" i="20"/>
  <c r="T23" i="20"/>
  <c r="BG22" i="20"/>
  <c r="BD22" i="20"/>
  <c r="BA22" i="20"/>
  <c r="AX22" i="20"/>
  <c r="AR22" i="20"/>
  <c r="AO22" i="20"/>
  <c r="AL22" i="20"/>
  <c r="AI22" i="20"/>
  <c r="AC22" i="20"/>
  <c r="Z22" i="20"/>
  <c r="W22" i="20"/>
  <c r="U45" i="20" s="1"/>
  <c r="T22" i="20"/>
  <c r="BG21" i="20"/>
  <c r="BD21" i="20"/>
  <c r="BA21" i="20"/>
  <c r="AX21" i="20"/>
  <c r="AR21" i="20"/>
  <c r="AO21" i="20"/>
  <c r="AL21" i="20"/>
  <c r="AI21" i="20"/>
  <c r="AC21" i="20"/>
  <c r="Z21" i="20"/>
  <c r="W21" i="20"/>
  <c r="T21" i="20"/>
  <c r="BG20" i="20"/>
  <c r="BD20" i="20"/>
  <c r="BA20" i="20"/>
  <c r="AX20" i="20"/>
  <c r="AR20" i="20"/>
  <c r="AO20" i="20"/>
  <c r="AL20" i="20"/>
  <c r="AI20" i="20"/>
  <c r="AC20" i="20"/>
  <c r="Z20" i="20"/>
  <c r="W20" i="20"/>
  <c r="T20" i="20"/>
  <c r="BG19" i="20"/>
  <c r="BD19" i="20"/>
  <c r="BA19" i="20"/>
  <c r="AX19" i="20"/>
  <c r="AR19" i="20"/>
  <c r="AO19" i="20"/>
  <c r="AL19" i="20"/>
  <c r="AI19" i="20"/>
  <c r="AC19" i="20"/>
  <c r="Z19" i="20"/>
  <c r="W19" i="20"/>
  <c r="T19" i="20"/>
  <c r="BG18" i="20"/>
  <c r="BD18" i="20"/>
  <c r="BA18" i="20"/>
  <c r="AX18" i="20"/>
  <c r="AR18" i="20"/>
  <c r="AO18" i="20"/>
  <c r="AL18" i="20"/>
  <c r="AI18" i="20"/>
  <c r="AC18" i="20"/>
  <c r="Z18" i="20"/>
  <c r="W18" i="20"/>
  <c r="T18" i="20"/>
  <c r="BG17" i="20"/>
  <c r="BD17" i="20"/>
  <c r="BA17" i="20"/>
  <c r="AX17" i="20"/>
  <c r="AR17" i="20"/>
  <c r="AO17" i="20"/>
  <c r="AM44" i="20" s="1"/>
  <c r="AL17" i="20"/>
  <c r="AJ44" i="20" s="1"/>
  <c r="AI17" i="20"/>
  <c r="AC17" i="20"/>
  <c r="Z17" i="20"/>
  <c r="W17" i="20"/>
  <c r="T17" i="20"/>
  <c r="BG16" i="20"/>
  <c r="BD16" i="20"/>
  <c r="BA16" i="20"/>
  <c r="AX16" i="20"/>
  <c r="AR16" i="20"/>
  <c r="AO16" i="20"/>
  <c r="AL16" i="20"/>
  <c r="AI16" i="20"/>
  <c r="AC16" i="20"/>
  <c r="Z16" i="20"/>
  <c r="W16" i="20"/>
  <c r="T16" i="20"/>
  <c r="BG15" i="20"/>
  <c r="BD15" i="20"/>
  <c r="BA15" i="20"/>
  <c r="AX15" i="20"/>
  <c r="AR15" i="20"/>
  <c r="AO15" i="20"/>
  <c r="AL15" i="20"/>
  <c r="AI15" i="20"/>
  <c r="AC15" i="20"/>
  <c r="Z15" i="20"/>
  <c r="W15" i="20"/>
  <c r="T15" i="20"/>
  <c r="BG14" i="20"/>
  <c r="BD14" i="20"/>
  <c r="BA14" i="20"/>
  <c r="AX14" i="20"/>
  <c r="AR14" i="20"/>
  <c r="AO14" i="20"/>
  <c r="AL14" i="20"/>
  <c r="AI14" i="20"/>
  <c r="AC14" i="20"/>
  <c r="Z14" i="20"/>
  <c r="W14" i="20"/>
  <c r="T14" i="20"/>
  <c r="BG13" i="20"/>
  <c r="BD13" i="20"/>
  <c r="BA13" i="20"/>
  <c r="AX13" i="20"/>
  <c r="AR13" i="20"/>
  <c r="AO13" i="20"/>
  <c r="AL13" i="20"/>
  <c r="AI13" i="20"/>
  <c r="AC13" i="20"/>
  <c r="Z13" i="20"/>
  <c r="W13" i="20"/>
  <c r="T13" i="20"/>
  <c r="BG12" i="20"/>
  <c r="BD12" i="20"/>
  <c r="BA12" i="20"/>
  <c r="AX12" i="20"/>
  <c r="AR12" i="20"/>
  <c r="AO12" i="20"/>
  <c r="AL12" i="20"/>
  <c r="AI12" i="20"/>
  <c r="AC12" i="20"/>
  <c r="Z12" i="20"/>
  <c r="W12" i="20"/>
  <c r="T12" i="20"/>
  <c r="R43" i="20" s="1"/>
  <c r="BG11" i="20"/>
  <c r="BD11" i="20"/>
  <c r="BA11" i="20"/>
  <c r="AX11" i="20"/>
  <c r="AR11" i="20"/>
  <c r="AO11" i="20"/>
  <c r="AL11" i="20"/>
  <c r="AI11" i="20"/>
  <c r="AC11" i="20"/>
  <c r="Z11" i="20"/>
  <c r="W11" i="20"/>
  <c r="T11" i="20"/>
  <c r="BG10" i="20"/>
  <c r="BD10" i="20"/>
  <c r="BA10" i="20"/>
  <c r="AX10" i="20"/>
  <c r="AR10" i="20"/>
  <c r="AO10" i="20"/>
  <c r="AL10" i="20"/>
  <c r="AI10" i="20"/>
  <c r="AC10" i="20"/>
  <c r="Z10" i="20"/>
  <c r="W10" i="20"/>
  <c r="T10" i="20"/>
  <c r="BG9" i="20"/>
  <c r="BD9" i="20"/>
  <c r="BA9" i="20"/>
  <c r="AX9" i="20"/>
  <c r="AR9" i="20"/>
  <c r="AO9" i="20"/>
  <c r="AL9" i="20"/>
  <c r="AI9" i="20"/>
  <c r="AC9" i="20"/>
  <c r="Z9" i="20"/>
  <c r="W9" i="20"/>
  <c r="T9" i="20"/>
  <c r="BG8" i="20"/>
  <c r="BD8" i="20"/>
  <c r="BA8" i="20"/>
  <c r="AX8" i="20"/>
  <c r="AR8" i="20"/>
  <c r="AO8" i="20"/>
  <c r="AL8" i="20"/>
  <c r="AI8" i="20"/>
  <c r="AC8" i="20"/>
  <c r="Z8" i="20"/>
  <c r="W8" i="20"/>
  <c r="T8" i="20"/>
  <c r="BG7" i="20"/>
  <c r="BD7" i="20"/>
  <c r="BA7" i="20"/>
  <c r="AX7" i="20"/>
  <c r="AR7" i="20"/>
  <c r="AO7" i="20"/>
  <c r="AL7" i="20"/>
  <c r="AI7" i="20"/>
  <c r="AC7" i="20"/>
  <c r="Z7" i="20"/>
  <c r="W7" i="20"/>
  <c r="T7" i="20"/>
  <c r="H23" i="19"/>
  <c r="F23" i="19"/>
  <c r="D23" i="19"/>
  <c r="B23" i="19"/>
  <c r="H22" i="19"/>
  <c r="F22" i="19"/>
  <c r="D22" i="19"/>
  <c r="B22" i="19"/>
  <c r="H21" i="19"/>
  <c r="F21" i="19"/>
  <c r="D21" i="19"/>
  <c r="B21" i="19"/>
  <c r="H20" i="19"/>
  <c r="F20" i="19"/>
  <c r="D20" i="19"/>
  <c r="B20" i="19"/>
  <c r="H19" i="19"/>
  <c r="F19" i="19"/>
  <c r="D19" i="19"/>
  <c r="B19" i="19"/>
  <c r="H18" i="19"/>
  <c r="F18" i="19"/>
  <c r="D18" i="19"/>
  <c r="B18" i="19"/>
  <c r="I13" i="19"/>
  <c r="H13" i="19"/>
  <c r="G13" i="19"/>
  <c r="F13" i="19"/>
  <c r="E13" i="19"/>
  <c r="D13" i="19"/>
  <c r="C13" i="19"/>
  <c r="B13" i="19"/>
  <c r="BC37" i="3"/>
  <c r="AL36" i="3"/>
  <c r="T7" i="3"/>
  <c r="AA62" i="23" l="1"/>
  <c r="AA63" i="23" s="1"/>
  <c r="C48" i="23"/>
  <c r="AA49" i="23"/>
  <c r="AA50" i="23" s="1"/>
  <c r="I49" i="23"/>
  <c r="I50" i="23" s="1"/>
  <c r="X49" i="23"/>
  <c r="X50" i="23" s="1"/>
  <c r="I48" i="23"/>
  <c r="I61" i="23"/>
  <c r="AM49" i="23"/>
  <c r="AM50" i="23" s="1"/>
  <c r="AA48" i="23"/>
  <c r="AV61" i="23"/>
  <c r="AV49" i="23"/>
  <c r="AV50" i="23" s="1"/>
  <c r="X62" i="23"/>
  <c r="X63" i="23" s="1"/>
  <c r="L48" i="23"/>
  <c r="L61" i="23"/>
  <c r="X48" i="23"/>
  <c r="BE62" i="23"/>
  <c r="BE63" i="23" s="1"/>
  <c r="AJ48" i="23"/>
  <c r="X61" i="23"/>
  <c r="AV62" i="23"/>
  <c r="AV63" i="23" s="1"/>
  <c r="AV48" i="23"/>
  <c r="BE49" i="23"/>
  <c r="BE50" i="23" s="1"/>
  <c r="BE48" i="23"/>
  <c r="BE61" i="23"/>
  <c r="L49" i="23"/>
  <c r="L50" i="23" s="1"/>
  <c r="L62" i="23"/>
  <c r="L63" i="23" s="1"/>
  <c r="BB62" i="23"/>
  <c r="BB63" i="23" s="1"/>
  <c r="BB61" i="23"/>
  <c r="F49" i="23"/>
  <c r="F50" i="23" s="1"/>
  <c r="F48" i="23"/>
  <c r="F62" i="23"/>
  <c r="F63" i="23" s="1"/>
  <c r="F61" i="23"/>
  <c r="AG49" i="23"/>
  <c r="AG50" i="23" s="1"/>
  <c r="C62" i="23"/>
  <c r="C63" i="23" s="1"/>
  <c r="C61" i="23"/>
  <c r="AG48" i="23"/>
  <c r="AY55" i="23"/>
  <c r="AY49" i="23"/>
  <c r="AY50" i="23" s="1"/>
  <c r="AY48" i="23"/>
  <c r="AG62" i="23"/>
  <c r="AG63" i="23" s="1"/>
  <c r="AG61" i="23"/>
  <c r="AM61" i="23"/>
  <c r="AM62" i="23"/>
  <c r="AM63" i="23" s="1"/>
  <c r="U62" i="23"/>
  <c r="U63" i="23" s="1"/>
  <c r="U61" i="23"/>
  <c r="AP62" i="23"/>
  <c r="AP63" i="23" s="1"/>
  <c r="AP61" i="23"/>
  <c r="R62" i="23"/>
  <c r="R63" i="23" s="1"/>
  <c r="R61" i="23"/>
  <c r="C49" i="23"/>
  <c r="C50" i="23" s="1"/>
  <c r="F45" i="20"/>
  <c r="AM42" i="20"/>
  <c r="F43" i="20"/>
  <c r="AP48" i="23"/>
  <c r="AP49" i="23"/>
  <c r="AP50" i="23" s="1"/>
  <c r="BB49" i="23"/>
  <c r="BB50" i="23" s="1"/>
  <c r="BB48" i="23"/>
  <c r="U49" i="23"/>
  <c r="U50" i="23" s="1"/>
  <c r="U48" i="23"/>
  <c r="L47" i="3"/>
  <c r="I47" i="3"/>
  <c r="F47" i="3"/>
  <c r="C46" i="3"/>
  <c r="L45" i="3"/>
  <c r="I45" i="3"/>
  <c r="F45" i="3"/>
  <c r="K37" i="3"/>
  <c r="E37" i="3"/>
  <c r="L43" i="3"/>
  <c r="I43" i="3"/>
  <c r="F43" i="3"/>
  <c r="N37" i="3"/>
  <c r="C42" i="3"/>
  <c r="BE47" i="20"/>
  <c r="BE46" i="20"/>
  <c r="BE45" i="20"/>
  <c r="BE44" i="20"/>
  <c r="BE43" i="20"/>
  <c r="BE42" i="20"/>
  <c r="BB44" i="20"/>
  <c r="BB46" i="20"/>
  <c r="BB42" i="20"/>
  <c r="AY44" i="20"/>
  <c r="BA37" i="20"/>
  <c r="AV45" i="20"/>
  <c r="AV44" i="20"/>
  <c r="AV43" i="20"/>
  <c r="AX37" i="20"/>
  <c r="L48" i="3"/>
  <c r="I48" i="3"/>
  <c r="L49" i="3"/>
  <c r="L50" i="3" s="1"/>
  <c r="I49" i="3"/>
  <c r="I50" i="3" s="1"/>
  <c r="F49" i="3"/>
  <c r="F50" i="3" s="1"/>
  <c r="C49" i="3"/>
  <c r="C50" i="3" s="1"/>
  <c r="C48" i="3"/>
  <c r="F48" i="3"/>
  <c r="AY47" i="20"/>
  <c r="AY43" i="20"/>
  <c r="AY45" i="20"/>
  <c r="BB43" i="20"/>
  <c r="BB47" i="20"/>
  <c r="BB45" i="20"/>
  <c r="AP47" i="20"/>
  <c r="AP46" i="20"/>
  <c r="AP45" i="20"/>
  <c r="AP44" i="20"/>
  <c r="AP43" i="20"/>
  <c r="AP42" i="20"/>
  <c r="AM47" i="20"/>
  <c r="AM45" i="20"/>
  <c r="AM43" i="20"/>
  <c r="AM46" i="20"/>
  <c r="AJ47" i="20"/>
  <c r="AJ46" i="20"/>
  <c r="AJ45" i="20"/>
  <c r="AJ43" i="20"/>
  <c r="AJ42" i="20"/>
  <c r="AG44" i="20"/>
  <c r="AG47" i="20"/>
  <c r="AG46" i="20"/>
  <c r="AG45" i="20"/>
  <c r="AG43" i="20"/>
  <c r="AI37" i="20"/>
  <c r="AA47" i="20"/>
  <c r="AA46" i="20"/>
  <c r="AA45" i="20"/>
  <c r="AA44" i="20"/>
  <c r="AA43" i="20"/>
  <c r="AA42" i="20"/>
  <c r="X47" i="20"/>
  <c r="X46" i="20"/>
  <c r="X45" i="20"/>
  <c r="X44" i="20"/>
  <c r="X43" i="20"/>
  <c r="X42" i="20"/>
  <c r="U47" i="20"/>
  <c r="U46" i="20"/>
  <c r="U44" i="20"/>
  <c r="U43" i="20"/>
  <c r="W37" i="20"/>
  <c r="R45" i="20"/>
  <c r="R44" i="20"/>
  <c r="T37" i="20"/>
  <c r="L47" i="20"/>
  <c r="L46" i="20"/>
  <c r="L45" i="20"/>
  <c r="L44" i="20"/>
  <c r="L43" i="20"/>
  <c r="I44" i="20"/>
  <c r="I46" i="20"/>
  <c r="I45" i="20"/>
  <c r="I47" i="20"/>
  <c r="F47" i="20"/>
  <c r="F46" i="20"/>
  <c r="F44" i="20"/>
  <c r="F42" i="20"/>
  <c r="C46" i="20"/>
  <c r="C47" i="20"/>
  <c r="C45" i="20"/>
  <c r="C44" i="20"/>
  <c r="E37" i="20"/>
  <c r="C43" i="20"/>
  <c r="AL37" i="20"/>
  <c r="H37" i="20"/>
  <c r="I42" i="20"/>
  <c r="I43" i="20"/>
  <c r="N37" i="20"/>
  <c r="AR37" i="20"/>
  <c r="Z37" i="20"/>
  <c r="BD37" i="20"/>
  <c r="R42" i="20"/>
  <c r="AV42" i="20"/>
  <c r="AC37" i="20"/>
  <c r="BG37" i="20"/>
  <c r="AY42" i="20"/>
  <c r="K37" i="20"/>
  <c r="AO37" i="20"/>
  <c r="C42" i="20"/>
  <c r="AG42" i="20"/>
  <c r="U42" i="20"/>
  <c r="B25" i="19"/>
  <c r="B26" i="19" s="1"/>
  <c r="B24" i="19"/>
  <c r="D25" i="19"/>
  <c r="D26" i="19" s="1"/>
  <c r="D24" i="19"/>
  <c r="F25" i="19"/>
  <c r="F26" i="19" s="1"/>
  <c r="F24" i="19"/>
  <c r="H25" i="19"/>
  <c r="H26" i="19" s="1"/>
  <c r="H24" i="19"/>
  <c r="E19" i="1"/>
  <c r="E13" i="18"/>
  <c r="E14" i="18" s="1"/>
  <c r="D13" i="18"/>
  <c r="D14" i="18" s="1"/>
  <c r="C13" i="18"/>
  <c r="C14" i="18" s="1"/>
  <c r="B13" i="18"/>
  <c r="B14" i="18" s="1"/>
  <c r="E12" i="18"/>
  <c r="D12" i="18"/>
  <c r="C12" i="18"/>
  <c r="B12" i="18"/>
  <c r="C19" i="1"/>
  <c r="D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B20" i="1"/>
  <c r="B21" i="1"/>
  <c r="B22" i="1"/>
  <c r="B23" i="1"/>
  <c r="B24" i="1"/>
  <c r="B19" i="1"/>
  <c r="B18" i="17"/>
  <c r="B19" i="17"/>
  <c r="B20" i="17"/>
  <c r="B21" i="17"/>
  <c r="B22" i="17"/>
  <c r="B23" i="17"/>
  <c r="BF37" i="3"/>
  <c r="BE37" i="3"/>
  <c r="BB37" i="3"/>
  <c r="AZ37" i="3"/>
  <c r="AY37" i="3"/>
  <c r="AW37" i="3"/>
  <c r="AV37" i="3"/>
  <c r="BG36" i="3"/>
  <c r="BD36" i="3"/>
  <c r="BA36" i="3"/>
  <c r="AX36" i="3"/>
  <c r="BG35" i="3"/>
  <c r="BD35" i="3"/>
  <c r="BA35" i="3"/>
  <c r="AX35" i="3"/>
  <c r="BG34" i="3"/>
  <c r="BD34" i="3"/>
  <c r="BA34" i="3"/>
  <c r="AX34" i="3"/>
  <c r="BG33" i="3"/>
  <c r="BD33" i="3"/>
  <c r="BA33" i="3"/>
  <c r="AX33" i="3"/>
  <c r="BG32" i="3"/>
  <c r="BD32" i="3"/>
  <c r="BA32" i="3"/>
  <c r="AX32" i="3"/>
  <c r="BG31" i="3"/>
  <c r="BD31" i="3"/>
  <c r="BA31" i="3"/>
  <c r="AX31" i="3"/>
  <c r="BG30" i="3"/>
  <c r="BD30" i="3"/>
  <c r="BA30" i="3"/>
  <c r="AX30" i="3"/>
  <c r="BG29" i="3"/>
  <c r="BD29" i="3"/>
  <c r="BA29" i="3"/>
  <c r="AX29" i="3"/>
  <c r="BG28" i="3"/>
  <c r="BD28" i="3"/>
  <c r="BA28" i="3"/>
  <c r="AX28" i="3"/>
  <c r="BG27" i="3"/>
  <c r="BD27" i="3"/>
  <c r="BA27" i="3"/>
  <c r="AX27" i="3"/>
  <c r="BG26" i="3"/>
  <c r="BD26" i="3"/>
  <c r="BA26" i="3"/>
  <c r="AX26" i="3"/>
  <c r="BG25" i="3"/>
  <c r="BD25" i="3"/>
  <c r="BA25" i="3"/>
  <c r="AX25" i="3"/>
  <c r="BG24" i="3"/>
  <c r="BD24" i="3"/>
  <c r="BA24" i="3"/>
  <c r="AX24" i="3"/>
  <c r="BG23" i="3"/>
  <c r="BD23" i="3"/>
  <c r="BA23" i="3"/>
  <c r="AX23" i="3"/>
  <c r="BG22" i="3"/>
  <c r="BD22" i="3"/>
  <c r="BA22" i="3"/>
  <c r="AX22" i="3"/>
  <c r="BG21" i="3"/>
  <c r="BD21" i="3"/>
  <c r="BA21" i="3"/>
  <c r="AX21" i="3"/>
  <c r="BG20" i="3"/>
  <c r="BD20" i="3"/>
  <c r="BA20" i="3"/>
  <c r="AX20" i="3"/>
  <c r="BG19" i="3"/>
  <c r="BD19" i="3"/>
  <c r="BA19" i="3"/>
  <c r="AX19" i="3"/>
  <c r="BG18" i="3"/>
  <c r="BD18" i="3"/>
  <c r="BA18" i="3"/>
  <c r="AX18" i="3"/>
  <c r="BG17" i="3"/>
  <c r="BD17" i="3"/>
  <c r="BB44" i="3" s="1"/>
  <c r="BB57" i="3" s="1"/>
  <c r="BA17" i="3"/>
  <c r="AX17" i="3"/>
  <c r="BG16" i="3"/>
  <c r="BD16" i="3"/>
  <c r="BA16" i="3"/>
  <c r="AX16" i="3"/>
  <c r="BG15" i="3"/>
  <c r="BD15" i="3"/>
  <c r="BA15" i="3"/>
  <c r="AX15" i="3"/>
  <c r="BG14" i="3"/>
  <c r="BD14" i="3"/>
  <c r="BA14" i="3"/>
  <c r="AX14" i="3"/>
  <c r="BG13" i="3"/>
  <c r="BD13" i="3"/>
  <c r="BA13" i="3"/>
  <c r="AX13" i="3"/>
  <c r="BG12" i="3"/>
  <c r="BD12" i="3"/>
  <c r="BA12" i="3"/>
  <c r="AX12" i="3"/>
  <c r="BG11" i="3"/>
  <c r="BD11" i="3"/>
  <c r="BA11" i="3"/>
  <c r="AX11" i="3"/>
  <c r="BG10" i="3"/>
  <c r="BD10" i="3"/>
  <c r="BA10" i="3"/>
  <c r="AX10" i="3"/>
  <c r="BG9" i="3"/>
  <c r="BD9" i="3"/>
  <c r="BA9" i="3"/>
  <c r="AX9" i="3"/>
  <c r="BG8" i="3"/>
  <c r="BD8" i="3"/>
  <c r="BA8" i="3"/>
  <c r="AX8" i="3"/>
  <c r="BG7" i="3"/>
  <c r="BD7" i="3"/>
  <c r="BA7" i="3"/>
  <c r="AX7" i="3"/>
  <c r="AQ37" i="3"/>
  <c r="AP37" i="3"/>
  <c r="AN37" i="3"/>
  <c r="AM37" i="3"/>
  <c r="AK37" i="3"/>
  <c r="AJ37" i="3"/>
  <c r="AH37" i="3"/>
  <c r="AG37" i="3"/>
  <c r="AR36" i="3"/>
  <c r="AO36" i="3"/>
  <c r="AI36" i="3"/>
  <c r="AR35" i="3"/>
  <c r="AO35" i="3"/>
  <c r="AL35" i="3"/>
  <c r="AI35" i="3"/>
  <c r="AR34" i="3"/>
  <c r="AO34" i="3"/>
  <c r="AL34" i="3"/>
  <c r="AI34" i="3"/>
  <c r="AR33" i="3"/>
  <c r="AO33" i="3"/>
  <c r="AL33" i="3"/>
  <c r="AI33" i="3"/>
  <c r="AR32" i="3"/>
  <c r="AO32" i="3"/>
  <c r="AL32" i="3"/>
  <c r="AI32" i="3"/>
  <c r="AR31" i="3"/>
  <c r="AO31" i="3"/>
  <c r="AL31" i="3"/>
  <c r="AI31" i="3"/>
  <c r="AR30" i="3"/>
  <c r="AO30" i="3"/>
  <c r="AL30" i="3"/>
  <c r="AI30" i="3"/>
  <c r="AR29" i="3"/>
  <c r="AO29" i="3"/>
  <c r="AL29" i="3"/>
  <c r="AI29" i="3"/>
  <c r="AR28" i="3"/>
  <c r="AO28" i="3"/>
  <c r="AL28" i="3"/>
  <c r="AI28" i="3"/>
  <c r="AR27" i="3"/>
  <c r="AO27" i="3"/>
  <c r="AL27" i="3"/>
  <c r="AI27" i="3"/>
  <c r="AR26" i="3"/>
  <c r="AO26" i="3"/>
  <c r="AL26" i="3"/>
  <c r="AI26" i="3"/>
  <c r="AR25" i="3"/>
  <c r="AO25" i="3"/>
  <c r="AL25" i="3"/>
  <c r="AI25" i="3"/>
  <c r="AR24" i="3"/>
  <c r="AO24" i="3"/>
  <c r="AL24" i="3"/>
  <c r="AI24" i="3"/>
  <c r="AR23" i="3"/>
  <c r="AO23" i="3"/>
  <c r="AL23" i="3"/>
  <c r="AI23" i="3"/>
  <c r="AR22" i="3"/>
  <c r="AO22" i="3"/>
  <c r="AL22" i="3"/>
  <c r="AI22" i="3"/>
  <c r="AR21" i="3"/>
  <c r="AO21" i="3"/>
  <c r="AL21" i="3"/>
  <c r="AI21" i="3"/>
  <c r="AR20" i="3"/>
  <c r="AO20" i="3"/>
  <c r="AL20" i="3"/>
  <c r="AI20" i="3"/>
  <c r="AR19" i="3"/>
  <c r="AO19" i="3"/>
  <c r="AL19" i="3"/>
  <c r="AI19" i="3"/>
  <c r="AR18" i="3"/>
  <c r="AO18" i="3"/>
  <c r="AL18" i="3"/>
  <c r="AI18" i="3"/>
  <c r="AR17" i="3"/>
  <c r="AO17" i="3"/>
  <c r="AL17" i="3"/>
  <c r="AI17" i="3"/>
  <c r="AR16" i="3"/>
  <c r="AO16" i="3"/>
  <c r="AL16" i="3"/>
  <c r="AI16" i="3"/>
  <c r="AR15" i="3"/>
  <c r="AO15" i="3"/>
  <c r="AL15" i="3"/>
  <c r="AI15" i="3"/>
  <c r="AR14" i="3"/>
  <c r="AO14" i="3"/>
  <c r="AL14" i="3"/>
  <c r="AI14" i="3"/>
  <c r="AR13" i="3"/>
  <c r="AO13" i="3"/>
  <c r="AL13" i="3"/>
  <c r="AI13" i="3"/>
  <c r="AR12" i="3"/>
  <c r="AO12" i="3"/>
  <c r="AL12" i="3"/>
  <c r="AI12" i="3"/>
  <c r="AR11" i="3"/>
  <c r="AO11" i="3"/>
  <c r="AL11" i="3"/>
  <c r="AI11" i="3"/>
  <c r="AR10" i="3"/>
  <c r="AO10" i="3"/>
  <c r="AL10" i="3"/>
  <c r="AI10" i="3"/>
  <c r="AR9" i="3"/>
  <c r="AO9" i="3"/>
  <c r="AL9" i="3"/>
  <c r="AI9" i="3"/>
  <c r="AR8" i="3"/>
  <c r="AO8" i="3"/>
  <c r="AL8" i="3"/>
  <c r="AI8" i="3"/>
  <c r="AR7" i="3"/>
  <c r="AO7" i="3"/>
  <c r="AL7" i="3"/>
  <c r="AI7" i="3"/>
  <c r="AB37" i="3"/>
  <c r="AA37" i="3"/>
  <c r="Y37" i="3"/>
  <c r="X37" i="3"/>
  <c r="V37" i="3"/>
  <c r="U37" i="3"/>
  <c r="S37" i="3"/>
  <c r="R37" i="3"/>
  <c r="AC36" i="3"/>
  <c r="Z36" i="3"/>
  <c r="W36" i="3"/>
  <c r="T36" i="3"/>
  <c r="AC35" i="3"/>
  <c r="Z35" i="3"/>
  <c r="W35" i="3"/>
  <c r="T35" i="3"/>
  <c r="AC34" i="3"/>
  <c r="Z34" i="3"/>
  <c r="W34" i="3"/>
  <c r="T34" i="3"/>
  <c r="AC33" i="3"/>
  <c r="Z33" i="3"/>
  <c r="W33" i="3"/>
  <c r="T33" i="3"/>
  <c r="AC32" i="3"/>
  <c r="Z32" i="3"/>
  <c r="W32" i="3"/>
  <c r="T32" i="3"/>
  <c r="AC31" i="3"/>
  <c r="Z31" i="3"/>
  <c r="W31" i="3"/>
  <c r="T31" i="3"/>
  <c r="AC30" i="3"/>
  <c r="Z30" i="3"/>
  <c r="W30" i="3"/>
  <c r="T30" i="3"/>
  <c r="AC29" i="3"/>
  <c r="Z29" i="3"/>
  <c r="W29" i="3"/>
  <c r="T29" i="3"/>
  <c r="AC28" i="3"/>
  <c r="Z28" i="3"/>
  <c r="W28" i="3"/>
  <c r="T28" i="3"/>
  <c r="AC27" i="3"/>
  <c r="Z27" i="3"/>
  <c r="W27" i="3"/>
  <c r="T27" i="3"/>
  <c r="AC26" i="3"/>
  <c r="Z26" i="3"/>
  <c r="W26" i="3"/>
  <c r="T26" i="3"/>
  <c r="AC25" i="3"/>
  <c r="Z25" i="3"/>
  <c r="W25" i="3"/>
  <c r="T25" i="3"/>
  <c r="AC24" i="3"/>
  <c r="Z24" i="3"/>
  <c r="W24" i="3"/>
  <c r="T24" i="3"/>
  <c r="AC23" i="3"/>
  <c r="Z23" i="3"/>
  <c r="W23" i="3"/>
  <c r="T23" i="3"/>
  <c r="AC22" i="3"/>
  <c r="Z22" i="3"/>
  <c r="W22" i="3"/>
  <c r="T22" i="3"/>
  <c r="AC21" i="3"/>
  <c r="Z21" i="3"/>
  <c r="W21" i="3"/>
  <c r="T21" i="3"/>
  <c r="AC20" i="3"/>
  <c r="Z20" i="3"/>
  <c r="W20" i="3"/>
  <c r="T20" i="3"/>
  <c r="AC19" i="3"/>
  <c r="Z19" i="3"/>
  <c r="W19" i="3"/>
  <c r="T19" i="3"/>
  <c r="AC18" i="3"/>
  <c r="Z18" i="3"/>
  <c r="W18" i="3"/>
  <c r="T18" i="3"/>
  <c r="AC17" i="3"/>
  <c r="Z17" i="3"/>
  <c r="W17" i="3"/>
  <c r="T17" i="3"/>
  <c r="AC16" i="3"/>
  <c r="Z16" i="3"/>
  <c r="W16" i="3"/>
  <c r="T16" i="3"/>
  <c r="AC15" i="3"/>
  <c r="Z15" i="3"/>
  <c r="W15" i="3"/>
  <c r="T15" i="3"/>
  <c r="AC14" i="3"/>
  <c r="Z14" i="3"/>
  <c r="W14" i="3"/>
  <c r="T14" i="3"/>
  <c r="AC13" i="3"/>
  <c r="Z13" i="3"/>
  <c r="W13" i="3"/>
  <c r="T13" i="3"/>
  <c r="AC12" i="3"/>
  <c r="Z12" i="3"/>
  <c r="W12" i="3"/>
  <c r="T12" i="3"/>
  <c r="AC11" i="3"/>
  <c r="Z11" i="3"/>
  <c r="W11" i="3"/>
  <c r="T11" i="3"/>
  <c r="AC10" i="3"/>
  <c r="Z10" i="3"/>
  <c r="W10" i="3"/>
  <c r="T10" i="3"/>
  <c r="AC9" i="3"/>
  <c r="Z9" i="3"/>
  <c r="W9" i="3"/>
  <c r="T9" i="3"/>
  <c r="AC8" i="3"/>
  <c r="Z8" i="3"/>
  <c r="W8" i="3"/>
  <c r="T8" i="3"/>
  <c r="AC7" i="3"/>
  <c r="Z7" i="3"/>
  <c r="W7" i="3"/>
  <c r="E13" i="1"/>
  <c r="E14" i="1" s="1"/>
  <c r="E12" i="1"/>
  <c r="D13" i="1"/>
  <c r="D14" i="1" s="1"/>
  <c r="D12" i="1"/>
  <c r="C13" i="1"/>
  <c r="C14" i="1" s="1"/>
  <c r="C12" i="1"/>
  <c r="B13" i="1"/>
  <c r="B14" i="1" s="1"/>
  <c r="B12" i="1"/>
  <c r="I13" i="17"/>
  <c r="H13" i="17"/>
  <c r="G13" i="17"/>
  <c r="F13" i="17"/>
  <c r="E13" i="17"/>
  <c r="D13" i="17"/>
  <c r="C13" i="17"/>
  <c r="B13" i="17"/>
  <c r="D19" i="17"/>
  <c r="F19" i="17"/>
  <c r="H19" i="17"/>
  <c r="D20" i="17"/>
  <c r="F20" i="17"/>
  <c r="H20" i="17"/>
  <c r="D21" i="17"/>
  <c r="F21" i="17"/>
  <c r="H21" i="17"/>
  <c r="D22" i="17"/>
  <c r="F22" i="17"/>
  <c r="H22" i="17"/>
  <c r="D23" i="17"/>
  <c r="F23" i="17"/>
  <c r="H23" i="17"/>
  <c r="H18" i="17"/>
  <c r="F18" i="17"/>
  <c r="D18" i="17"/>
  <c r="AY62" i="23" l="1"/>
  <c r="AY63" i="23" s="1"/>
  <c r="AY61" i="23"/>
  <c r="BE49" i="20"/>
  <c r="BE50" i="20" s="1"/>
  <c r="BE48" i="20"/>
  <c r="BB49" i="20"/>
  <c r="BB50" i="20" s="1"/>
  <c r="BB48" i="20"/>
  <c r="AP49" i="20"/>
  <c r="AP50" i="20" s="1"/>
  <c r="AP48" i="20"/>
  <c r="AM49" i="20"/>
  <c r="AM50" i="20" s="1"/>
  <c r="AM48" i="20"/>
  <c r="AJ48" i="20"/>
  <c r="AJ49" i="20"/>
  <c r="AJ50" i="20" s="1"/>
  <c r="AA48" i="20"/>
  <c r="AA49" i="20"/>
  <c r="AA50" i="20" s="1"/>
  <c r="X49" i="20"/>
  <c r="X50" i="20" s="1"/>
  <c r="X48" i="20"/>
  <c r="L48" i="20"/>
  <c r="L49" i="20"/>
  <c r="L50" i="20" s="1"/>
  <c r="I49" i="20"/>
  <c r="I50" i="20" s="1"/>
  <c r="F48" i="20"/>
  <c r="F49" i="20"/>
  <c r="F50" i="20" s="1"/>
  <c r="I48" i="20"/>
  <c r="AY49" i="20"/>
  <c r="AY50" i="20" s="1"/>
  <c r="AY48" i="20"/>
  <c r="AG49" i="20"/>
  <c r="AG50" i="20" s="1"/>
  <c r="AG48" i="20"/>
  <c r="R49" i="20"/>
  <c r="R50" i="20" s="1"/>
  <c r="R48" i="20"/>
  <c r="AV49" i="20"/>
  <c r="AV50" i="20" s="1"/>
  <c r="AV48" i="20"/>
  <c r="C49" i="20"/>
  <c r="C50" i="20" s="1"/>
  <c r="C48" i="20"/>
  <c r="U49" i="20"/>
  <c r="U50" i="20" s="1"/>
  <c r="U48" i="20"/>
  <c r="AY47" i="3"/>
  <c r="AY60" i="3" s="1"/>
  <c r="AV43" i="3"/>
  <c r="AV56" i="3" s="1"/>
  <c r="AJ42" i="3"/>
  <c r="AY44" i="3"/>
  <c r="AY57" i="3" s="1"/>
  <c r="AM44" i="3"/>
  <c r="BA37" i="3"/>
  <c r="AY45" i="3"/>
  <c r="AY58" i="3" s="1"/>
  <c r="AJ46" i="3"/>
  <c r="BE45" i="3"/>
  <c r="BE58" i="3" s="1"/>
  <c r="BB43" i="3"/>
  <c r="BB56" i="3" s="1"/>
  <c r="AP47" i="3"/>
  <c r="AP46" i="3"/>
  <c r="AP45" i="3"/>
  <c r="AP44" i="3"/>
  <c r="AP43" i="3"/>
  <c r="AJ43" i="3"/>
  <c r="AR37" i="3"/>
  <c r="AM47" i="3"/>
  <c r="AM46" i="3"/>
  <c r="AM45" i="3"/>
  <c r="AM43" i="3"/>
  <c r="AO37" i="3"/>
  <c r="AJ47" i="3"/>
  <c r="AJ45" i="3"/>
  <c r="AJ44" i="3"/>
  <c r="AG47" i="3"/>
  <c r="AG46" i="3"/>
  <c r="AG45" i="3"/>
  <c r="AG44" i="3"/>
  <c r="AG43" i="3"/>
  <c r="AG42" i="3"/>
  <c r="AA47" i="3"/>
  <c r="AA46" i="3"/>
  <c r="AA45" i="3"/>
  <c r="AA44" i="3"/>
  <c r="AA43" i="3"/>
  <c r="AC37" i="3"/>
  <c r="X47" i="3"/>
  <c r="X46" i="3"/>
  <c r="X45" i="3"/>
  <c r="X44" i="3"/>
  <c r="X43" i="3"/>
  <c r="Z37" i="3"/>
  <c r="U47" i="3"/>
  <c r="U46" i="3"/>
  <c r="U45" i="3"/>
  <c r="U44" i="3"/>
  <c r="U43" i="3"/>
  <c r="W37" i="3"/>
  <c r="R47" i="3"/>
  <c r="R46" i="3"/>
  <c r="R45" i="3"/>
  <c r="R44" i="3"/>
  <c r="R43" i="3"/>
  <c r="R42" i="3"/>
  <c r="BB47" i="3"/>
  <c r="BB60" i="3" s="1"/>
  <c r="BB46" i="3"/>
  <c r="BB59" i="3" s="1"/>
  <c r="BB45" i="3"/>
  <c r="BB58" i="3" s="1"/>
  <c r="BD37" i="3"/>
  <c r="BE47" i="3"/>
  <c r="BE60" i="3" s="1"/>
  <c r="BE46" i="3"/>
  <c r="BE59" i="3" s="1"/>
  <c r="BE44" i="3"/>
  <c r="BE57" i="3" s="1"/>
  <c r="BE43" i="3"/>
  <c r="BE56" i="3" s="1"/>
  <c r="BG37" i="3"/>
  <c r="AY46" i="3"/>
  <c r="AY59" i="3" s="1"/>
  <c r="AY43" i="3"/>
  <c r="AY56" i="3" s="1"/>
  <c r="AV47" i="3"/>
  <c r="AV60" i="3" s="1"/>
  <c r="AV46" i="3"/>
  <c r="AV59" i="3" s="1"/>
  <c r="AV45" i="3"/>
  <c r="AV58" i="3" s="1"/>
  <c r="AV44" i="3"/>
  <c r="AV57" i="3" s="1"/>
  <c r="AX37" i="3"/>
  <c r="D26" i="1"/>
  <c r="D27" i="1" s="1"/>
  <c r="C26" i="1"/>
  <c r="C27" i="1" s="1"/>
  <c r="E26" i="1"/>
  <c r="E27" i="1" s="1"/>
  <c r="C25" i="1"/>
  <c r="D25" i="1"/>
  <c r="E25" i="1"/>
  <c r="B26" i="1"/>
  <c r="B27" i="1" s="1"/>
  <c r="B25" i="1"/>
  <c r="F25" i="17"/>
  <c r="F26" i="17" s="1"/>
  <c r="F24" i="17"/>
  <c r="H25" i="17"/>
  <c r="H26" i="17" s="1"/>
  <c r="H24" i="17"/>
  <c r="B25" i="17"/>
  <c r="B26" i="17" s="1"/>
  <c r="B24" i="17"/>
  <c r="D25" i="17"/>
  <c r="D26" i="17" s="1"/>
  <c r="D24" i="17"/>
  <c r="AV42" i="3"/>
  <c r="AV55" i="3" s="1"/>
  <c r="BB42" i="3"/>
  <c r="BB55" i="3" s="1"/>
  <c r="BE42" i="3"/>
  <c r="BE55" i="3" s="1"/>
  <c r="BE62" i="3" s="1"/>
  <c r="BE63" i="3" s="1"/>
  <c r="AY42" i="3"/>
  <c r="AY55" i="3" s="1"/>
  <c r="AY61" i="3" s="1"/>
  <c r="AI37" i="3"/>
  <c r="AM42" i="3"/>
  <c r="AP42" i="3"/>
  <c r="AL37" i="3"/>
  <c r="T37" i="3"/>
  <c r="U42" i="3"/>
  <c r="X42" i="3"/>
  <c r="AA42" i="3"/>
  <c r="BB62" i="3" l="1"/>
  <c r="BB63" i="3" s="1"/>
  <c r="AV62" i="3"/>
  <c r="AV63" i="3" s="1"/>
  <c r="AV61" i="3"/>
  <c r="BE61" i="3"/>
  <c r="BB61" i="3"/>
  <c r="AY62" i="3"/>
  <c r="AY63" i="3" s="1"/>
  <c r="BB48" i="3"/>
  <c r="BB49" i="3"/>
  <c r="BB50" i="3" s="1"/>
  <c r="AJ48" i="3"/>
  <c r="AJ49" i="3"/>
  <c r="AJ50" i="3" s="1"/>
  <c r="AG48" i="3"/>
  <c r="AG49" i="3"/>
  <c r="AG50" i="3" s="1"/>
  <c r="R49" i="3"/>
  <c r="R50" i="3" s="1"/>
  <c r="R48" i="3"/>
  <c r="AY49" i="3"/>
  <c r="AY50" i="3" s="1"/>
  <c r="AY48" i="3"/>
  <c r="BE49" i="3"/>
  <c r="BE50" i="3" s="1"/>
  <c r="BE48" i="3"/>
  <c r="AV48" i="3"/>
  <c r="AV49" i="3"/>
  <c r="AV50" i="3" s="1"/>
  <c r="AM49" i="3"/>
  <c r="AM50" i="3" s="1"/>
  <c r="AM48" i="3"/>
  <c r="AP49" i="3"/>
  <c r="AP50" i="3" s="1"/>
  <c r="AP48" i="3"/>
  <c r="X49" i="3"/>
  <c r="X50" i="3" s="1"/>
  <c r="X48" i="3"/>
  <c r="AA49" i="3"/>
  <c r="AA50" i="3" s="1"/>
  <c r="AA48" i="3"/>
  <c r="U48" i="3"/>
  <c r="U49" i="3"/>
  <c r="U50" i="3" s="1"/>
</calcChain>
</file>

<file path=xl/sharedStrings.xml><?xml version="1.0" encoding="utf-8"?>
<sst xmlns="http://schemas.openxmlformats.org/spreadsheetml/2006/main" count="904" uniqueCount="84">
  <si>
    <t>BODY WEIGHT CHANGE</t>
  </si>
  <si>
    <t>gram</t>
  </si>
  <si>
    <t>No</t>
  </si>
  <si>
    <t>Control</t>
  </si>
  <si>
    <t>AA</t>
  </si>
  <si>
    <t>Male</t>
  </si>
  <si>
    <t>Female</t>
  </si>
  <si>
    <t>0 d</t>
  </si>
  <si>
    <t>7 d</t>
  </si>
  <si>
    <t>mean</t>
  </si>
  <si>
    <t>Changed body weight (7 d minus 0 d), gram</t>
  </si>
  <si>
    <t>SD</t>
  </si>
  <si>
    <t>SE</t>
  </si>
  <si>
    <t>vs. male</t>
  </si>
  <si>
    <t>vs. control</t>
  </si>
  <si>
    <t>&lt;0.001</t>
  </si>
  <si>
    <t>Normality Test (Shapiro-Wilk) :</t>
  </si>
  <si>
    <t>Failed (P &lt; 0.050)</t>
  </si>
  <si>
    <t>Kruskal-Wallis + Student-Newman-Keuls Test :</t>
  </si>
  <si>
    <t>H = 20.041 with 3 degrees of freedom (P &lt; 0.001)</t>
  </si>
  <si>
    <t>PLASMA CREATININE</t>
  </si>
  <si>
    <t>mg/dl</t>
  </si>
  <si>
    <t>kidney no.</t>
  </si>
  <si>
    <t>SEM</t>
  </si>
  <si>
    <t>Logarithmic transformation</t>
  </si>
  <si>
    <t>Passed (P = 0.621)</t>
  </si>
  <si>
    <t>Two Way ANOVA + Tukey Test</t>
  </si>
  <si>
    <t>Source of Variation</t>
  </si>
  <si>
    <t>DF</t>
  </si>
  <si>
    <t>SS</t>
  </si>
  <si>
    <t>MS</t>
  </si>
  <si>
    <t>F</t>
  </si>
  <si>
    <t>P</t>
  </si>
  <si>
    <t>Sex</t>
  </si>
  <si>
    <t>AA x sex</t>
  </si>
  <si>
    <t>Residual</t>
  </si>
  <si>
    <t>Total</t>
  </si>
  <si>
    <t>TUBULAR INJURY SCORE IN CORTEX</t>
  </si>
  <si>
    <t>TUBULAR INJURY SCORE IN OUTER STRIPE OF OUTER MEDULLA</t>
  </si>
  <si>
    <t>TUBULAR INJURY SCORE IN INNER STRIPE OF OUTER MEDULLA</t>
  </si>
  <si>
    <t>TUBULAR INJURY SCORE IN INNER MEDULLA</t>
  </si>
  <si>
    <t>Tubular injury score per image</t>
  </si>
  <si>
    <t>image
no.</t>
  </si>
  <si>
    <t>kidney
no.</t>
  </si>
  <si>
    <t xml:space="preserve">injured </t>
  </si>
  <si>
    <t>total</t>
  </si>
  <si>
    <t>%</t>
  </si>
  <si>
    <t>Mean</t>
  </si>
  <si>
    <t>Mean</t>
    <phoneticPr fontId="2" type="noConversion"/>
  </si>
  <si>
    <t>Tubular injury score per kidney</t>
  </si>
  <si>
    <t>&lt;0.001</t>
    <phoneticPr fontId="2" type="noConversion"/>
  </si>
  <si>
    <t>Logarithmic transformation</t>
    <phoneticPr fontId="2" type="noConversion"/>
  </si>
  <si>
    <t>Passed (P = 0.393)</t>
  </si>
  <si>
    <t>Passed (P = 0.728)</t>
  </si>
  <si>
    <t>Passed (P = 0.188)</t>
  </si>
  <si>
    <t>H = 15.867 with 3 degrees of freedom (P = 0.001)</t>
  </si>
  <si>
    <t>Control in female</t>
  </si>
  <si>
    <t>AA in female</t>
  </si>
  <si>
    <t>Intact</t>
  </si>
  <si>
    <t>Ovariectomy</t>
  </si>
  <si>
    <t>Passed (P = 0.259)</t>
  </si>
  <si>
    <t>Ovary</t>
  </si>
  <si>
    <t>AA x ovary</t>
  </si>
  <si>
    <t>Control in female</t>
    <phoneticPr fontId="2" type="noConversion"/>
  </si>
  <si>
    <t>Ovariectomoy</t>
  </si>
  <si>
    <t>Passed (P = 0.150)</t>
  </si>
  <si>
    <t>AA in female</t>
    <phoneticPr fontId="2" type="noConversion"/>
  </si>
  <si>
    <t>Intact</t>
    <phoneticPr fontId="2" type="noConversion"/>
  </si>
  <si>
    <t>Ovarectomoy</t>
    <phoneticPr fontId="2" type="noConversion"/>
  </si>
  <si>
    <t>vs. intact</t>
    <phoneticPr fontId="2" type="noConversion"/>
  </si>
  <si>
    <t>Passed (P = 0.282)</t>
    <phoneticPr fontId="2" type="noConversion"/>
  </si>
  <si>
    <t>Passed (P = 0.440)</t>
    <phoneticPr fontId="2" type="noConversion"/>
  </si>
  <si>
    <t>Passed (P = 0.246)</t>
    <phoneticPr fontId="2" type="noConversion"/>
  </si>
  <si>
    <t>Control in male</t>
    <phoneticPr fontId="2" type="noConversion"/>
  </si>
  <si>
    <t>AA in male</t>
    <phoneticPr fontId="2" type="noConversion"/>
  </si>
  <si>
    <t>Orchiectomy</t>
    <phoneticPr fontId="2" type="noConversion"/>
  </si>
  <si>
    <t>Passed (P = 0.460)</t>
    <phoneticPr fontId="2" type="noConversion"/>
  </si>
  <si>
    <t>Testis</t>
  </si>
  <si>
    <t>AA x testis</t>
  </si>
  <si>
    <t>Passed (P = 0.687)</t>
    <phoneticPr fontId="2" type="noConversion"/>
  </si>
  <si>
    <t>testis</t>
  </si>
  <si>
    <t>Passed (P = 0.070)</t>
    <phoneticPr fontId="2" type="noConversion"/>
  </si>
  <si>
    <t>Passed (P = 0.210)</t>
    <phoneticPr fontId="2" type="noConversion"/>
  </si>
  <si>
    <t>H = 19.767 with 3 degrees of freedom (P =&lt;0.001)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</si>
</sst>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.0"/>
    <numFmt numFmtId="178" formatCode="0.0000"/>
    <numFmt numFmtId="179" formatCode="0.00000"/>
    <numFmt numFmtId="180" formatCode="0.000000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9"/>
      <name val="맑은 고딕"/>
      <family val="3"/>
      <charset val="134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0070C0"/>
      <name val="Calibri"/>
      <family val="2"/>
    </font>
    <font>
      <sz val="11"/>
      <color rgb="FF0070C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4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5" fillId="4" borderId="11" xfId="0" applyFont="1" applyFill="1" applyBorder="1" applyAlignment="1">
      <alignment horizontal="center" vertical="center"/>
    </xf>
    <xf numFmtId="0" fontId="5" fillId="4" borderId="4" xfId="0" quotePrefix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5" xfId="0" quotePrefix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0" fontId="5" fillId="4" borderId="15" xfId="0" applyFont="1" applyFill="1" applyBorder="1" applyAlignment="1">
      <alignment horizontal="center" vertical="center"/>
    </xf>
    <xf numFmtId="177" fontId="6" fillId="4" borderId="12" xfId="0" applyNumberFormat="1" applyFont="1" applyFill="1" applyBorder="1" applyAlignment="1">
      <alignment horizontal="right" vertical="center"/>
    </xf>
    <xf numFmtId="177" fontId="6" fillId="4" borderId="13" xfId="0" applyNumberFormat="1" applyFont="1" applyFill="1" applyBorder="1" applyAlignment="1">
      <alignment horizontal="right" vertical="center"/>
    </xf>
    <xf numFmtId="177" fontId="6" fillId="4" borderId="1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vertical="center"/>
    </xf>
    <xf numFmtId="2" fontId="6" fillId="0" borderId="10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vertical="center"/>
    </xf>
    <xf numFmtId="2" fontId="10" fillId="2" borderId="3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2" fontId="10" fillId="2" borderId="11" xfId="0" applyNumberFormat="1" applyFont="1" applyFill="1" applyBorder="1" applyAlignment="1">
      <alignment vertical="center"/>
    </xf>
    <xf numFmtId="2" fontId="10" fillId="2" borderId="10" xfId="0" applyNumberFormat="1" applyFont="1" applyFill="1" applyBorder="1" applyAlignment="1">
      <alignment vertical="center"/>
    </xf>
    <xf numFmtId="2" fontId="10" fillId="2" borderId="4" xfId="0" applyNumberFormat="1" applyFont="1" applyFill="1" applyBorder="1" applyAlignment="1">
      <alignment vertical="center"/>
    </xf>
    <xf numFmtId="2" fontId="10" fillId="2" borderId="6" xfId="0" applyNumberFormat="1" applyFont="1" applyFill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2" fontId="6" fillId="0" borderId="3" xfId="0" applyNumberFormat="1" applyFont="1" applyBorder="1" applyAlignment="1">
      <alignment vertical="center"/>
    </xf>
    <xf numFmtId="2" fontId="6" fillId="0" borderId="4" xfId="0" applyNumberFormat="1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76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right" vertical="center"/>
    </xf>
    <xf numFmtId="0" fontId="11" fillId="0" borderId="0" xfId="0" applyFont="1"/>
    <xf numFmtId="178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77" fontId="11" fillId="0" borderId="0" xfId="0" applyNumberFormat="1" applyFont="1" applyAlignment="1">
      <alignment vertical="center"/>
    </xf>
    <xf numFmtId="0" fontId="4" fillId="0" borderId="11" xfId="0" applyFont="1" applyBorder="1"/>
    <xf numFmtId="177" fontId="4" fillId="0" borderId="10" xfId="0" applyNumberFormat="1" applyFont="1" applyBorder="1" applyAlignment="1">
      <alignment vertical="center"/>
    </xf>
    <xf numFmtId="177" fontId="11" fillId="0" borderId="10" xfId="0" applyNumberFormat="1" applyFont="1" applyBorder="1" applyAlignment="1">
      <alignment vertical="center"/>
    </xf>
    <xf numFmtId="177" fontId="10" fillId="2" borderId="20" xfId="0" applyNumberFormat="1" applyFont="1" applyFill="1" applyBorder="1" applyAlignment="1">
      <alignment vertical="center"/>
    </xf>
    <xf numFmtId="177" fontId="10" fillId="2" borderId="21" xfId="0" applyNumberFormat="1" applyFont="1" applyFill="1" applyBorder="1" applyAlignment="1">
      <alignment vertical="center"/>
    </xf>
    <xf numFmtId="177" fontId="10" fillId="2" borderId="19" xfId="0" applyNumberFormat="1" applyFont="1" applyFill="1" applyBorder="1" applyAlignment="1">
      <alignment vertical="center"/>
    </xf>
    <xf numFmtId="177" fontId="10" fillId="2" borderId="22" xfId="0" applyNumberFormat="1" applyFont="1" applyFill="1" applyBorder="1" applyAlignment="1">
      <alignment vertical="center"/>
    </xf>
    <xf numFmtId="177" fontId="10" fillId="2" borderId="13" xfId="0" applyNumberFormat="1" applyFont="1" applyFill="1" applyBorder="1" applyAlignment="1">
      <alignment vertical="center"/>
    </xf>
    <xf numFmtId="177" fontId="10" fillId="2" borderId="12" xfId="0" applyNumberFormat="1" applyFont="1" applyFill="1" applyBorder="1" applyAlignment="1">
      <alignment vertical="center"/>
    </xf>
    <xf numFmtId="177" fontId="10" fillId="2" borderId="14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177" fontId="10" fillId="0" borderId="0" xfId="0" applyNumberFormat="1" applyFont="1" applyAlignment="1">
      <alignment vertical="center"/>
    </xf>
    <xf numFmtId="0" fontId="7" fillId="0" borderId="0" xfId="0" applyFont="1"/>
    <xf numFmtId="0" fontId="12" fillId="0" borderId="0" xfId="0" applyFont="1"/>
    <xf numFmtId="177" fontId="4" fillId="0" borderId="0" xfId="0" applyNumberFormat="1" applyFont="1" applyAlignment="1">
      <alignment vertical="center"/>
    </xf>
    <xf numFmtId="177" fontId="9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176" fontId="9" fillId="0" borderId="10" xfId="0" applyNumberFormat="1" applyFont="1" applyBorder="1" applyAlignment="1">
      <alignment horizontal="right" vertical="center"/>
    </xf>
    <xf numFmtId="0" fontId="6" fillId="0" borderId="0" xfId="0" applyFont="1"/>
    <xf numFmtId="2" fontId="6" fillId="0" borderId="10" xfId="0" applyNumberFormat="1" applyFont="1" applyBorder="1"/>
    <xf numFmtId="2" fontId="6" fillId="0" borderId="0" xfId="0" applyNumberFormat="1" applyFont="1"/>
    <xf numFmtId="179" fontId="9" fillId="0" borderId="0" xfId="0" applyNumberFormat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0" fontId="5" fillId="4" borderId="16" xfId="1" applyFont="1" applyFill="1" applyBorder="1" applyAlignment="1">
      <alignment horizontal="center" vertical="center"/>
    </xf>
    <xf numFmtId="177" fontId="6" fillId="0" borderId="10" xfId="1" applyNumberFormat="1" applyFont="1" applyBorder="1" applyAlignment="1">
      <alignment horizontal="right" vertical="center"/>
    </xf>
    <xf numFmtId="177" fontId="6" fillId="0" borderId="0" xfId="1" applyNumberFormat="1" applyFont="1" applyAlignment="1">
      <alignment horizontal="right" vertical="center"/>
    </xf>
    <xf numFmtId="177" fontId="6" fillId="0" borderId="11" xfId="1" applyNumberFormat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77" fontId="6" fillId="4" borderId="14" xfId="1" applyNumberFormat="1" applyFont="1" applyFill="1" applyBorder="1" applyAlignment="1">
      <alignment horizontal="right" vertical="center"/>
    </xf>
    <xf numFmtId="177" fontId="6" fillId="4" borderId="13" xfId="1" applyNumberFormat="1" applyFont="1" applyFill="1" applyBorder="1" applyAlignment="1">
      <alignment horizontal="right" vertical="center"/>
    </xf>
    <xf numFmtId="177" fontId="6" fillId="4" borderId="12" xfId="1" applyNumberFormat="1" applyFont="1" applyFill="1" applyBorder="1" applyAlignment="1">
      <alignment horizontal="right" vertical="center"/>
    </xf>
    <xf numFmtId="0" fontId="5" fillId="4" borderId="15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5" xfId="1" quotePrefix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4" xfId="1" quotePrefix="1" applyFont="1" applyFill="1" applyBorder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2" fontId="10" fillId="2" borderId="6" xfId="1" applyNumberFormat="1" applyFont="1" applyFill="1" applyBorder="1" applyAlignment="1">
      <alignment vertical="center"/>
    </xf>
    <xf numFmtId="2" fontId="10" fillId="2" borderId="4" xfId="1" applyNumberFormat="1" applyFont="1" applyFill="1" applyBorder="1" applyAlignment="1">
      <alignment vertical="center"/>
    </xf>
    <xf numFmtId="0" fontId="10" fillId="2" borderId="4" xfId="1" applyFont="1" applyFill="1" applyBorder="1" applyAlignment="1">
      <alignment horizontal="center" vertical="center"/>
    </xf>
    <xf numFmtId="2" fontId="10" fillId="2" borderId="10" xfId="1" applyNumberFormat="1" applyFont="1" applyFill="1" applyBorder="1" applyAlignment="1">
      <alignment vertical="center"/>
    </xf>
    <xf numFmtId="2" fontId="10" fillId="2" borderId="11" xfId="1" applyNumberFormat="1" applyFont="1" applyFill="1" applyBorder="1" applyAlignment="1">
      <alignment vertical="center"/>
    </xf>
    <xf numFmtId="0" fontId="10" fillId="2" borderId="11" xfId="1" applyFont="1" applyFill="1" applyBorder="1" applyAlignment="1">
      <alignment horizontal="center" vertical="center"/>
    </xf>
    <xf numFmtId="2" fontId="10" fillId="2" borderId="3" xfId="1" applyNumberFormat="1" applyFont="1" applyFill="1" applyBorder="1" applyAlignment="1">
      <alignment vertical="center"/>
    </xf>
    <xf numFmtId="2" fontId="10" fillId="2" borderId="1" xfId="1" applyNumberFormat="1" applyFont="1" applyFill="1" applyBorder="1" applyAlignment="1">
      <alignment vertical="center"/>
    </xf>
    <xf numFmtId="0" fontId="10" fillId="2" borderId="1" xfId="1" applyFont="1" applyFill="1" applyBorder="1" applyAlignment="1">
      <alignment horizontal="center" vertical="center"/>
    </xf>
    <xf numFmtId="2" fontId="6" fillId="0" borderId="10" xfId="1" applyNumberFormat="1" applyFont="1" applyBorder="1"/>
    <xf numFmtId="0" fontId="6" fillId="0" borderId="0" xfId="1" applyFont="1"/>
    <xf numFmtId="0" fontId="4" fillId="0" borderId="9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12" fillId="0" borderId="0" xfId="1" applyFont="1"/>
    <xf numFmtId="176" fontId="7" fillId="0" borderId="0" xfId="1" applyNumberFormat="1" applyFont="1" applyAlignment="1">
      <alignment vertical="center"/>
    </xf>
    <xf numFmtId="0" fontId="7" fillId="0" borderId="0" xfId="1" applyFont="1"/>
    <xf numFmtId="177" fontId="10" fillId="0" borderId="0" xfId="1" applyNumberFormat="1" applyFont="1" applyAlignment="1">
      <alignment vertical="center"/>
    </xf>
    <xf numFmtId="0" fontId="12" fillId="0" borderId="0" xfId="1" applyFont="1" applyAlignment="1">
      <alignment horizontal="left" vertical="center"/>
    </xf>
    <xf numFmtId="177" fontId="10" fillId="2" borderId="14" xfId="1" applyNumberFormat="1" applyFont="1" applyFill="1" applyBorder="1" applyAlignment="1">
      <alignment vertical="center"/>
    </xf>
    <xf numFmtId="177" fontId="10" fillId="2" borderId="13" xfId="1" applyNumberFormat="1" applyFont="1" applyFill="1" applyBorder="1" applyAlignment="1">
      <alignment vertical="center"/>
    </xf>
    <xf numFmtId="177" fontId="10" fillId="2" borderId="12" xfId="1" applyNumberFormat="1" applyFont="1" applyFill="1" applyBorder="1" applyAlignment="1">
      <alignment vertical="center"/>
    </xf>
    <xf numFmtId="177" fontId="10" fillId="2" borderId="6" xfId="1" applyNumberFormat="1" applyFont="1" applyFill="1" applyBorder="1" applyAlignment="1">
      <alignment vertical="center"/>
    </xf>
    <xf numFmtId="177" fontId="10" fillId="2" borderId="5" xfId="1" applyNumberFormat="1" applyFont="1" applyFill="1" applyBorder="1" applyAlignment="1">
      <alignment vertical="center"/>
    </xf>
    <xf numFmtId="177" fontId="10" fillId="2" borderId="4" xfId="1" applyNumberFormat="1" applyFont="1" applyFill="1" applyBorder="1" applyAlignment="1">
      <alignment vertical="center"/>
    </xf>
    <xf numFmtId="177" fontId="10" fillId="2" borderId="23" xfId="1" applyNumberFormat="1" applyFont="1" applyFill="1" applyBorder="1" applyAlignment="1">
      <alignment vertical="center"/>
    </xf>
    <xf numFmtId="177" fontId="10" fillId="2" borderId="24" xfId="1" applyNumberFormat="1" applyFont="1" applyFill="1" applyBorder="1" applyAlignment="1">
      <alignment vertical="center"/>
    </xf>
    <xf numFmtId="177" fontId="10" fillId="2" borderId="15" xfId="1" applyNumberFormat="1" applyFont="1" applyFill="1" applyBorder="1" applyAlignment="1">
      <alignment vertical="center"/>
    </xf>
    <xf numFmtId="177" fontId="10" fillId="2" borderId="20" xfId="1" applyNumberFormat="1" applyFont="1" applyFill="1" applyBorder="1" applyAlignment="1">
      <alignment vertical="center"/>
    </xf>
    <xf numFmtId="177" fontId="10" fillId="2" borderId="21" xfId="1" applyNumberFormat="1" applyFont="1" applyFill="1" applyBorder="1" applyAlignment="1">
      <alignment vertical="center"/>
    </xf>
    <xf numFmtId="177" fontId="10" fillId="2" borderId="19" xfId="1" applyNumberFormat="1" applyFont="1" applyFill="1" applyBorder="1" applyAlignment="1">
      <alignment vertical="center"/>
    </xf>
    <xf numFmtId="177" fontId="10" fillId="2" borderId="25" xfId="1" applyNumberFormat="1" applyFont="1" applyFill="1" applyBorder="1" applyAlignment="1">
      <alignment vertical="center"/>
    </xf>
    <xf numFmtId="177" fontId="4" fillId="0" borderId="10" xfId="1" applyNumberFormat="1" applyFont="1" applyBorder="1" applyAlignment="1">
      <alignment vertical="center"/>
    </xf>
    <xf numFmtId="0" fontId="4" fillId="0" borderId="11" xfId="1" applyFont="1" applyBorder="1"/>
    <xf numFmtId="0" fontId="6" fillId="0" borderId="11" xfId="1" applyFont="1" applyBorder="1"/>
    <xf numFmtId="177" fontId="11" fillId="0" borderId="6" xfId="1" applyNumberFormat="1" applyFont="1" applyBorder="1" applyAlignment="1">
      <alignment vertical="center"/>
    </xf>
    <xf numFmtId="0" fontId="4" fillId="0" borderId="5" xfId="1" applyFont="1" applyBorder="1"/>
    <xf numFmtId="0" fontId="4" fillId="0" borderId="4" xfId="1" applyFont="1" applyBorder="1"/>
    <xf numFmtId="177" fontId="11" fillId="0" borderId="0" xfId="1" applyNumberFormat="1" applyFont="1" applyAlignment="1">
      <alignment vertical="center"/>
    </xf>
    <xf numFmtId="177" fontId="11" fillId="0" borderId="10" xfId="1" applyNumberFormat="1" applyFont="1" applyBorder="1" applyAlignment="1">
      <alignment vertical="center"/>
    </xf>
    <xf numFmtId="177" fontId="11" fillId="0" borderId="3" xfId="1" applyNumberFormat="1" applyFont="1" applyBorder="1" applyAlignment="1">
      <alignment vertical="center"/>
    </xf>
    <xf numFmtId="0" fontId="4" fillId="0" borderId="2" xfId="1" applyFont="1" applyBorder="1"/>
    <xf numFmtId="0" fontId="4" fillId="0" borderId="1" xfId="1" applyFont="1" applyBorder="1"/>
    <xf numFmtId="0" fontId="10" fillId="0" borderId="0" xfId="1" applyFont="1" applyAlignment="1">
      <alignment horizontal="center"/>
    </xf>
    <xf numFmtId="0" fontId="10" fillId="2" borderId="6" xfId="1" applyFont="1" applyFill="1" applyBorder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/>
    </xf>
    <xf numFmtId="0" fontId="10" fillId="2" borderId="10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10" fillId="0" borderId="0" xfId="0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3" xfId="1" applyFont="1" applyBorder="1" applyAlignment="1">
      <alignment horizontal="right" vertical="center"/>
    </xf>
    <xf numFmtId="0" fontId="9" fillId="0" borderId="11" xfId="1" applyFont="1" applyBorder="1" applyAlignment="1">
      <alignment vertical="center"/>
    </xf>
    <xf numFmtId="176" fontId="9" fillId="0" borderId="10" xfId="1" applyNumberFormat="1" applyFont="1" applyBorder="1" applyAlignment="1">
      <alignment horizontal="right" vertical="center"/>
    </xf>
    <xf numFmtId="0" fontId="9" fillId="0" borderId="10" xfId="1" applyFont="1" applyBorder="1" applyAlignment="1">
      <alignment horizontal="right" vertical="center"/>
    </xf>
    <xf numFmtId="0" fontId="9" fillId="0" borderId="10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176" fontId="9" fillId="0" borderId="0" xfId="1" applyNumberFormat="1" applyFont="1" applyAlignment="1">
      <alignment vertical="center"/>
    </xf>
    <xf numFmtId="179" fontId="9" fillId="0" borderId="0" xfId="1" applyNumberFormat="1" applyFont="1" applyAlignment="1">
      <alignment vertical="center"/>
    </xf>
    <xf numFmtId="0" fontId="9" fillId="0" borderId="5" xfId="1" applyFont="1" applyBorder="1" applyAlignment="1">
      <alignment vertical="center"/>
    </xf>
    <xf numFmtId="2" fontId="6" fillId="0" borderId="0" xfId="1" applyNumberFormat="1" applyFont="1"/>
    <xf numFmtId="2" fontId="6" fillId="0" borderId="1" xfId="1" applyNumberFormat="1" applyFont="1" applyBorder="1"/>
    <xf numFmtId="2" fontId="6" fillId="0" borderId="3" xfId="1" applyNumberFormat="1" applyFont="1" applyBorder="1"/>
    <xf numFmtId="2" fontId="6" fillId="0" borderId="11" xfId="1" applyNumberFormat="1" applyFont="1" applyBorder="1"/>
    <xf numFmtId="2" fontId="6" fillId="0" borderId="4" xfId="1" applyNumberFormat="1" applyFont="1" applyBorder="1"/>
    <xf numFmtId="2" fontId="6" fillId="0" borderId="6" xfId="1" applyNumberFormat="1" applyFont="1" applyBorder="1"/>
    <xf numFmtId="177" fontId="4" fillId="0" borderId="0" xfId="1" applyNumberFormat="1" applyFont="1" applyAlignment="1">
      <alignment vertical="center"/>
    </xf>
    <xf numFmtId="177" fontId="9" fillId="0" borderId="0" xfId="1" applyNumberFormat="1" applyFont="1" applyAlignment="1">
      <alignment vertical="center"/>
    </xf>
    <xf numFmtId="177" fontId="7" fillId="0" borderId="0" xfId="1" applyNumberFormat="1" applyFont="1" applyAlignment="1">
      <alignment vertical="center"/>
    </xf>
    <xf numFmtId="176" fontId="11" fillId="0" borderId="0" xfId="1" applyNumberFormat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77" fontId="6" fillId="4" borderId="4" xfId="0" applyNumberFormat="1" applyFont="1" applyFill="1" applyBorder="1" applyAlignment="1">
      <alignment horizontal="right" vertical="center"/>
    </xf>
    <xf numFmtId="177" fontId="6" fillId="4" borderId="5" xfId="0" applyNumberFormat="1" applyFont="1" applyFill="1" applyBorder="1" applyAlignment="1">
      <alignment horizontal="right" vertical="center"/>
    </xf>
    <xf numFmtId="177" fontId="6" fillId="4" borderId="6" xfId="0" applyNumberFormat="1" applyFont="1" applyFill="1" applyBorder="1" applyAlignment="1">
      <alignment horizontal="right" vertical="center"/>
    </xf>
    <xf numFmtId="177" fontId="6" fillId="4" borderId="11" xfId="0" applyNumberFormat="1" applyFont="1" applyFill="1" applyBorder="1" applyAlignment="1">
      <alignment horizontal="right" vertical="center"/>
    </xf>
    <xf numFmtId="177" fontId="6" fillId="4" borderId="0" xfId="0" applyNumberFormat="1" applyFont="1" applyFill="1" applyAlignment="1">
      <alignment horizontal="right" vertical="center"/>
    </xf>
    <xf numFmtId="177" fontId="6" fillId="4" borderId="10" xfId="0" applyNumberFormat="1" applyFont="1" applyFill="1" applyBorder="1" applyAlignment="1">
      <alignment horizontal="right" vertical="center"/>
    </xf>
    <xf numFmtId="177" fontId="6" fillId="4" borderId="1" xfId="0" applyNumberFormat="1" applyFont="1" applyFill="1" applyBorder="1" applyAlignment="1">
      <alignment horizontal="right" vertical="center"/>
    </xf>
    <xf numFmtId="177" fontId="6" fillId="4" borderId="2" xfId="0" applyNumberFormat="1" applyFont="1" applyFill="1" applyBorder="1" applyAlignment="1">
      <alignment horizontal="right" vertical="center"/>
    </xf>
    <xf numFmtId="177" fontId="6" fillId="4" borderId="3" xfId="0" applyNumberFormat="1" applyFont="1" applyFill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177" fontId="6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77" fontId="10" fillId="2" borderId="11" xfId="0" applyNumberFormat="1" applyFont="1" applyFill="1" applyBorder="1" applyAlignment="1">
      <alignment horizontal="right" vertical="center"/>
    </xf>
    <xf numFmtId="177" fontId="10" fillId="2" borderId="0" xfId="0" applyNumberFormat="1" applyFont="1" applyFill="1" applyAlignment="1">
      <alignment horizontal="right" vertical="center"/>
    </xf>
    <xf numFmtId="177" fontId="10" fillId="2" borderId="10" xfId="0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177" fontId="10" fillId="2" borderId="4" xfId="0" applyNumberFormat="1" applyFont="1" applyFill="1" applyBorder="1" applyAlignment="1">
      <alignment horizontal="right" vertical="center"/>
    </xf>
    <xf numFmtId="177" fontId="10" fillId="2" borderId="5" xfId="0" applyNumberFormat="1" applyFont="1" applyFill="1" applyBorder="1" applyAlignment="1">
      <alignment horizontal="right" vertical="center"/>
    </xf>
    <xf numFmtId="177" fontId="10" fillId="2" borderId="6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10" fillId="2" borderId="1" xfId="0" applyNumberFormat="1" applyFont="1" applyFill="1" applyBorder="1" applyAlignment="1">
      <alignment horizontal="right" vertical="center"/>
    </xf>
    <xf numFmtId="177" fontId="10" fillId="2" borderId="2" xfId="0" applyNumberFormat="1" applyFont="1" applyFill="1" applyBorder="1" applyAlignment="1">
      <alignment horizontal="right" vertical="center"/>
    </xf>
    <xf numFmtId="177" fontId="10" fillId="2" borderId="3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right" vertical="center"/>
    </xf>
    <xf numFmtId="177" fontId="4" fillId="0" borderId="3" xfId="0" applyNumberFormat="1" applyFont="1" applyBorder="1" applyAlignment="1">
      <alignment horizontal="right" vertical="center"/>
    </xf>
    <xf numFmtId="177" fontId="4" fillId="0" borderId="4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176" fontId="9" fillId="0" borderId="5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2" fontId="10" fillId="2" borderId="11" xfId="0" applyNumberFormat="1" applyFont="1" applyFill="1" applyBorder="1" applyAlignment="1">
      <alignment horizontal="right" vertical="center"/>
    </xf>
    <xf numFmtId="2" fontId="10" fillId="2" borderId="0" xfId="0" applyNumberFormat="1" applyFont="1" applyFill="1" applyAlignment="1">
      <alignment horizontal="right" vertical="center"/>
    </xf>
    <xf numFmtId="2" fontId="10" fillId="2" borderId="10" xfId="0" applyNumberFormat="1" applyFont="1" applyFill="1" applyBorder="1" applyAlignment="1">
      <alignment horizontal="right" vertical="center"/>
    </xf>
    <xf numFmtId="2" fontId="10" fillId="2" borderId="4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178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180" fontId="9" fillId="0" borderId="0" xfId="0" applyNumberFormat="1" applyFont="1" applyAlignment="1">
      <alignment horizontal="right" vertical="center"/>
    </xf>
    <xf numFmtId="176" fontId="9" fillId="0" borderId="10" xfId="0" applyNumberFormat="1" applyFont="1" applyBorder="1" applyAlignment="1">
      <alignment horizontal="right" vertical="center"/>
    </xf>
    <xf numFmtId="0" fontId="9" fillId="0" borderId="11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0" xfId="1" applyFont="1" applyAlignment="1">
      <alignment horizontal="right" vertical="center"/>
    </xf>
    <xf numFmtId="0" fontId="9" fillId="0" borderId="4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5" xfId="1" applyFont="1" applyBorder="1" applyAlignment="1">
      <alignment horizontal="right" vertical="center"/>
    </xf>
    <xf numFmtId="178" fontId="9" fillId="0" borderId="0" xfId="1" applyNumberFormat="1" applyFont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176" fontId="4" fillId="0" borderId="0" xfId="1" applyNumberFormat="1" applyFont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77" fontId="6" fillId="4" borderId="1" xfId="1" applyNumberFormat="1" applyFont="1" applyFill="1" applyBorder="1" applyAlignment="1">
      <alignment horizontal="right" vertical="center"/>
    </xf>
    <xf numFmtId="177" fontId="6" fillId="4" borderId="2" xfId="1" applyNumberFormat="1" applyFont="1" applyFill="1" applyBorder="1" applyAlignment="1">
      <alignment horizontal="right" vertical="center"/>
    </xf>
    <xf numFmtId="177" fontId="6" fillId="4" borderId="3" xfId="1" applyNumberFormat="1" applyFont="1" applyFill="1" applyBorder="1" applyAlignment="1">
      <alignment horizontal="right" vertical="center"/>
    </xf>
    <xf numFmtId="177" fontId="6" fillId="4" borderId="11" xfId="1" applyNumberFormat="1" applyFont="1" applyFill="1" applyBorder="1" applyAlignment="1">
      <alignment horizontal="right" vertical="center"/>
    </xf>
    <xf numFmtId="177" fontId="6" fillId="4" borderId="0" xfId="1" applyNumberFormat="1" applyFont="1" applyFill="1" applyAlignment="1">
      <alignment horizontal="right" vertical="center"/>
    </xf>
    <xf numFmtId="177" fontId="6" fillId="4" borderId="10" xfId="1" applyNumberFormat="1" applyFont="1" applyFill="1" applyBorder="1" applyAlignment="1">
      <alignment horizontal="right" vertical="center"/>
    </xf>
    <xf numFmtId="177" fontId="6" fillId="4" borderId="4" xfId="1" applyNumberFormat="1" applyFont="1" applyFill="1" applyBorder="1" applyAlignment="1">
      <alignment horizontal="right" vertical="center"/>
    </xf>
    <xf numFmtId="177" fontId="6" fillId="4" borderId="5" xfId="1" applyNumberFormat="1" applyFont="1" applyFill="1" applyBorder="1" applyAlignment="1">
      <alignment horizontal="right" vertical="center"/>
    </xf>
    <xf numFmtId="177" fontId="6" fillId="4" borderId="6" xfId="1" applyNumberFormat="1" applyFont="1" applyFill="1" applyBorder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177" fontId="6" fillId="0" borderId="11" xfId="1" applyNumberFormat="1" applyFont="1" applyBorder="1" applyAlignment="1">
      <alignment horizontal="right" vertical="center"/>
    </xf>
    <xf numFmtId="177" fontId="6" fillId="0" borderId="0" xfId="1" applyNumberFormat="1" applyFont="1" applyAlignment="1">
      <alignment horizontal="right" vertical="center"/>
    </xf>
    <xf numFmtId="177" fontId="6" fillId="0" borderId="10" xfId="1" applyNumberFormat="1" applyFont="1" applyBorder="1" applyAlignment="1">
      <alignment horizontal="right" vertical="center"/>
    </xf>
    <xf numFmtId="177" fontId="6" fillId="0" borderId="1" xfId="1" applyNumberFormat="1" applyFont="1" applyBorder="1" applyAlignment="1">
      <alignment horizontal="right" vertical="center"/>
    </xf>
    <xf numFmtId="177" fontId="6" fillId="0" borderId="2" xfId="1" applyNumberFormat="1" applyFont="1" applyBorder="1" applyAlignment="1">
      <alignment horizontal="right" vertical="center"/>
    </xf>
    <xf numFmtId="177" fontId="6" fillId="0" borderId="3" xfId="1" applyNumberFormat="1" applyFont="1" applyBorder="1" applyAlignment="1">
      <alignment horizontal="right" vertical="center"/>
    </xf>
    <xf numFmtId="0" fontId="6" fillId="0" borderId="5" xfId="1" applyFont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4" fillId="0" borderId="5" xfId="1" applyFont="1" applyBorder="1" applyAlignment="1">
      <alignment horizontal="left" vertical="center"/>
    </xf>
    <xf numFmtId="0" fontId="5" fillId="4" borderId="17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left" vertical="center"/>
    </xf>
    <xf numFmtId="0" fontId="10" fillId="2" borderId="7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179" fontId="9" fillId="0" borderId="0" xfId="0" applyNumberFormat="1" applyFont="1" applyAlignment="1">
      <alignment horizontal="right" vertical="center"/>
    </xf>
    <xf numFmtId="0" fontId="10" fillId="2" borderId="11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2" fontId="10" fillId="2" borderId="11" xfId="1" applyNumberFormat="1" applyFont="1" applyFill="1" applyBorder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7" fontId="4" fillId="0" borderId="0" xfId="1" applyNumberFormat="1" applyFont="1" applyAlignment="1">
      <alignment horizontal="center" vertical="center"/>
    </xf>
    <xf numFmtId="177" fontId="7" fillId="0" borderId="0" xfId="1" applyNumberFormat="1" applyFont="1" applyAlignment="1">
      <alignment horizontal="center" vertical="center"/>
    </xf>
    <xf numFmtId="2" fontId="10" fillId="2" borderId="10" xfId="1" applyNumberFormat="1" applyFont="1" applyFill="1" applyBorder="1" applyAlignment="1">
      <alignment horizontal="right" vertical="center"/>
    </xf>
    <xf numFmtId="176" fontId="11" fillId="0" borderId="0" xfId="1" applyNumberFormat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2" fontId="10" fillId="2" borderId="4" xfId="1" applyNumberFormat="1" applyFont="1" applyFill="1" applyBorder="1" applyAlignment="1">
      <alignment horizontal="right" vertical="center"/>
    </xf>
    <xf numFmtId="2" fontId="10" fillId="2" borderId="5" xfId="1" applyNumberFormat="1" applyFont="1" applyFill="1" applyBorder="1" applyAlignment="1">
      <alignment horizontal="right" vertical="center"/>
    </xf>
    <xf numFmtId="2" fontId="10" fillId="2" borderId="6" xfId="1" applyNumberFormat="1" applyFont="1" applyFill="1" applyBorder="1" applyAlignment="1">
      <alignment horizontal="right" vertical="center"/>
    </xf>
    <xf numFmtId="2" fontId="4" fillId="0" borderId="5" xfId="1" applyNumberFormat="1" applyFont="1" applyBorder="1" applyAlignment="1">
      <alignment horizontal="right" vertical="center"/>
    </xf>
    <xf numFmtId="2" fontId="4" fillId="0" borderId="6" xfId="1" applyNumberFormat="1" applyFont="1" applyBorder="1" applyAlignment="1">
      <alignment horizontal="right" vertical="center"/>
    </xf>
    <xf numFmtId="2" fontId="4" fillId="0" borderId="4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/>
    </xf>
    <xf numFmtId="2" fontId="4" fillId="0" borderId="0" xfId="1" applyNumberFormat="1" applyFont="1" applyAlignment="1">
      <alignment horizontal="right" vertical="center"/>
    </xf>
    <xf numFmtId="2" fontId="4" fillId="0" borderId="10" xfId="1" applyNumberFormat="1" applyFont="1" applyBorder="1" applyAlignment="1">
      <alignment horizontal="right" vertical="center"/>
    </xf>
    <xf numFmtId="2" fontId="4" fillId="0" borderId="11" xfId="1" applyNumberFormat="1" applyFont="1" applyBorder="1" applyAlignment="1">
      <alignment horizontal="right" vertical="center"/>
    </xf>
    <xf numFmtId="2" fontId="4" fillId="0" borderId="1" xfId="1" applyNumberFormat="1" applyFont="1" applyBorder="1" applyAlignment="1">
      <alignment horizontal="right" vertical="center"/>
    </xf>
    <xf numFmtId="2" fontId="4" fillId="0" borderId="2" xfId="1" applyNumberFormat="1" applyFont="1" applyBorder="1" applyAlignment="1">
      <alignment horizontal="right" vertical="center"/>
    </xf>
    <xf numFmtId="2" fontId="4" fillId="0" borderId="3" xfId="1" applyNumberFormat="1" applyFont="1" applyBorder="1" applyAlignment="1">
      <alignment horizontal="right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177" fontId="10" fillId="2" borderId="0" xfId="1" applyNumberFormat="1" applyFont="1" applyFill="1" applyAlignment="1">
      <alignment horizontal="right" vertical="center"/>
    </xf>
    <xf numFmtId="177" fontId="10" fillId="2" borderId="10" xfId="1" applyNumberFormat="1" applyFont="1" applyFill="1" applyBorder="1" applyAlignment="1">
      <alignment horizontal="right" vertical="center"/>
    </xf>
    <xf numFmtId="177" fontId="10" fillId="2" borderId="4" xfId="1" applyNumberFormat="1" applyFont="1" applyFill="1" applyBorder="1" applyAlignment="1">
      <alignment horizontal="right" vertical="center"/>
    </xf>
    <xf numFmtId="177" fontId="10" fillId="2" borderId="5" xfId="1" applyNumberFormat="1" applyFont="1" applyFill="1" applyBorder="1" applyAlignment="1">
      <alignment horizontal="right" vertical="center"/>
    </xf>
    <xf numFmtId="177" fontId="10" fillId="2" borderId="6" xfId="1" applyNumberFormat="1" applyFont="1" applyFill="1" applyBorder="1" applyAlignment="1">
      <alignment horizontal="right" vertical="center"/>
    </xf>
    <xf numFmtId="177" fontId="10" fillId="2" borderId="11" xfId="1" applyNumberFormat="1" applyFont="1" applyFill="1" applyBorder="1" applyAlignment="1">
      <alignment horizontal="right" vertical="center"/>
    </xf>
    <xf numFmtId="177" fontId="4" fillId="0" borderId="0" xfId="1" applyNumberFormat="1" applyFont="1" applyAlignment="1">
      <alignment horizontal="right" vertical="center"/>
    </xf>
    <xf numFmtId="177" fontId="4" fillId="0" borderId="10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center" vertical="center"/>
    </xf>
    <xf numFmtId="177" fontId="4" fillId="0" borderId="11" xfId="1" applyNumberFormat="1" applyFont="1" applyBorder="1" applyAlignment="1">
      <alignment horizontal="right" vertical="center"/>
    </xf>
    <xf numFmtId="177" fontId="10" fillId="2" borderId="2" xfId="1" applyNumberFormat="1" applyFont="1" applyFill="1" applyBorder="1" applyAlignment="1">
      <alignment horizontal="right" vertical="center"/>
    </xf>
    <xf numFmtId="177" fontId="10" fillId="2" borderId="3" xfId="1" applyNumberFormat="1" applyFont="1" applyFill="1" applyBorder="1" applyAlignment="1">
      <alignment horizontal="right" vertical="center"/>
    </xf>
    <xf numFmtId="177" fontId="10" fillId="2" borderId="1" xfId="1" applyNumberFormat="1" applyFont="1" applyFill="1" applyBorder="1" applyAlignment="1">
      <alignment horizontal="right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4" fillId="0" borderId="27" xfId="0" applyFont="1" applyBorder="1"/>
    <xf numFmtId="177" fontId="11" fillId="0" borderId="28" xfId="0" applyNumberFormat="1" applyFont="1" applyBorder="1" applyAlignment="1">
      <alignment vertical="center"/>
    </xf>
    <xf numFmtId="0" fontId="4" fillId="0" borderId="0" xfId="0" applyFont="1" applyBorder="1"/>
    <xf numFmtId="177" fontId="11" fillId="0" borderId="30" xfId="0" applyNumberFormat="1" applyFont="1" applyBorder="1" applyAlignment="1">
      <alignment vertical="center"/>
    </xf>
    <xf numFmtId="0" fontId="4" fillId="0" borderId="25" xfId="0" applyFont="1" applyBorder="1"/>
    <xf numFmtId="177" fontId="11" fillId="0" borderId="32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77" fontId="10" fillId="2" borderId="5" xfId="0" applyNumberFormat="1" applyFont="1" applyFill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</cellXfs>
  <cellStyles count="2">
    <cellStyle name="常规 2" xfId="1" xr:uid="{385D2F10-46F0-490A-8571-BEFBBF5A33E8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0C98-DE39-4D26-A3FC-0365216983BB}">
  <dimension ref="A1:L34"/>
  <sheetViews>
    <sheetView zoomScaleNormal="100" workbookViewId="0">
      <selection activeCell="Q18" sqref="Q18"/>
    </sheetView>
  </sheetViews>
  <sheetFormatPr defaultRowHeight="15"/>
  <cols>
    <col min="1" max="1" width="11.875" style="1" bestFit="1" customWidth="1"/>
    <col min="2" max="9" width="4.625" style="1" bestFit="1" customWidth="1"/>
    <col min="10" max="10" width="9.125" style="1"/>
    <col min="11" max="16384" width="9" style="2"/>
  </cols>
  <sheetData>
    <row r="1" spans="1:9">
      <c r="A1" s="204" t="s">
        <v>0</v>
      </c>
      <c r="B1" s="204"/>
      <c r="C1" s="204"/>
      <c r="D1" s="204"/>
      <c r="E1" s="204"/>
      <c r="F1" s="204"/>
      <c r="G1" s="204"/>
      <c r="H1" s="204"/>
      <c r="I1" s="204"/>
    </row>
    <row r="3" spans="1:9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4" spans="1:9" ht="13.5" customHeight="1">
      <c r="A4" s="225" t="s">
        <v>2</v>
      </c>
      <c r="B4" s="225" t="s">
        <v>3</v>
      </c>
      <c r="C4" s="227"/>
      <c r="D4" s="227"/>
      <c r="E4" s="228"/>
      <c r="F4" s="225" t="s">
        <v>4</v>
      </c>
      <c r="G4" s="227"/>
      <c r="H4" s="227"/>
      <c r="I4" s="228"/>
    </row>
    <row r="5" spans="1:9" ht="13.5" customHeight="1">
      <c r="A5" s="216"/>
      <c r="B5" s="216" t="s">
        <v>5</v>
      </c>
      <c r="C5" s="217"/>
      <c r="D5" s="217" t="s">
        <v>6</v>
      </c>
      <c r="E5" s="218"/>
      <c r="F5" s="216" t="s">
        <v>5</v>
      </c>
      <c r="G5" s="217"/>
      <c r="H5" s="217" t="s">
        <v>6</v>
      </c>
      <c r="I5" s="218"/>
    </row>
    <row r="6" spans="1:9" ht="16.5" customHeight="1">
      <c r="A6" s="226"/>
      <c r="B6" s="4" t="s">
        <v>7</v>
      </c>
      <c r="C6" s="5" t="s">
        <v>8</v>
      </c>
      <c r="D6" s="6" t="s">
        <v>7</v>
      </c>
      <c r="E6" s="7" t="s">
        <v>8</v>
      </c>
      <c r="F6" s="4" t="s">
        <v>7</v>
      </c>
      <c r="G6" s="5" t="s">
        <v>8</v>
      </c>
      <c r="H6" s="6" t="s">
        <v>7</v>
      </c>
      <c r="I6" s="7" t="s">
        <v>8</v>
      </c>
    </row>
    <row r="7" spans="1:9">
      <c r="A7" s="8">
        <v>1</v>
      </c>
      <c r="B7" s="9">
        <v>24.6</v>
      </c>
      <c r="C7" s="10">
        <v>24.6</v>
      </c>
      <c r="D7" s="10">
        <v>21.9</v>
      </c>
      <c r="E7" s="11">
        <v>23</v>
      </c>
      <c r="F7" s="9">
        <v>26.4</v>
      </c>
      <c r="G7" s="10">
        <v>20.7</v>
      </c>
      <c r="H7" s="10">
        <v>23.4</v>
      </c>
      <c r="I7" s="11">
        <v>21.9</v>
      </c>
    </row>
    <row r="8" spans="1:9">
      <c r="A8" s="8">
        <v>2</v>
      </c>
      <c r="B8" s="9">
        <v>25.4</v>
      </c>
      <c r="C8" s="10">
        <v>26.1</v>
      </c>
      <c r="D8" s="10">
        <v>21.8</v>
      </c>
      <c r="E8" s="11">
        <v>22.3</v>
      </c>
      <c r="F8" s="9">
        <v>26</v>
      </c>
      <c r="G8" s="10">
        <v>18.2</v>
      </c>
      <c r="H8" s="10">
        <v>22.9</v>
      </c>
      <c r="I8" s="11">
        <v>20.5</v>
      </c>
    </row>
    <row r="9" spans="1:9">
      <c r="A9" s="8">
        <v>3</v>
      </c>
      <c r="B9" s="9">
        <v>25.3</v>
      </c>
      <c r="C9" s="10">
        <v>25.4</v>
      </c>
      <c r="D9" s="10">
        <v>20.9</v>
      </c>
      <c r="E9" s="11">
        <v>21.5</v>
      </c>
      <c r="F9" s="9">
        <v>26.5</v>
      </c>
      <c r="G9" s="10">
        <v>18.600000000000001</v>
      </c>
      <c r="H9" s="10">
        <v>23.1</v>
      </c>
      <c r="I9" s="11">
        <v>21.5</v>
      </c>
    </row>
    <row r="10" spans="1:9">
      <c r="A10" s="8">
        <v>4</v>
      </c>
      <c r="B10" s="9">
        <v>22.8</v>
      </c>
      <c r="C10" s="10">
        <v>23.7</v>
      </c>
      <c r="D10" s="10">
        <v>22.2</v>
      </c>
      <c r="E10" s="11">
        <v>22.7</v>
      </c>
      <c r="F10" s="9">
        <v>23.8</v>
      </c>
      <c r="G10" s="10">
        <v>17.7</v>
      </c>
      <c r="H10" s="10">
        <v>21.7</v>
      </c>
      <c r="I10" s="11">
        <v>20.2</v>
      </c>
    </row>
    <row r="11" spans="1:9">
      <c r="A11" s="8">
        <v>5</v>
      </c>
      <c r="B11" s="9">
        <v>24.9</v>
      </c>
      <c r="C11" s="10">
        <v>25.1</v>
      </c>
      <c r="D11" s="10">
        <v>21.9</v>
      </c>
      <c r="E11" s="11">
        <v>22.6</v>
      </c>
      <c r="F11" s="9">
        <v>22.4</v>
      </c>
      <c r="G11" s="10">
        <v>18.7</v>
      </c>
      <c r="H11" s="10">
        <v>23.9</v>
      </c>
      <c r="I11" s="11">
        <v>21.5</v>
      </c>
    </row>
    <row r="12" spans="1:9">
      <c r="A12" s="8">
        <v>6</v>
      </c>
      <c r="B12" s="9">
        <v>26</v>
      </c>
      <c r="C12" s="10">
        <v>26.3</v>
      </c>
      <c r="D12" s="10">
        <v>23.6</v>
      </c>
      <c r="E12" s="11">
        <v>24.3</v>
      </c>
      <c r="F12" s="9">
        <v>26</v>
      </c>
      <c r="G12" s="10">
        <v>21.7</v>
      </c>
      <c r="H12" s="10">
        <v>20.3</v>
      </c>
      <c r="I12" s="11">
        <v>18.399999999999999</v>
      </c>
    </row>
    <row r="13" spans="1:9">
      <c r="A13" s="12" t="s">
        <v>9</v>
      </c>
      <c r="B13" s="13">
        <f t="shared" ref="B13:I13" si="0">AVERAGE(B7:B12)</f>
        <v>24.833333333333332</v>
      </c>
      <c r="C13" s="14">
        <f t="shared" si="0"/>
        <v>25.200000000000003</v>
      </c>
      <c r="D13" s="14">
        <f t="shared" si="0"/>
        <v>22.049999999999997</v>
      </c>
      <c r="E13" s="15">
        <f t="shared" si="0"/>
        <v>22.733333333333334</v>
      </c>
      <c r="F13" s="13">
        <f t="shared" si="0"/>
        <v>25.183333333333334</v>
      </c>
      <c r="G13" s="14">
        <f t="shared" si="0"/>
        <v>19.266666666666669</v>
      </c>
      <c r="H13" s="14">
        <f t="shared" si="0"/>
        <v>22.55</v>
      </c>
      <c r="I13" s="15">
        <f t="shared" si="0"/>
        <v>20.666666666666668</v>
      </c>
    </row>
    <row r="14" spans="1:9">
      <c r="A14" s="16"/>
      <c r="B14" s="17"/>
      <c r="C14" s="17"/>
      <c r="D14" s="17"/>
      <c r="E14" s="17"/>
      <c r="F14" s="17"/>
      <c r="G14" s="17"/>
      <c r="H14" s="17"/>
      <c r="I14" s="17"/>
    </row>
    <row r="15" spans="1:9">
      <c r="A15" s="197" t="s">
        <v>10</v>
      </c>
      <c r="B15" s="197"/>
      <c r="C15" s="197"/>
      <c r="D15" s="197"/>
      <c r="E15" s="197"/>
      <c r="F15" s="197"/>
      <c r="G15" s="197"/>
      <c r="H15" s="197"/>
      <c r="I15" s="197"/>
    </row>
    <row r="16" spans="1:9" ht="13.5" customHeight="1">
      <c r="A16" s="225" t="s">
        <v>2</v>
      </c>
      <c r="B16" s="225" t="s">
        <v>3</v>
      </c>
      <c r="C16" s="227"/>
      <c r="D16" s="227"/>
      <c r="E16" s="227"/>
      <c r="F16" s="225" t="s">
        <v>4</v>
      </c>
      <c r="G16" s="227"/>
      <c r="H16" s="227"/>
      <c r="I16" s="228"/>
    </row>
    <row r="17" spans="1:9" ht="13.5" customHeight="1">
      <c r="A17" s="230"/>
      <c r="B17" s="216" t="s">
        <v>5</v>
      </c>
      <c r="C17" s="217"/>
      <c r="D17" s="217" t="s">
        <v>6</v>
      </c>
      <c r="E17" s="217"/>
      <c r="F17" s="216" t="s">
        <v>5</v>
      </c>
      <c r="G17" s="217"/>
      <c r="H17" s="217" t="s">
        <v>6</v>
      </c>
      <c r="I17" s="218"/>
    </row>
    <row r="18" spans="1:9" ht="16.5" customHeight="1">
      <c r="A18" s="8">
        <v>1</v>
      </c>
      <c r="B18" s="219">
        <f>C7-B7</f>
        <v>0</v>
      </c>
      <c r="C18" s="220"/>
      <c r="D18" s="220">
        <f>E7-D7</f>
        <v>1.1000000000000014</v>
      </c>
      <c r="E18" s="220"/>
      <c r="F18" s="219">
        <f>G7-F7</f>
        <v>-5.6999999999999993</v>
      </c>
      <c r="G18" s="220"/>
      <c r="H18" s="220">
        <f>I7-H7</f>
        <v>-1.5</v>
      </c>
      <c r="I18" s="221"/>
    </row>
    <row r="19" spans="1:9" ht="16.5" customHeight="1">
      <c r="A19" s="8">
        <v>2</v>
      </c>
      <c r="B19" s="203">
        <f t="shared" ref="B19:B23" si="1">C8-B8</f>
        <v>0.70000000000000284</v>
      </c>
      <c r="C19" s="201"/>
      <c r="D19" s="201">
        <f t="shared" ref="D19:D23" si="2">E8-D8</f>
        <v>0.5</v>
      </c>
      <c r="E19" s="201"/>
      <c r="F19" s="203">
        <f t="shared" ref="F19:F23" si="3">G8-F8</f>
        <v>-7.8000000000000007</v>
      </c>
      <c r="G19" s="201"/>
      <c r="H19" s="201">
        <f t="shared" ref="H19:H23" si="4">I8-H8</f>
        <v>-2.3999999999999986</v>
      </c>
      <c r="I19" s="202"/>
    </row>
    <row r="20" spans="1:9" ht="16.5" customHeight="1">
      <c r="A20" s="8">
        <v>3</v>
      </c>
      <c r="B20" s="203">
        <f t="shared" si="1"/>
        <v>9.9999999999997868E-2</v>
      </c>
      <c r="C20" s="201"/>
      <c r="D20" s="201">
        <f t="shared" si="2"/>
        <v>0.60000000000000142</v>
      </c>
      <c r="E20" s="201"/>
      <c r="F20" s="203">
        <f t="shared" si="3"/>
        <v>-7.8999999999999986</v>
      </c>
      <c r="G20" s="201"/>
      <c r="H20" s="201">
        <f t="shared" si="4"/>
        <v>-1.6000000000000014</v>
      </c>
      <c r="I20" s="202"/>
    </row>
    <row r="21" spans="1:9" ht="16.5" customHeight="1">
      <c r="A21" s="8">
        <v>4</v>
      </c>
      <c r="B21" s="203">
        <f t="shared" si="1"/>
        <v>0.89999999999999858</v>
      </c>
      <c r="C21" s="201"/>
      <c r="D21" s="201">
        <f t="shared" si="2"/>
        <v>0.5</v>
      </c>
      <c r="E21" s="201"/>
      <c r="F21" s="203">
        <f t="shared" si="3"/>
        <v>-6.1000000000000014</v>
      </c>
      <c r="G21" s="201"/>
      <c r="H21" s="201">
        <f t="shared" si="4"/>
        <v>-1.5</v>
      </c>
      <c r="I21" s="202"/>
    </row>
    <row r="22" spans="1:9" ht="16.5" customHeight="1">
      <c r="A22" s="8">
        <v>5</v>
      </c>
      <c r="B22" s="203">
        <f t="shared" si="1"/>
        <v>0.20000000000000284</v>
      </c>
      <c r="C22" s="201"/>
      <c r="D22" s="201">
        <f t="shared" si="2"/>
        <v>0.70000000000000284</v>
      </c>
      <c r="E22" s="201"/>
      <c r="F22" s="203">
        <f t="shared" si="3"/>
        <v>-3.6999999999999993</v>
      </c>
      <c r="G22" s="201"/>
      <c r="H22" s="201">
        <f t="shared" si="4"/>
        <v>-2.3999999999999986</v>
      </c>
      <c r="I22" s="202"/>
    </row>
    <row r="23" spans="1:9" ht="16.5" customHeight="1">
      <c r="A23" s="8">
        <v>6</v>
      </c>
      <c r="B23" s="214">
        <f t="shared" si="1"/>
        <v>0.30000000000000071</v>
      </c>
      <c r="C23" s="215"/>
      <c r="D23" s="201">
        <f t="shared" si="2"/>
        <v>0.69999999999999929</v>
      </c>
      <c r="E23" s="201"/>
      <c r="F23" s="203">
        <f t="shared" si="3"/>
        <v>-4.3000000000000007</v>
      </c>
      <c r="G23" s="201"/>
      <c r="H23" s="201">
        <f t="shared" si="4"/>
        <v>-1.9000000000000021</v>
      </c>
      <c r="I23" s="202"/>
    </row>
    <row r="24" spans="1:9" ht="13.5" customHeight="1">
      <c r="A24" s="19" t="s">
        <v>9</v>
      </c>
      <c r="B24" s="211">
        <f>AVERAGE(B18:C23)</f>
        <v>0.36666666666666714</v>
      </c>
      <c r="C24" s="212"/>
      <c r="D24" s="212">
        <f>AVERAGE(D18:E23)</f>
        <v>0.68333333333333413</v>
      </c>
      <c r="E24" s="213"/>
      <c r="F24" s="211">
        <f>AVERAGE(F18:G23)</f>
        <v>-5.916666666666667</v>
      </c>
      <c r="G24" s="212"/>
      <c r="H24" s="212">
        <f>AVERAGE(H18:I23)</f>
        <v>-1.8833333333333335</v>
      </c>
      <c r="I24" s="213"/>
    </row>
    <row r="25" spans="1:9" ht="13.5" customHeight="1">
      <c r="A25" s="3" t="s">
        <v>11</v>
      </c>
      <c r="B25" s="208">
        <f>STDEV(B18:C23)</f>
        <v>0.35590260840104382</v>
      </c>
      <c r="C25" s="209"/>
      <c r="D25" s="209">
        <f>STDEV(D18:E23)</f>
        <v>0.22286019533929066</v>
      </c>
      <c r="E25" s="210"/>
      <c r="F25" s="208">
        <f>STDEV(F18:G23)</f>
        <v>1.7371432487468235</v>
      </c>
      <c r="G25" s="209"/>
      <c r="H25" s="209">
        <f>STDEV(H18:I23)</f>
        <v>0.42622372841814615</v>
      </c>
      <c r="I25" s="210"/>
    </row>
    <row r="26" spans="1:9" ht="13.5" customHeight="1">
      <c r="A26" s="18" t="s">
        <v>12</v>
      </c>
      <c r="B26" s="205">
        <f>B25/SQRT(6)</f>
        <v>0.14529663145135585</v>
      </c>
      <c r="C26" s="206"/>
      <c r="D26" s="206">
        <f>D25/SQRT(6)</f>
        <v>9.0982293759707997E-2</v>
      </c>
      <c r="E26" s="207"/>
      <c r="F26" s="205">
        <f>F25/SQRT(6)</f>
        <v>0.70918576159173186</v>
      </c>
      <c r="G26" s="206"/>
      <c r="H26" s="206">
        <f>H25/SQRT(6)</f>
        <v>0.174005108481842</v>
      </c>
      <c r="I26" s="207"/>
    </row>
    <row r="27" spans="1:9">
      <c r="A27" s="20" t="s">
        <v>13</v>
      </c>
      <c r="B27" s="199"/>
      <c r="C27" s="199"/>
      <c r="D27" s="195">
        <v>0.15</v>
      </c>
      <c r="E27" s="195"/>
      <c r="F27" s="229"/>
      <c r="G27" s="229"/>
      <c r="H27" s="196">
        <v>4.0000000000000001E-3</v>
      </c>
      <c r="I27" s="196"/>
    </row>
    <row r="28" spans="1:9">
      <c r="A28" s="20" t="s">
        <v>14</v>
      </c>
      <c r="B28" s="200"/>
      <c r="C28" s="200"/>
      <c r="D28" s="200"/>
      <c r="E28" s="200"/>
      <c r="F28" s="196" t="s">
        <v>15</v>
      </c>
      <c r="G28" s="196"/>
      <c r="H28" s="196">
        <v>2E-3</v>
      </c>
      <c r="I28" s="196"/>
    </row>
    <row r="31" spans="1:9">
      <c r="A31" s="222" t="s">
        <v>16</v>
      </c>
      <c r="B31" s="222"/>
      <c r="C31" s="222"/>
      <c r="D31" s="222"/>
      <c r="E31" s="222"/>
      <c r="F31" s="223" t="s">
        <v>17</v>
      </c>
      <c r="G31" s="223"/>
      <c r="H31" s="223"/>
      <c r="I31" s="223"/>
    </row>
    <row r="32" spans="1:9">
      <c r="A32" s="22"/>
      <c r="B32" s="22"/>
      <c r="C32" s="22"/>
      <c r="D32" s="22"/>
      <c r="E32" s="22"/>
      <c r="F32" s="23"/>
      <c r="G32" s="23"/>
    </row>
    <row r="33" spans="1:12">
      <c r="A33" s="222" t="s">
        <v>18</v>
      </c>
      <c r="B33" s="222"/>
      <c r="C33" s="222"/>
      <c r="D33" s="222"/>
      <c r="E33" s="222"/>
      <c r="F33" s="222"/>
      <c r="G33" s="222"/>
      <c r="H33" s="222"/>
      <c r="I33" s="222"/>
      <c r="J33" s="24"/>
      <c r="K33" s="24"/>
      <c r="L33" s="24"/>
    </row>
    <row r="34" spans="1:12">
      <c r="A34" s="224" t="s">
        <v>19</v>
      </c>
      <c r="B34" s="224"/>
      <c r="C34" s="224"/>
      <c r="D34" s="224"/>
      <c r="E34" s="224"/>
      <c r="F34" s="224"/>
      <c r="G34" s="224"/>
      <c r="H34" s="224"/>
      <c r="I34" s="224"/>
    </row>
  </sheetData>
  <mergeCells count="65">
    <mergeCell ref="A31:E31"/>
    <mergeCell ref="F31:I31"/>
    <mergeCell ref="A34:I34"/>
    <mergeCell ref="A33:I33"/>
    <mergeCell ref="A4:A6"/>
    <mergeCell ref="B4:E4"/>
    <mergeCell ref="F4:I4"/>
    <mergeCell ref="B5:C5"/>
    <mergeCell ref="D5:E5"/>
    <mergeCell ref="F5:G5"/>
    <mergeCell ref="H5:I5"/>
    <mergeCell ref="F27:G27"/>
    <mergeCell ref="H27:I27"/>
    <mergeCell ref="A16:A17"/>
    <mergeCell ref="B16:E16"/>
    <mergeCell ref="F16:I16"/>
    <mergeCell ref="B17:C17"/>
    <mergeCell ref="D17:E17"/>
    <mergeCell ref="F17:G17"/>
    <mergeCell ref="H17:I17"/>
    <mergeCell ref="B19:C19"/>
    <mergeCell ref="D19:E19"/>
    <mergeCell ref="F19:G19"/>
    <mergeCell ref="H19:I19"/>
    <mergeCell ref="B18:C18"/>
    <mergeCell ref="D18:E18"/>
    <mergeCell ref="F18:G18"/>
    <mergeCell ref="H18:I18"/>
    <mergeCell ref="H21:I21"/>
    <mergeCell ref="B20:C20"/>
    <mergeCell ref="D20:E20"/>
    <mergeCell ref="F20:G20"/>
    <mergeCell ref="H20:I20"/>
    <mergeCell ref="A1:I1"/>
    <mergeCell ref="B26:C26"/>
    <mergeCell ref="D26:E26"/>
    <mergeCell ref="F26:G26"/>
    <mergeCell ref="H26:I26"/>
    <mergeCell ref="B25:C25"/>
    <mergeCell ref="D25:E25"/>
    <mergeCell ref="F25:G25"/>
    <mergeCell ref="H25:I25"/>
    <mergeCell ref="B24:C24"/>
    <mergeCell ref="D24:E24"/>
    <mergeCell ref="F24:G24"/>
    <mergeCell ref="H24:I24"/>
    <mergeCell ref="B23:C23"/>
    <mergeCell ref="D23:E23"/>
    <mergeCell ref="F23:G23"/>
    <mergeCell ref="D27:E27"/>
    <mergeCell ref="F28:G28"/>
    <mergeCell ref="A15:I15"/>
    <mergeCell ref="A3:I3"/>
    <mergeCell ref="B27:C27"/>
    <mergeCell ref="B28:C28"/>
    <mergeCell ref="D28:E28"/>
    <mergeCell ref="H28:I28"/>
    <mergeCell ref="H23:I23"/>
    <mergeCell ref="B22:C22"/>
    <mergeCell ref="D22:E22"/>
    <mergeCell ref="F22:G22"/>
    <mergeCell ref="H22:I22"/>
    <mergeCell ref="B21:C21"/>
    <mergeCell ref="D21:E21"/>
    <mergeCell ref="F21:G2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417A1-D518-4FAE-966F-1A4938CCCAB7}">
  <dimension ref="A1:K39"/>
  <sheetViews>
    <sheetView topLeftCell="A14" workbookViewId="0">
      <selection activeCell="I14" sqref="I14"/>
    </sheetView>
  </sheetViews>
  <sheetFormatPr defaultRowHeight="15"/>
  <cols>
    <col min="1" max="1" width="10.25" style="1" bestFit="1" customWidth="1"/>
    <col min="2" max="2" width="5.625" style="1" bestFit="1" customWidth="1"/>
    <col min="3" max="3" width="7.625" style="1" bestFit="1" customWidth="1"/>
    <col min="4" max="4" width="6.625" style="1" bestFit="1" customWidth="1"/>
    <col min="5" max="5" width="7.625" style="1" bestFit="1" customWidth="1"/>
    <col min="6" max="6" width="7" style="1" bestFit="1" customWidth="1"/>
    <col min="7" max="7" width="8" style="1" bestFit="1" customWidth="1"/>
    <col min="8" max="8" width="6.625" style="1" bestFit="1" customWidth="1"/>
    <col min="9" max="16384" width="9" style="2"/>
  </cols>
  <sheetData>
    <row r="1" spans="1:11" s="1" customFormat="1">
      <c r="A1" s="204" t="s">
        <v>20</v>
      </c>
      <c r="B1" s="204"/>
      <c r="C1" s="204"/>
      <c r="D1" s="204"/>
      <c r="E1" s="204"/>
      <c r="F1" s="204"/>
      <c r="G1" s="204"/>
      <c r="H1" s="204"/>
    </row>
    <row r="2" spans="1:11" s="1" customFormat="1">
      <c r="A2" s="25"/>
      <c r="B2" s="25"/>
      <c r="C2" s="25"/>
      <c r="D2" s="25"/>
      <c r="E2" s="25"/>
    </row>
    <row r="3" spans="1:11" s="1" customFormat="1">
      <c r="A3" s="241" t="s">
        <v>21</v>
      </c>
      <c r="B3" s="241"/>
      <c r="C3" s="241"/>
      <c r="D3" s="241"/>
      <c r="E3" s="241"/>
    </row>
    <row r="4" spans="1:11" s="27" customFormat="1">
      <c r="A4" s="242" t="s">
        <v>22</v>
      </c>
      <c r="B4" s="244" t="s">
        <v>3</v>
      </c>
      <c r="C4" s="245"/>
      <c r="D4" s="246" t="s">
        <v>4</v>
      </c>
      <c r="E4" s="245"/>
    </row>
    <row r="5" spans="1:11" s="27" customFormat="1">
      <c r="A5" s="243"/>
      <c r="B5" s="28" t="s">
        <v>5</v>
      </c>
      <c r="C5" s="29" t="s">
        <v>6</v>
      </c>
      <c r="D5" s="28" t="s">
        <v>5</v>
      </c>
      <c r="E5" s="29" t="s">
        <v>6</v>
      </c>
    </row>
    <row r="6" spans="1:11" s="1" customFormat="1">
      <c r="A6" s="30">
        <v>1</v>
      </c>
      <c r="B6" s="31">
        <v>0.22</v>
      </c>
      <c r="C6" s="32">
        <v>0.25</v>
      </c>
      <c r="D6" s="33">
        <v>2.91</v>
      </c>
      <c r="E6" s="32">
        <v>0.61</v>
      </c>
      <c r="K6" s="34"/>
    </row>
    <row r="7" spans="1:11" s="1" customFormat="1">
      <c r="A7" s="30">
        <v>2</v>
      </c>
      <c r="B7" s="31">
        <v>0.3</v>
      </c>
      <c r="C7" s="32">
        <v>0.32</v>
      </c>
      <c r="D7" s="33">
        <v>3.15</v>
      </c>
      <c r="E7" s="32">
        <v>0.38</v>
      </c>
    </row>
    <row r="8" spans="1:11" s="1" customFormat="1">
      <c r="A8" s="30">
        <v>3</v>
      </c>
      <c r="B8" s="31">
        <v>0.19</v>
      </c>
      <c r="C8" s="32">
        <v>0.24</v>
      </c>
      <c r="D8" s="33">
        <v>2.48</v>
      </c>
      <c r="E8" s="32">
        <v>0.37</v>
      </c>
    </row>
    <row r="9" spans="1:11" s="1" customFormat="1">
      <c r="A9" s="30">
        <v>4</v>
      </c>
      <c r="B9" s="31">
        <v>0.3</v>
      </c>
      <c r="C9" s="32">
        <v>0.22</v>
      </c>
      <c r="D9" s="33">
        <v>2.06</v>
      </c>
      <c r="E9" s="32">
        <v>0.31</v>
      </c>
    </row>
    <row r="10" spans="1:11" s="1" customFormat="1">
      <c r="A10" s="30">
        <v>5</v>
      </c>
      <c r="B10" s="31">
        <v>0.16</v>
      </c>
      <c r="C10" s="32">
        <v>0.27</v>
      </c>
      <c r="D10" s="33">
        <v>4.2699999999999996</v>
      </c>
      <c r="E10" s="32">
        <v>0.31</v>
      </c>
    </row>
    <row r="11" spans="1:11" s="1" customFormat="1">
      <c r="A11" s="30">
        <v>6</v>
      </c>
      <c r="B11" s="31">
        <v>0.25</v>
      </c>
      <c r="C11" s="32">
        <v>0.28000000000000003</v>
      </c>
      <c r="D11" s="33">
        <v>1.8</v>
      </c>
      <c r="E11" s="32">
        <v>0.32</v>
      </c>
    </row>
    <row r="12" spans="1:11" s="37" customFormat="1">
      <c r="A12" s="26" t="s">
        <v>9</v>
      </c>
      <c r="B12" s="35">
        <f>AVERAGE(B6:B11)</f>
        <v>0.23666666666666666</v>
      </c>
      <c r="C12" s="36">
        <f>AVERAGE(C6:C11)</f>
        <v>0.26333333333333336</v>
      </c>
      <c r="D12" s="35">
        <f>AVERAGE(D6:D11)</f>
        <v>2.7783333333333338</v>
      </c>
      <c r="E12" s="36">
        <f>AVERAGE(E6:E11)</f>
        <v>0.3833333333333333</v>
      </c>
    </row>
    <row r="13" spans="1:11" s="37" customFormat="1">
      <c r="A13" s="38" t="s">
        <v>11</v>
      </c>
      <c r="B13" s="39">
        <f>STDEV(B6:B11)</f>
        <v>5.7503623074260789E-2</v>
      </c>
      <c r="C13" s="40">
        <f>STDEV(C6:C11)</f>
        <v>3.5023801430836339E-2</v>
      </c>
      <c r="D13" s="39">
        <f>STDEV(D6:D11)</f>
        <v>0.88799587086127019</v>
      </c>
      <c r="E13" s="40">
        <f>STDEV(E6:E11)</f>
        <v>0.11518101695447343</v>
      </c>
    </row>
    <row r="14" spans="1:11" s="37" customFormat="1">
      <c r="A14" s="28" t="s">
        <v>23</v>
      </c>
      <c r="B14" s="41">
        <f>B13/SQRT(6)</f>
        <v>2.3475755815545316E-2</v>
      </c>
      <c r="C14" s="42">
        <f>C13/SQRT(6)</f>
        <v>1.4298407059684735E-2</v>
      </c>
      <c r="D14" s="41">
        <f>D13/SQRT(6)</f>
        <v>0.36252279621808287</v>
      </c>
      <c r="E14" s="42">
        <f>E13/SQRT(6)</f>
        <v>4.7022453265553002E-2</v>
      </c>
    </row>
    <row r="15" spans="1:11">
      <c r="A15" s="20"/>
      <c r="C15" s="20"/>
      <c r="D15" s="20"/>
      <c r="E15" s="20"/>
    </row>
    <row r="16" spans="1:11">
      <c r="A16" s="241" t="s">
        <v>24</v>
      </c>
      <c r="B16" s="241"/>
      <c r="C16" s="241"/>
      <c r="D16" s="241"/>
      <c r="E16" s="241"/>
    </row>
    <row r="17" spans="1:7">
      <c r="A17" s="242" t="s">
        <v>22</v>
      </c>
      <c r="B17" s="244" t="s">
        <v>3</v>
      </c>
      <c r="C17" s="245"/>
      <c r="D17" s="246" t="s">
        <v>4</v>
      </c>
      <c r="E17" s="245"/>
    </row>
    <row r="18" spans="1:7">
      <c r="A18" s="243"/>
      <c r="B18" s="38" t="s">
        <v>5</v>
      </c>
      <c r="C18" s="43" t="s">
        <v>6</v>
      </c>
      <c r="D18" s="38" t="s">
        <v>5</v>
      </c>
      <c r="E18" s="43" t="s">
        <v>6</v>
      </c>
    </row>
    <row r="19" spans="1:7">
      <c r="A19" s="44">
        <v>1</v>
      </c>
      <c r="B19" s="45">
        <f>LOG(B6)</f>
        <v>-0.65757731917779372</v>
      </c>
      <c r="C19" s="46">
        <f t="shared" ref="C19:E19" si="0">LOG(C6)</f>
        <v>-0.6020599913279624</v>
      </c>
      <c r="D19" s="45">
        <f t="shared" si="0"/>
        <v>0.46389298898590731</v>
      </c>
      <c r="E19" s="46">
        <f t="shared" si="0"/>
        <v>-0.21467016498923297</v>
      </c>
    </row>
    <row r="20" spans="1:7">
      <c r="A20" s="44">
        <v>2</v>
      </c>
      <c r="B20" s="31">
        <f t="shared" ref="B20:E24" si="1">LOG(B7)</f>
        <v>-0.52287874528033762</v>
      </c>
      <c r="C20" s="32">
        <f t="shared" si="1"/>
        <v>-0.49485002168009401</v>
      </c>
      <c r="D20" s="31">
        <f t="shared" si="1"/>
        <v>0.49831055378960049</v>
      </c>
      <c r="E20" s="32">
        <f t="shared" si="1"/>
        <v>-0.42021640338318983</v>
      </c>
    </row>
    <row r="21" spans="1:7">
      <c r="A21" s="44">
        <v>3</v>
      </c>
      <c r="B21" s="31">
        <f t="shared" si="1"/>
        <v>-0.72124639904717103</v>
      </c>
      <c r="C21" s="32">
        <f t="shared" si="1"/>
        <v>-0.61978875828839397</v>
      </c>
      <c r="D21" s="31">
        <f t="shared" si="1"/>
        <v>0.39445168082621629</v>
      </c>
      <c r="E21" s="32">
        <f t="shared" si="1"/>
        <v>-0.43179827593300502</v>
      </c>
    </row>
    <row r="22" spans="1:7">
      <c r="A22" s="44">
        <v>4</v>
      </c>
      <c r="B22" s="31">
        <f t="shared" si="1"/>
        <v>-0.52287874528033762</v>
      </c>
      <c r="C22" s="32">
        <f t="shared" si="1"/>
        <v>-0.65757731917779372</v>
      </c>
      <c r="D22" s="31">
        <f t="shared" si="1"/>
        <v>0.31386722036915343</v>
      </c>
      <c r="E22" s="32">
        <f t="shared" si="1"/>
        <v>-0.50863830616572736</v>
      </c>
    </row>
    <row r="23" spans="1:7">
      <c r="A23" s="44">
        <v>5</v>
      </c>
      <c r="B23" s="31">
        <f t="shared" si="1"/>
        <v>-0.79588001734407521</v>
      </c>
      <c r="C23" s="32">
        <f t="shared" si="1"/>
        <v>-0.56863623584101264</v>
      </c>
      <c r="D23" s="31">
        <f t="shared" si="1"/>
        <v>0.63042787502502384</v>
      </c>
      <c r="E23" s="32">
        <f t="shared" si="1"/>
        <v>-0.50863830616572736</v>
      </c>
    </row>
    <row r="24" spans="1:7">
      <c r="A24" s="44">
        <v>6</v>
      </c>
      <c r="B24" s="47">
        <f t="shared" si="1"/>
        <v>-0.6020599913279624</v>
      </c>
      <c r="C24" s="48">
        <f t="shared" si="1"/>
        <v>-0.55284196865778079</v>
      </c>
      <c r="D24" s="47">
        <f t="shared" si="1"/>
        <v>0.25527250510330607</v>
      </c>
      <c r="E24" s="48">
        <f t="shared" si="1"/>
        <v>-0.49485002168009401</v>
      </c>
    </row>
    <row r="25" spans="1:7">
      <c r="A25" s="26" t="s">
        <v>9</v>
      </c>
      <c r="B25" s="39">
        <f>AVERAGE(B19:B24)</f>
        <v>-0.63708686957627958</v>
      </c>
      <c r="C25" s="40">
        <f>AVERAGE(C19:C24)</f>
        <v>-0.5826257158288396</v>
      </c>
      <c r="D25" s="39">
        <f>AVERAGE(D19:D24)</f>
        <v>0.42603713734986792</v>
      </c>
      <c r="E25" s="40">
        <f>AVERAGE(E19:E24)</f>
        <v>-0.42980191305282944</v>
      </c>
    </row>
    <row r="26" spans="1:7">
      <c r="A26" s="38" t="s">
        <v>11</v>
      </c>
      <c r="B26" s="39">
        <f>STDEV(B19:B24)</f>
        <v>0.10957355722422819</v>
      </c>
      <c r="C26" s="40">
        <f>STDEV(C19:C24)</f>
        <v>5.6857497769034634E-2</v>
      </c>
      <c r="D26" s="39">
        <f>STDEV(D19:D24)</f>
        <v>0.13503508939525785</v>
      </c>
      <c r="E26" s="40">
        <f>STDEV(E19:E24)</f>
        <v>0.11228459082114661</v>
      </c>
    </row>
    <row r="27" spans="1:7">
      <c r="A27" s="28" t="s">
        <v>23</v>
      </c>
      <c r="B27" s="41">
        <f>B26/SQRT(6)</f>
        <v>4.4733217416835433E-2</v>
      </c>
      <c r="C27" s="42">
        <f>C26/SQRT(6)</f>
        <v>2.3211976264261296E-2</v>
      </c>
      <c r="D27" s="41">
        <f>D26/SQRT(6)</f>
        <v>5.5127844398248943E-2</v>
      </c>
      <c r="E27" s="42">
        <f>E26/SQRT(6)</f>
        <v>4.5839992248167476E-2</v>
      </c>
    </row>
    <row r="28" spans="1:7">
      <c r="A28" s="20" t="s">
        <v>13</v>
      </c>
      <c r="C28" s="20">
        <v>0.35399999999999998</v>
      </c>
      <c r="D28" s="21"/>
      <c r="E28" s="21" t="s">
        <v>15</v>
      </c>
    </row>
    <row r="29" spans="1:7">
      <c r="A29" s="20" t="s">
        <v>14</v>
      </c>
      <c r="C29" s="20"/>
      <c r="D29" s="21" t="s">
        <v>15</v>
      </c>
      <c r="E29" s="21">
        <v>2.5999999999999999E-2</v>
      </c>
    </row>
    <row r="30" spans="1:7">
      <c r="A30" s="20"/>
      <c r="C30" s="20"/>
      <c r="D30" s="20"/>
      <c r="E30" s="20"/>
    </row>
    <row r="31" spans="1:7">
      <c r="A31" s="222" t="s">
        <v>16</v>
      </c>
      <c r="B31" s="222"/>
      <c r="C31" s="222"/>
      <c r="D31" s="222"/>
      <c r="E31" s="223" t="s">
        <v>25</v>
      </c>
      <c r="F31" s="223"/>
      <c r="G31" s="223"/>
    </row>
    <row r="32" spans="1:7">
      <c r="A32" s="22"/>
      <c r="B32" s="22"/>
      <c r="C32" s="22"/>
      <c r="D32" s="23"/>
      <c r="E32" s="23"/>
      <c r="F32" s="49"/>
    </row>
    <row r="33" spans="1:8">
      <c r="A33" s="237" t="s">
        <v>26</v>
      </c>
      <c r="B33" s="237"/>
      <c r="C33" s="237"/>
      <c r="D33" s="237"/>
      <c r="E33" s="237"/>
      <c r="F33" s="237"/>
      <c r="G33" s="237"/>
      <c r="H33" s="237"/>
    </row>
    <row r="34" spans="1:8" s="53" customFormat="1">
      <c r="A34" s="238" t="s">
        <v>27</v>
      </c>
      <c r="B34" s="239"/>
      <c r="C34" s="240"/>
      <c r="D34" s="51" t="s">
        <v>28</v>
      </c>
      <c r="E34" s="51" t="s">
        <v>29</v>
      </c>
      <c r="F34" s="51" t="s">
        <v>30</v>
      </c>
      <c r="G34" s="51" t="s">
        <v>31</v>
      </c>
      <c r="H34" s="52" t="s">
        <v>32</v>
      </c>
    </row>
    <row r="35" spans="1:8" s="56" customFormat="1">
      <c r="A35" s="231" t="s">
        <v>4</v>
      </c>
      <c r="B35" s="232"/>
      <c r="C35" s="233"/>
      <c r="D35" s="24">
        <v>1</v>
      </c>
      <c r="E35" s="54">
        <v>2.218</v>
      </c>
      <c r="F35" s="54">
        <v>2.218</v>
      </c>
      <c r="G35" s="24">
        <v>192.511</v>
      </c>
      <c r="H35" s="55" t="s">
        <v>15</v>
      </c>
    </row>
    <row r="36" spans="1:8" s="56" customFormat="1">
      <c r="A36" s="231" t="s">
        <v>33</v>
      </c>
      <c r="B36" s="232"/>
      <c r="C36" s="233"/>
      <c r="D36" s="24">
        <v>1</v>
      </c>
      <c r="E36" s="24">
        <v>0.96299999999999997</v>
      </c>
      <c r="F36" s="24">
        <v>0.96299999999999997</v>
      </c>
      <c r="G36" s="24">
        <v>83.617999999999995</v>
      </c>
      <c r="H36" s="55" t="s">
        <v>15</v>
      </c>
    </row>
    <row r="37" spans="1:8" s="56" customFormat="1">
      <c r="A37" s="231" t="s">
        <v>34</v>
      </c>
      <c r="B37" s="232"/>
      <c r="C37" s="233"/>
      <c r="D37" s="24">
        <v>1</v>
      </c>
      <c r="E37" s="24">
        <v>1.2430000000000001</v>
      </c>
      <c r="F37" s="24">
        <v>1.2430000000000001</v>
      </c>
      <c r="G37" s="24">
        <v>107.893</v>
      </c>
      <c r="H37" s="55" t="s">
        <v>15</v>
      </c>
    </row>
    <row r="38" spans="1:8">
      <c r="A38" s="231" t="s">
        <v>35</v>
      </c>
      <c r="B38" s="232"/>
      <c r="C38" s="233"/>
      <c r="D38" s="24">
        <v>20</v>
      </c>
      <c r="E38" s="54">
        <v>0.23</v>
      </c>
      <c r="F38" s="57">
        <v>1.15E-2</v>
      </c>
      <c r="G38" s="24"/>
      <c r="H38" s="58"/>
    </row>
    <row r="39" spans="1:8">
      <c r="A39" s="234" t="s">
        <v>36</v>
      </c>
      <c r="B39" s="235"/>
      <c r="C39" s="236"/>
      <c r="D39" s="59">
        <v>23</v>
      </c>
      <c r="E39" s="59">
        <v>4.6539999999999999</v>
      </c>
      <c r="F39" s="59">
        <v>0.20200000000000001</v>
      </c>
      <c r="G39" s="59"/>
      <c r="H39" s="60"/>
    </row>
  </sheetData>
  <mergeCells count="18">
    <mergeCell ref="A4:A5"/>
    <mergeCell ref="B4:C4"/>
    <mergeCell ref="D4:E4"/>
    <mergeCell ref="A3:E3"/>
    <mergeCell ref="A1:H1"/>
    <mergeCell ref="A31:D31"/>
    <mergeCell ref="E31:G31"/>
    <mergeCell ref="A16:E16"/>
    <mergeCell ref="A17:A18"/>
    <mergeCell ref="B17:C17"/>
    <mergeCell ref="D17:E17"/>
    <mergeCell ref="A36:C36"/>
    <mergeCell ref="A37:C37"/>
    <mergeCell ref="A38:C38"/>
    <mergeCell ref="A39:C39"/>
    <mergeCell ref="A33:H33"/>
    <mergeCell ref="A34:C34"/>
    <mergeCell ref="A35:C35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4BF80-4225-4BAC-BB93-B50075DCBA81}">
  <dimension ref="A1:BG70"/>
  <sheetViews>
    <sheetView tabSelected="1" topLeftCell="A21" zoomScale="99" zoomScaleNormal="99" workbookViewId="0">
      <selection activeCell="B7" sqref="A7:B36"/>
    </sheetView>
  </sheetViews>
  <sheetFormatPr defaultRowHeight="15"/>
  <cols>
    <col min="1" max="1" width="6.5" style="1" bestFit="1" customWidth="1"/>
    <col min="2" max="2" width="7.125" style="1" bestFit="1" customWidth="1"/>
    <col min="3" max="3" width="7.625" style="1" bestFit="1" customWidth="1"/>
    <col min="4" max="4" width="5.25" style="1" bestFit="1" customWidth="1"/>
    <col min="5" max="5" width="3.75" style="1" bestFit="1" customWidth="1"/>
    <col min="6" max="6" width="7.625" style="1" bestFit="1" customWidth="1"/>
    <col min="7" max="7" width="5.25" style="1" bestFit="1" customWidth="1"/>
    <col min="8" max="8" width="3.75" style="1" bestFit="1" customWidth="1"/>
    <col min="9" max="9" width="7.625" style="1" bestFit="1" customWidth="1"/>
    <col min="10" max="10" width="5.25" style="1" bestFit="1" customWidth="1"/>
    <col min="11" max="11" width="4.75" style="1" bestFit="1" customWidth="1"/>
    <col min="12" max="12" width="7.625" style="2" bestFit="1" customWidth="1"/>
    <col min="13" max="13" width="5.25" style="2" bestFit="1" customWidth="1"/>
    <col min="14" max="14" width="4.75" style="2" bestFit="1" customWidth="1"/>
    <col min="15" max="15" width="9" style="2"/>
    <col min="16" max="16" width="6.5" style="1" bestFit="1" customWidth="1"/>
    <col min="17" max="17" width="7.125" style="1" bestFit="1" customWidth="1"/>
    <col min="18" max="18" width="7.625" style="1" bestFit="1" customWidth="1"/>
    <col min="19" max="19" width="5.25" style="1" bestFit="1" customWidth="1"/>
    <col min="20" max="20" width="4.75" style="1" bestFit="1" customWidth="1"/>
    <col min="21" max="21" width="7.625" style="1" bestFit="1" customWidth="1"/>
    <col min="22" max="22" width="5.25" style="1" bestFit="1" customWidth="1"/>
    <col min="23" max="23" width="4.625" style="1" customWidth="1"/>
    <col min="24" max="24" width="7.625" style="1" bestFit="1" customWidth="1"/>
    <col min="25" max="25" width="5.25" style="1" bestFit="1" customWidth="1"/>
    <col min="26" max="26" width="5.75" style="1" bestFit="1" customWidth="1"/>
    <col min="27" max="27" width="7.625" style="2" bestFit="1" customWidth="1"/>
    <col min="28" max="28" width="5.25" style="2" bestFit="1" customWidth="1"/>
    <col min="29" max="29" width="4.75" style="2" bestFit="1" customWidth="1"/>
    <col min="30" max="30" width="9" style="2"/>
    <col min="31" max="31" width="6.5" style="1" bestFit="1" customWidth="1"/>
    <col min="32" max="32" width="7.125" style="1" bestFit="1" customWidth="1"/>
    <col min="33" max="33" width="7.625" style="1" bestFit="1" customWidth="1"/>
    <col min="34" max="34" width="5.25" style="1" bestFit="1" customWidth="1"/>
    <col min="35" max="35" width="4.625" style="1" customWidth="1"/>
    <col min="36" max="36" width="7.625" style="1" bestFit="1" customWidth="1"/>
    <col min="37" max="37" width="5.25" style="1" bestFit="1" customWidth="1"/>
    <col min="38" max="38" width="4.625" style="1" bestFit="1" customWidth="1"/>
    <col min="39" max="39" width="7.625" style="1" bestFit="1" customWidth="1"/>
    <col min="40" max="40" width="5.25" style="1" bestFit="1" customWidth="1"/>
    <col min="41" max="41" width="5.5" style="1" bestFit="1" customWidth="1"/>
    <col min="42" max="42" width="7.625" style="2" bestFit="1" customWidth="1"/>
    <col min="43" max="43" width="5.25" style="2" bestFit="1" customWidth="1"/>
    <col min="44" max="44" width="4.75" style="2" bestFit="1" customWidth="1"/>
    <col min="45" max="45" width="9" style="2"/>
    <col min="46" max="46" width="6.5" style="1" bestFit="1" customWidth="1"/>
    <col min="47" max="47" width="7.125" style="1" bestFit="1" customWidth="1"/>
    <col min="48" max="48" width="7.625" style="1" bestFit="1" customWidth="1"/>
    <col min="49" max="49" width="5.25" style="1" bestFit="1" customWidth="1"/>
    <col min="50" max="50" width="4.625" style="1" customWidth="1"/>
    <col min="51" max="51" width="7.625" style="1" bestFit="1" customWidth="1"/>
    <col min="52" max="52" width="5.25" style="1" bestFit="1" customWidth="1"/>
    <col min="53" max="53" width="4.625" style="1" customWidth="1"/>
    <col min="54" max="54" width="7.625" style="1" bestFit="1" customWidth="1"/>
    <col min="55" max="55" width="5.25" style="1" bestFit="1" customWidth="1"/>
    <col min="56" max="56" width="4.75" style="1" bestFit="1" customWidth="1"/>
    <col min="57" max="57" width="7.625" style="2" bestFit="1" customWidth="1"/>
    <col min="58" max="58" width="5.25" style="2" bestFit="1" customWidth="1"/>
    <col min="59" max="59" width="4.75" style="2" bestFit="1" customWidth="1"/>
    <col min="60" max="16384" width="9" style="2"/>
  </cols>
  <sheetData>
    <row r="1" spans="1:59">
      <c r="A1" s="204" t="s">
        <v>37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P1" s="204" t="s">
        <v>38</v>
      </c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E1" s="204" t="s">
        <v>39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T1" s="204" t="s">
        <v>40</v>
      </c>
      <c r="AU1" s="204"/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F1" s="204"/>
      <c r="BG1" s="204"/>
    </row>
    <row r="2" spans="1:59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</row>
    <row r="3" spans="1:59">
      <c r="A3" s="241" t="s">
        <v>41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P3" s="241" t="s">
        <v>41</v>
      </c>
      <c r="Q3" s="241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E3" s="241" t="s">
        <v>41</v>
      </c>
      <c r="AF3" s="241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T3" s="241" t="s">
        <v>41</v>
      </c>
      <c r="AU3" s="241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</row>
    <row r="4" spans="1:59" ht="13.9" customHeight="1">
      <c r="A4" s="270" t="s">
        <v>42</v>
      </c>
      <c r="B4" s="283" t="s">
        <v>43</v>
      </c>
      <c r="C4" s="244" t="s">
        <v>3</v>
      </c>
      <c r="D4" s="246"/>
      <c r="E4" s="246"/>
      <c r="F4" s="246"/>
      <c r="G4" s="246"/>
      <c r="H4" s="245"/>
      <c r="I4" s="244" t="s">
        <v>4</v>
      </c>
      <c r="J4" s="246"/>
      <c r="K4" s="246"/>
      <c r="L4" s="246"/>
      <c r="M4" s="246"/>
      <c r="N4" s="245"/>
      <c r="P4" s="270" t="s">
        <v>42</v>
      </c>
      <c r="Q4" s="273" t="s">
        <v>43</v>
      </c>
      <c r="R4" s="244" t="s">
        <v>3</v>
      </c>
      <c r="S4" s="246"/>
      <c r="T4" s="246"/>
      <c r="U4" s="246"/>
      <c r="V4" s="246"/>
      <c r="W4" s="245"/>
      <c r="X4" s="246" t="s">
        <v>4</v>
      </c>
      <c r="Y4" s="246"/>
      <c r="Z4" s="246"/>
      <c r="AA4" s="246"/>
      <c r="AB4" s="246"/>
      <c r="AC4" s="245"/>
      <c r="AE4" s="270" t="s">
        <v>42</v>
      </c>
      <c r="AF4" s="273" t="s">
        <v>43</v>
      </c>
      <c r="AG4" s="244" t="s">
        <v>3</v>
      </c>
      <c r="AH4" s="246"/>
      <c r="AI4" s="246"/>
      <c r="AJ4" s="246"/>
      <c r="AK4" s="246"/>
      <c r="AL4" s="245"/>
      <c r="AM4" s="246" t="s">
        <v>4</v>
      </c>
      <c r="AN4" s="246"/>
      <c r="AO4" s="246"/>
      <c r="AP4" s="246"/>
      <c r="AQ4" s="246"/>
      <c r="AR4" s="245"/>
      <c r="AT4" s="270" t="s">
        <v>42</v>
      </c>
      <c r="AU4" s="273" t="s">
        <v>43</v>
      </c>
      <c r="AV4" s="244" t="s">
        <v>3</v>
      </c>
      <c r="AW4" s="246"/>
      <c r="AX4" s="246"/>
      <c r="AY4" s="246"/>
      <c r="AZ4" s="246"/>
      <c r="BA4" s="245"/>
      <c r="BB4" s="246" t="s">
        <v>4</v>
      </c>
      <c r="BC4" s="246"/>
      <c r="BD4" s="246"/>
      <c r="BE4" s="246"/>
      <c r="BF4" s="246"/>
      <c r="BG4" s="245"/>
    </row>
    <row r="5" spans="1:59">
      <c r="A5" s="271"/>
      <c r="B5" s="284"/>
      <c r="C5" s="247" t="s">
        <v>5</v>
      </c>
      <c r="D5" s="276"/>
      <c r="E5" s="248"/>
      <c r="F5" s="247" t="s">
        <v>6</v>
      </c>
      <c r="G5" s="276"/>
      <c r="H5" s="248"/>
      <c r="I5" s="247" t="s">
        <v>5</v>
      </c>
      <c r="J5" s="276"/>
      <c r="K5" s="248"/>
      <c r="L5" s="247" t="s">
        <v>6</v>
      </c>
      <c r="M5" s="276"/>
      <c r="N5" s="248"/>
      <c r="P5" s="271"/>
      <c r="Q5" s="274"/>
      <c r="R5" s="247" t="s">
        <v>5</v>
      </c>
      <c r="S5" s="276"/>
      <c r="T5" s="276"/>
      <c r="U5" s="247" t="s">
        <v>6</v>
      </c>
      <c r="V5" s="276"/>
      <c r="W5" s="248"/>
      <c r="X5" s="247" t="s">
        <v>5</v>
      </c>
      <c r="Y5" s="276"/>
      <c r="Z5" s="276"/>
      <c r="AA5" s="247" t="s">
        <v>6</v>
      </c>
      <c r="AB5" s="276"/>
      <c r="AC5" s="248"/>
      <c r="AE5" s="271"/>
      <c r="AF5" s="274"/>
      <c r="AG5" s="247" t="s">
        <v>5</v>
      </c>
      <c r="AH5" s="276"/>
      <c r="AI5" s="276"/>
      <c r="AJ5" s="247" t="s">
        <v>6</v>
      </c>
      <c r="AK5" s="276"/>
      <c r="AL5" s="248"/>
      <c r="AM5" s="247" t="s">
        <v>5</v>
      </c>
      <c r="AN5" s="276"/>
      <c r="AO5" s="276"/>
      <c r="AP5" s="247" t="s">
        <v>6</v>
      </c>
      <c r="AQ5" s="276"/>
      <c r="AR5" s="248"/>
      <c r="AT5" s="271"/>
      <c r="AU5" s="274"/>
      <c r="AV5" s="247" t="s">
        <v>5</v>
      </c>
      <c r="AW5" s="276"/>
      <c r="AX5" s="276"/>
      <c r="AY5" s="247" t="s">
        <v>6</v>
      </c>
      <c r="AZ5" s="276"/>
      <c r="BA5" s="248"/>
      <c r="BB5" s="247" t="s">
        <v>5</v>
      </c>
      <c r="BC5" s="276"/>
      <c r="BD5" s="276"/>
      <c r="BE5" s="247" t="s">
        <v>6</v>
      </c>
      <c r="BF5" s="276"/>
      <c r="BG5" s="248"/>
    </row>
    <row r="6" spans="1:59" s="64" customFormat="1">
      <c r="A6" s="271"/>
      <c r="B6" s="284"/>
      <c r="C6" s="61" t="s">
        <v>44</v>
      </c>
      <c r="D6" s="62" t="s">
        <v>45</v>
      </c>
      <c r="E6" s="62" t="s">
        <v>46</v>
      </c>
      <c r="F6" s="61" t="s">
        <v>44</v>
      </c>
      <c r="G6" s="62" t="s">
        <v>45</v>
      </c>
      <c r="H6" s="63" t="s">
        <v>46</v>
      </c>
      <c r="I6" s="61" t="s">
        <v>44</v>
      </c>
      <c r="J6" s="62" t="s">
        <v>45</v>
      </c>
      <c r="K6" s="62" t="s">
        <v>46</v>
      </c>
      <c r="L6" s="61" t="s">
        <v>44</v>
      </c>
      <c r="M6" s="62" t="s">
        <v>45</v>
      </c>
      <c r="N6" s="63" t="s">
        <v>46</v>
      </c>
      <c r="P6" s="271"/>
      <c r="Q6" s="443"/>
      <c r="R6" s="61" t="s">
        <v>44</v>
      </c>
      <c r="S6" s="62" t="s">
        <v>45</v>
      </c>
      <c r="T6" s="62" t="s">
        <v>46</v>
      </c>
      <c r="U6" s="61" t="s">
        <v>44</v>
      </c>
      <c r="V6" s="62" t="s">
        <v>45</v>
      </c>
      <c r="W6" s="63" t="s">
        <v>46</v>
      </c>
      <c r="X6" s="61" t="s">
        <v>44</v>
      </c>
      <c r="Y6" s="62" t="s">
        <v>45</v>
      </c>
      <c r="Z6" s="62" t="s">
        <v>46</v>
      </c>
      <c r="AA6" s="61" t="s">
        <v>44</v>
      </c>
      <c r="AB6" s="62" t="s">
        <v>45</v>
      </c>
      <c r="AC6" s="63" t="s">
        <v>46</v>
      </c>
      <c r="AE6" s="271"/>
      <c r="AF6" s="443"/>
      <c r="AG6" s="61" t="s">
        <v>44</v>
      </c>
      <c r="AH6" s="62" t="s">
        <v>45</v>
      </c>
      <c r="AI6" s="62" t="s">
        <v>46</v>
      </c>
      <c r="AJ6" s="61" t="s">
        <v>44</v>
      </c>
      <c r="AK6" s="62" t="s">
        <v>45</v>
      </c>
      <c r="AL6" s="63" t="s">
        <v>46</v>
      </c>
      <c r="AM6" s="61" t="s">
        <v>44</v>
      </c>
      <c r="AN6" s="62" t="s">
        <v>45</v>
      </c>
      <c r="AO6" s="62" t="s">
        <v>46</v>
      </c>
      <c r="AP6" s="61" t="s">
        <v>44</v>
      </c>
      <c r="AQ6" s="62" t="s">
        <v>45</v>
      </c>
      <c r="AR6" s="63" t="s">
        <v>46</v>
      </c>
      <c r="AT6" s="271"/>
      <c r="AU6" s="443"/>
      <c r="AV6" s="434" t="s">
        <v>44</v>
      </c>
      <c r="AW6" s="435" t="s">
        <v>45</v>
      </c>
      <c r="AX6" s="435" t="s">
        <v>46</v>
      </c>
      <c r="AY6" s="61" t="s">
        <v>44</v>
      </c>
      <c r="AZ6" s="62" t="s">
        <v>45</v>
      </c>
      <c r="BA6" s="63" t="s">
        <v>46</v>
      </c>
      <c r="BB6" s="61" t="s">
        <v>44</v>
      </c>
      <c r="BC6" s="62" t="s">
        <v>45</v>
      </c>
      <c r="BD6" s="62" t="s">
        <v>46</v>
      </c>
      <c r="BE6" s="61" t="s">
        <v>44</v>
      </c>
      <c r="BF6" s="62" t="s">
        <v>45</v>
      </c>
      <c r="BG6" s="63" t="s">
        <v>46</v>
      </c>
    </row>
    <row r="7" spans="1:59">
      <c r="A7" s="437">
        <v>1</v>
      </c>
      <c r="B7" s="438">
        <v>1</v>
      </c>
      <c r="C7" s="2">
        <v>0</v>
      </c>
      <c r="D7" s="2">
        <v>31</v>
      </c>
      <c r="E7" s="65">
        <f>C7/D7*100</f>
        <v>0</v>
      </c>
      <c r="F7" s="66">
        <v>1</v>
      </c>
      <c r="G7" s="2">
        <v>45</v>
      </c>
      <c r="H7" s="67">
        <f>F7/G7*100</f>
        <v>2.2222222222222223</v>
      </c>
      <c r="I7" s="66">
        <v>34</v>
      </c>
      <c r="J7" s="2">
        <v>38</v>
      </c>
      <c r="K7" s="65">
        <f>I7/J7*100</f>
        <v>89.473684210526315</v>
      </c>
      <c r="L7" s="66">
        <v>0</v>
      </c>
      <c r="M7" s="2">
        <v>45</v>
      </c>
      <c r="N7" s="68">
        <f>L7/M7*100</f>
        <v>0</v>
      </c>
      <c r="P7" s="437">
        <v>1</v>
      </c>
      <c r="Q7" s="438">
        <v>1</v>
      </c>
      <c r="R7" s="2">
        <v>0</v>
      </c>
      <c r="S7" s="2">
        <v>29</v>
      </c>
      <c r="T7" s="65">
        <f>R7/S7*100</f>
        <v>0</v>
      </c>
      <c r="U7" s="66">
        <v>0</v>
      </c>
      <c r="V7" s="2">
        <v>31</v>
      </c>
      <c r="W7" s="67">
        <f>U7/V7*100</f>
        <v>0</v>
      </c>
      <c r="X7" s="66">
        <v>30</v>
      </c>
      <c r="Y7" s="2">
        <v>33</v>
      </c>
      <c r="Z7" s="65">
        <f>X7/Y7*100</f>
        <v>90.909090909090907</v>
      </c>
      <c r="AA7" s="66">
        <v>1</v>
      </c>
      <c r="AB7" s="2">
        <v>42</v>
      </c>
      <c r="AC7" s="68">
        <f>AA7/AB7*100</f>
        <v>2.3809523809523809</v>
      </c>
      <c r="AE7" s="437">
        <v>1</v>
      </c>
      <c r="AF7" s="438">
        <v>1</v>
      </c>
      <c r="AG7" s="2">
        <v>2</v>
      </c>
      <c r="AH7" s="2">
        <v>42</v>
      </c>
      <c r="AI7" s="65">
        <f>AG7/AH7*100</f>
        <v>4.7619047619047619</v>
      </c>
      <c r="AJ7" s="66">
        <v>4</v>
      </c>
      <c r="AK7" s="2">
        <v>40</v>
      </c>
      <c r="AL7" s="67">
        <f>AJ7/AK7*100</f>
        <v>10</v>
      </c>
      <c r="AM7" s="66">
        <v>25</v>
      </c>
      <c r="AN7" s="2">
        <v>28</v>
      </c>
      <c r="AO7" s="65">
        <f>AM7/AN7*100</f>
        <v>89.285714285714292</v>
      </c>
      <c r="AP7" s="66">
        <v>2</v>
      </c>
      <c r="AQ7" s="2">
        <v>42</v>
      </c>
      <c r="AR7" s="68">
        <f>AP7/AQ7*100</f>
        <v>4.7619047619047619</v>
      </c>
      <c r="AT7" s="437">
        <v>1</v>
      </c>
      <c r="AU7" s="438">
        <v>1</v>
      </c>
      <c r="AV7" s="428">
        <v>0</v>
      </c>
      <c r="AW7" s="428">
        <v>72</v>
      </c>
      <c r="AX7" s="429">
        <f>AV7/AW7*100</f>
        <v>0</v>
      </c>
      <c r="AY7" s="2">
        <v>1</v>
      </c>
      <c r="AZ7" s="2">
        <v>72</v>
      </c>
      <c r="BA7" s="67">
        <f>AY7/AZ7*100</f>
        <v>1.3888888888888888</v>
      </c>
      <c r="BB7" s="66">
        <v>28</v>
      </c>
      <c r="BC7" s="2">
        <v>66</v>
      </c>
      <c r="BD7" s="65">
        <f>BB7/BC7*100</f>
        <v>42.424242424242422</v>
      </c>
      <c r="BE7" s="66">
        <v>2</v>
      </c>
      <c r="BF7" s="2">
        <v>75</v>
      </c>
      <c r="BG7" s="68">
        <f>BE7/BF7*100</f>
        <v>2.666666666666667</v>
      </c>
    </row>
    <row r="8" spans="1:59">
      <c r="A8" s="439">
        <v>2</v>
      </c>
      <c r="B8" s="440"/>
      <c r="C8" s="2">
        <v>1</v>
      </c>
      <c r="D8" s="2">
        <v>34</v>
      </c>
      <c r="E8" s="65">
        <f t="shared" ref="E8:E36" si="0">C8/D8*100</f>
        <v>2.9411764705882351</v>
      </c>
      <c r="F8" s="66">
        <v>1</v>
      </c>
      <c r="G8" s="2">
        <v>48</v>
      </c>
      <c r="H8" s="67">
        <f t="shared" ref="H8:H36" si="1">F8/G8*100</f>
        <v>2.083333333333333</v>
      </c>
      <c r="I8" s="66">
        <v>29</v>
      </c>
      <c r="J8" s="2">
        <v>37</v>
      </c>
      <c r="K8" s="65">
        <f t="shared" ref="K8:K36" si="2">I8/J8*100</f>
        <v>78.378378378378372</v>
      </c>
      <c r="L8" s="66">
        <v>1</v>
      </c>
      <c r="M8" s="2">
        <v>42</v>
      </c>
      <c r="N8" s="68">
        <f t="shared" ref="N8:N36" si="3">L8/M8*100</f>
        <v>2.3809523809523809</v>
      </c>
      <c r="P8" s="439">
        <v>2</v>
      </c>
      <c r="Q8" s="440"/>
      <c r="R8" s="2">
        <v>1</v>
      </c>
      <c r="S8" s="2">
        <v>26</v>
      </c>
      <c r="T8" s="65">
        <f t="shared" ref="T8:T36" si="4">R8/S8*100</f>
        <v>3.8461538461538463</v>
      </c>
      <c r="U8" s="66">
        <v>0</v>
      </c>
      <c r="V8" s="2">
        <v>36</v>
      </c>
      <c r="W8" s="67">
        <f t="shared" ref="W8:W36" si="5">U8/V8*100</f>
        <v>0</v>
      </c>
      <c r="X8" s="66">
        <v>25</v>
      </c>
      <c r="Y8" s="2">
        <v>27</v>
      </c>
      <c r="Z8" s="65">
        <f t="shared" ref="Z8:Z36" si="6">X8/Y8*100</f>
        <v>92.592592592592595</v>
      </c>
      <c r="AA8" s="66">
        <v>0</v>
      </c>
      <c r="AB8" s="2">
        <v>34</v>
      </c>
      <c r="AC8" s="68">
        <f t="shared" ref="AC8:AC36" si="7">AA8/AB8*100</f>
        <v>0</v>
      </c>
      <c r="AE8" s="439">
        <v>2</v>
      </c>
      <c r="AF8" s="440"/>
      <c r="AG8" s="2">
        <v>3</v>
      </c>
      <c r="AH8" s="2">
        <v>38</v>
      </c>
      <c r="AI8" s="65">
        <f t="shared" ref="AI8:AI36" si="8">AG8/AH8*100</f>
        <v>7.8947368421052628</v>
      </c>
      <c r="AJ8" s="66">
        <v>1</v>
      </c>
      <c r="AK8" s="2">
        <v>38</v>
      </c>
      <c r="AL8" s="67">
        <f t="shared" ref="AL8:AL26" si="9">AJ8/AK8*100</f>
        <v>2.6315789473684208</v>
      </c>
      <c r="AM8" s="66">
        <v>39</v>
      </c>
      <c r="AN8" s="2">
        <v>42</v>
      </c>
      <c r="AO8" s="65">
        <f t="shared" ref="AO8:AO36" si="10">AM8/AN8*100</f>
        <v>92.857142857142861</v>
      </c>
      <c r="AP8" s="66">
        <v>3</v>
      </c>
      <c r="AQ8" s="2">
        <v>38</v>
      </c>
      <c r="AR8" s="68">
        <f t="shared" ref="AR8:AR36" si="11">AP8/AQ8*100</f>
        <v>7.8947368421052628</v>
      </c>
      <c r="AT8" s="439">
        <v>2</v>
      </c>
      <c r="AU8" s="440"/>
      <c r="AV8" s="430">
        <v>1</v>
      </c>
      <c r="AW8" s="430">
        <v>75</v>
      </c>
      <c r="AX8" s="431">
        <f t="shared" ref="AX8:AX36" si="12">AV8/AW8*100</f>
        <v>1.3333333333333335</v>
      </c>
      <c r="AY8" s="2">
        <v>0</v>
      </c>
      <c r="AZ8" s="2">
        <v>75</v>
      </c>
      <c r="BA8" s="67">
        <f t="shared" ref="BA8:BA36" si="13">AY8/AZ8*100</f>
        <v>0</v>
      </c>
      <c r="BB8" s="66">
        <v>37</v>
      </c>
      <c r="BC8" s="2">
        <v>76</v>
      </c>
      <c r="BD8" s="65">
        <f t="shared" ref="BD8:BD36" si="14">BB8/BC8*100</f>
        <v>48.684210526315788</v>
      </c>
      <c r="BE8" s="66">
        <v>1</v>
      </c>
      <c r="BF8" s="2">
        <v>78</v>
      </c>
      <c r="BG8" s="68">
        <f t="shared" ref="BG8:BG36" si="15">BE8/BF8*100</f>
        <v>1.2820512820512819</v>
      </c>
    </row>
    <row r="9" spans="1:59">
      <c r="A9" s="439">
        <v>3</v>
      </c>
      <c r="B9" s="440"/>
      <c r="C9" s="2">
        <v>0</v>
      </c>
      <c r="D9" s="2">
        <v>35</v>
      </c>
      <c r="E9" s="65">
        <f t="shared" si="0"/>
        <v>0</v>
      </c>
      <c r="F9" s="66">
        <v>2</v>
      </c>
      <c r="G9" s="2">
        <v>43</v>
      </c>
      <c r="H9" s="67">
        <f t="shared" si="1"/>
        <v>4.6511627906976747</v>
      </c>
      <c r="I9" s="66">
        <v>33</v>
      </c>
      <c r="J9" s="2">
        <v>42</v>
      </c>
      <c r="K9" s="65">
        <f t="shared" si="2"/>
        <v>78.571428571428569</v>
      </c>
      <c r="L9" s="66">
        <v>0</v>
      </c>
      <c r="M9" s="2">
        <v>47</v>
      </c>
      <c r="N9" s="68">
        <f t="shared" si="3"/>
        <v>0</v>
      </c>
      <c r="P9" s="439">
        <v>3</v>
      </c>
      <c r="Q9" s="440"/>
      <c r="R9" s="2">
        <v>0</v>
      </c>
      <c r="S9" s="2">
        <v>23</v>
      </c>
      <c r="T9" s="65">
        <f t="shared" si="4"/>
        <v>0</v>
      </c>
      <c r="U9" s="66">
        <v>1</v>
      </c>
      <c r="V9" s="2">
        <v>45</v>
      </c>
      <c r="W9" s="67">
        <f t="shared" si="5"/>
        <v>2.2222222222222223</v>
      </c>
      <c r="X9" s="66">
        <v>24</v>
      </c>
      <c r="Y9" s="2">
        <v>26</v>
      </c>
      <c r="Z9" s="65">
        <f t="shared" si="6"/>
        <v>92.307692307692307</v>
      </c>
      <c r="AA9" s="66">
        <v>2</v>
      </c>
      <c r="AB9" s="2">
        <v>46</v>
      </c>
      <c r="AC9" s="68">
        <f t="shared" si="7"/>
        <v>4.3478260869565215</v>
      </c>
      <c r="AE9" s="439">
        <v>3</v>
      </c>
      <c r="AF9" s="440"/>
      <c r="AG9" s="2">
        <v>3</v>
      </c>
      <c r="AH9" s="2">
        <v>36</v>
      </c>
      <c r="AI9" s="65">
        <f t="shared" si="8"/>
        <v>8.3333333333333321</v>
      </c>
      <c r="AJ9" s="66">
        <v>3</v>
      </c>
      <c r="AK9" s="2">
        <v>41</v>
      </c>
      <c r="AL9" s="67">
        <f t="shared" si="9"/>
        <v>7.3170731707317067</v>
      </c>
      <c r="AM9" s="66">
        <v>30</v>
      </c>
      <c r="AN9" s="2">
        <v>33</v>
      </c>
      <c r="AO9" s="65">
        <f t="shared" si="10"/>
        <v>90.909090909090907</v>
      </c>
      <c r="AP9" s="66">
        <v>1</v>
      </c>
      <c r="AQ9" s="2">
        <v>33</v>
      </c>
      <c r="AR9" s="68">
        <f t="shared" si="11"/>
        <v>3.0303030303030303</v>
      </c>
      <c r="AT9" s="439">
        <v>3</v>
      </c>
      <c r="AU9" s="440"/>
      <c r="AV9" s="430">
        <v>1</v>
      </c>
      <c r="AW9" s="430">
        <v>78</v>
      </c>
      <c r="AX9" s="431">
        <f t="shared" si="12"/>
        <v>1.2820512820512819</v>
      </c>
      <c r="AY9" s="2">
        <v>0</v>
      </c>
      <c r="AZ9" s="2">
        <v>78</v>
      </c>
      <c r="BA9" s="67">
        <f t="shared" si="13"/>
        <v>0</v>
      </c>
      <c r="BB9" s="66">
        <v>35</v>
      </c>
      <c r="BC9" s="2">
        <v>76</v>
      </c>
      <c r="BD9" s="65">
        <f t="shared" si="14"/>
        <v>46.05263157894737</v>
      </c>
      <c r="BE9" s="66">
        <v>0</v>
      </c>
      <c r="BF9" s="2">
        <v>82</v>
      </c>
      <c r="BG9" s="68">
        <f t="shared" si="15"/>
        <v>0</v>
      </c>
    </row>
    <row r="10" spans="1:59">
      <c r="A10" s="439">
        <v>4</v>
      </c>
      <c r="B10" s="440"/>
      <c r="C10" s="2">
        <v>1</v>
      </c>
      <c r="D10" s="2">
        <v>33</v>
      </c>
      <c r="E10" s="65">
        <f t="shared" si="0"/>
        <v>3.0303030303030303</v>
      </c>
      <c r="F10" s="66">
        <v>1</v>
      </c>
      <c r="G10" s="2">
        <v>46</v>
      </c>
      <c r="H10" s="67">
        <f t="shared" si="1"/>
        <v>2.1739130434782608</v>
      </c>
      <c r="I10" s="66">
        <v>30</v>
      </c>
      <c r="J10" s="2">
        <v>37</v>
      </c>
      <c r="K10" s="65">
        <f t="shared" si="2"/>
        <v>81.081081081081081</v>
      </c>
      <c r="L10" s="66">
        <v>1</v>
      </c>
      <c r="M10" s="2">
        <v>47</v>
      </c>
      <c r="N10" s="68">
        <f t="shared" si="3"/>
        <v>2.1276595744680851</v>
      </c>
      <c r="P10" s="439">
        <v>4</v>
      </c>
      <c r="Q10" s="440"/>
      <c r="R10" s="2">
        <v>2</v>
      </c>
      <c r="S10" s="2">
        <v>32</v>
      </c>
      <c r="T10" s="65">
        <f t="shared" si="4"/>
        <v>6.25</v>
      </c>
      <c r="U10" s="66">
        <v>1</v>
      </c>
      <c r="V10" s="2">
        <v>33</v>
      </c>
      <c r="W10" s="67">
        <f t="shared" si="5"/>
        <v>3.0303030303030303</v>
      </c>
      <c r="X10" s="66">
        <v>29</v>
      </c>
      <c r="Y10" s="2">
        <v>32</v>
      </c>
      <c r="Z10" s="65">
        <f t="shared" si="6"/>
        <v>90.625</v>
      </c>
      <c r="AA10" s="66">
        <v>1</v>
      </c>
      <c r="AB10" s="2">
        <v>34</v>
      </c>
      <c r="AC10" s="68">
        <f t="shared" si="7"/>
        <v>2.9411764705882351</v>
      </c>
      <c r="AE10" s="439">
        <v>4</v>
      </c>
      <c r="AF10" s="440"/>
      <c r="AG10" s="2">
        <v>2</v>
      </c>
      <c r="AH10" s="2">
        <v>40</v>
      </c>
      <c r="AI10" s="65">
        <f t="shared" si="8"/>
        <v>5</v>
      </c>
      <c r="AJ10" s="66">
        <v>2</v>
      </c>
      <c r="AK10" s="2">
        <v>32</v>
      </c>
      <c r="AL10" s="67">
        <f t="shared" si="9"/>
        <v>6.25</v>
      </c>
      <c r="AM10" s="66">
        <v>23</v>
      </c>
      <c r="AN10" s="2">
        <v>26</v>
      </c>
      <c r="AO10" s="65">
        <f t="shared" si="10"/>
        <v>88.461538461538453</v>
      </c>
      <c r="AP10" s="66">
        <v>4</v>
      </c>
      <c r="AQ10" s="2">
        <v>36</v>
      </c>
      <c r="AR10" s="68">
        <f t="shared" si="11"/>
        <v>11.111111111111111</v>
      </c>
      <c r="AT10" s="439">
        <v>4</v>
      </c>
      <c r="AU10" s="440"/>
      <c r="AV10" s="430">
        <v>2</v>
      </c>
      <c r="AW10" s="430">
        <v>74</v>
      </c>
      <c r="AX10" s="431">
        <f t="shared" si="12"/>
        <v>2.7027027027027026</v>
      </c>
      <c r="AY10" s="2">
        <v>0</v>
      </c>
      <c r="AZ10" s="2">
        <v>74</v>
      </c>
      <c r="BA10" s="67">
        <f t="shared" si="13"/>
        <v>0</v>
      </c>
      <c r="BB10" s="66">
        <v>43</v>
      </c>
      <c r="BC10" s="2">
        <v>83</v>
      </c>
      <c r="BD10" s="65">
        <f t="shared" si="14"/>
        <v>51.807228915662648</v>
      </c>
      <c r="BE10" s="66">
        <v>2</v>
      </c>
      <c r="BF10" s="2">
        <v>80</v>
      </c>
      <c r="BG10" s="68">
        <f t="shared" si="15"/>
        <v>2.5</v>
      </c>
    </row>
    <row r="11" spans="1:59">
      <c r="A11" s="439">
        <v>5</v>
      </c>
      <c r="B11" s="440"/>
      <c r="C11" s="2">
        <v>2</v>
      </c>
      <c r="D11" s="2">
        <v>32</v>
      </c>
      <c r="E11" s="65">
        <f t="shared" si="0"/>
        <v>6.25</v>
      </c>
      <c r="F11" s="66">
        <v>0</v>
      </c>
      <c r="G11" s="2">
        <v>44</v>
      </c>
      <c r="H11" s="67">
        <f t="shared" si="1"/>
        <v>0</v>
      </c>
      <c r="I11" s="66">
        <v>35</v>
      </c>
      <c r="J11" s="2">
        <v>38</v>
      </c>
      <c r="K11" s="65">
        <f t="shared" si="2"/>
        <v>92.10526315789474</v>
      </c>
      <c r="L11" s="66">
        <v>3</v>
      </c>
      <c r="M11" s="2">
        <v>41</v>
      </c>
      <c r="N11" s="68">
        <f t="shared" si="3"/>
        <v>7.3170731707317067</v>
      </c>
      <c r="P11" s="439">
        <v>5</v>
      </c>
      <c r="Q11" s="440"/>
      <c r="R11" s="2">
        <v>1</v>
      </c>
      <c r="S11" s="2">
        <v>33</v>
      </c>
      <c r="T11" s="65">
        <f t="shared" si="4"/>
        <v>3.0303030303030303</v>
      </c>
      <c r="U11" s="66">
        <v>0</v>
      </c>
      <c r="V11" s="2">
        <v>31</v>
      </c>
      <c r="W11" s="67">
        <f t="shared" si="5"/>
        <v>0</v>
      </c>
      <c r="X11" s="66">
        <v>28</v>
      </c>
      <c r="Y11" s="2">
        <v>30</v>
      </c>
      <c r="Z11" s="65">
        <f t="shared" si="6"/>
        <v>93.333333333333329</v>
      </c>
      <c r="AA11" s="66">
        <v>3</v>
      </c>
      <c r="AB11" s="2">
        <v>39</v>
      </c>
      <c r="AC11" s="68">
        <f t="shared" si="7"/>
        <v>7.6923076923076925</v>
      </c>
      <c r="AE11" s="439">
        <v>5</v>
      </c>
      <c r="AF11" s="440"/>
      <c r="AG11" s="2">
        <v>0</v>
      </c>
      <c r="AH11" s="2">
        <v>44</v>
      </c>
      <c r="AI11" s="65">
        <f t="shared" si="8"/>
        <v>0</v>
      </c>
      <c r="AJ11" s="66">
        <v>2</v>
      </c>
      <c r="AK11" s="2">
        <v>35</v>
      </c>
      <c r="AL11" s="67">
        <f t="shared" si="9"/>
        <v>5.7142857142857144</v>
      </c>
      <c r="AM11" s="66">
        <v>31</v>
      </c>
      <c r="AN11" s="2">
        <v>34</v>
      </c>
      <c r="AO11" s="65">
        <f t="shared" si="10"/>
        <v>91.17647058823529</v>
      </c>
      <c r="AP11" s="66">
        <v>3</v>
      </c>
      <c r="AQ11" s="2">
        <v>34</v>
      </c>
      <c r="AR11" s="68">
        <f t="shared" si="11"/>
        <v>8.8235294117647065</v>
      </c>
      <c r="AT11" s="439">
        <v>5</v>
      </c>
      <c r="AU11" s="440"/>
      <c r="AV11" s="430">
        <v>0</v>
      </c>
      <c r="AW11" s="430">
        <v>68</v>
      </c>
      <c r="AX11" s="431">
        <f t="shared" si="12"/>
        <v>0</v>
      </c>
      <c r="AY11" s="2">
        <v>1</v>
      </c>
      <c r="AZ11" s="2">
        <v>68</v>
      </c>
      <c r="BA11" s="67">
        <f t="shared" si="13"/>
        <v>1.4705882352941175</v>
      </c>
      <c r="BB11" s="66">
        <v>40</v>
      </c>
      <c r="BC11" s="2">
        <v>85</v>
      </c>
      <c r="BD11" s="65">
        <f t="shared" si="14"/>
        <v>47.058823529411761</v>
      </c>
      <c r="BE11" s="66">
        <v>1</v>
      </c>
      <c r="BF11" s="2">
        <v>83</v>
      </c>
      <c r="BG11" s="68">
        <f t="shared" si="15"/>
        <v>1.2048192771084338</v>
      </c>
    </row>
    <row r="12" spans="1:59">
      <c r="A12" s="439">
        <v>6</v>
      </c>
      <c r="B12" s="440">
        <v>2</v>
      </c>
      <c r="C12" s="2">
        <v>1</v>
      </c>
      <c r="D12" s="2">
        <v>36</v>
      </c>
      <c r="E12" s="65">
        <f t="shared" si="0"/>
        <v>2.7777777777777777</v>
      </c>
      <c r="F12" s="66">
        <v>1</v>
      </c>
      <c r="G12" s="2">
        <v>47</v>
      </c>
      <c r="H12" s="67">
        <f t="shared" si="1"/>
        <v>2.1276595744680851</v>
      </c>
      <c r="I12" s="66">
        <v>32</v>
      </c>
      <c r="J12" s="2">
        <v>36</v>
      </c>
      <c r="K12" s="65">
        <f t="shared" si="2"/>
        <v>88.888888888888886</v>
      </c>
      <c r="L12" s="66">
        <v>1</v>
      </c>
      <c r="M12" s="2">
        <v>46</v>
      </c>
      <c r="N12" s="68">
        <f t="shared" si="3"/>
        <v>2.1739130434782608</v>
      </c>
      <c r="P12" s="439">
        <v>6</v>
      </c>
      <c r="Q12" s="440">
        <v>2</v>
      </c>
      <c r="R12" s="2">
        <v>0</v>
      </c>
      <c r="S12" s="2">
        <v>34</v>
      </c>
      <c r="T12" s="65">
        <f t="shared" si="4"/>
        <v>0</v>
      </c>
      <c r="U12" s="66">
        <v>2</v>
      </c>
      <c r="V12" s="2">
        <v>27</v>
      </c>
      <c r="W12" s="67">
        <f t="shared" si="5"/>
        <v>7.4074074074074066</v>
      </c>
      <c r="X12" s="66">
        <v>33</v>
      </c>
      <c r="Y12" s="2">
        <v>36</v>
      </c>
      <c r="Z12" s="65">
        <f t="shared" si="6"/>
        <v>91.666666666666657</v>
      </c>
      <c r="AA12" s="66">
        <v>3</v>
      </c>
      <c r="AB12" s="2">
        <v>43</v>
      </c>
      <c r="AC12" s="68">
        <f t="shared" si="7"/>
        <v>6.9767441860465116</v>
      </c>
      <c r="AE12" s="439">
        <v>6</v>
      </c>
      <c r="AF12" s="440">
        <v>2</v>
      </c>
      <c r="AG12" s="2">
        <v>1</v>
      </c>
      <c r="AH12" s="2">
        <v>44</v>
      </c>
      <c r="AI12" s="65">
        <f t="shared" si="8"/>
        <v>2.2727272727272729</v>
      </c>
      <c r="AJ12" s="66">
        <v>1</v>
      </c>
      <c r="AK12" s="2">
        <v>38</v>
      </c>
      <c r="AL12" s="67">
        <f t="shared" si="9"/>
        <v>2.6315789473684208</v>
      </c>
      <c r="AM12" s="66">
        <v>35</v>
      </c>
      <c r="AN12" s="2">
        <v>38</v>
      </c>
      <c r="AO12" s="65">
        <f t="shared" si="10"/>
        <v>92.10526315789474</v>
      </c>
      <c r="AP12" s="66">
        <v>3</v>
      </c>
      <c r="AQ12" s="2">
        <v>34</v>
      </c>
      <c r="AR12" s="68">
        <f t="shared" si="11"/>
        <v>8.8235294117647065</v>
      </c>
      <c r="AT12" s="439">
        <v>6</v>
      </c>
      <c r="AU12" s="440">
        <v>2</v>
      </c>
      <c r="AV12" s="430">
        <v>0</v>
      </c>
      <c r="AW12" s="430">
        <v>64</v>
      </c>
      <c r="AX12" s="431">
        <f t="shared" si="12"/>
        <v>0</v>
      </c>
      <c r="AY12" s="2">
        <v>2</v>
      </c>
      <c r="AZ12" s="2">
        <v>64</v>
      </c>
      <c r="BA12" s="67">
        <f t="shared" si="13"/>
        <v>3.125</v>
      </c>
      <c r="BB12" s="66">
        <v>43</v>
      </c>
      <c r="BC12" s="2">
        <v>85</v>
      </c>
      <c r="BD12" s="65">
        <f t="shared" si="14"/>
        <v>50.588235294117645</v>
      </c>
      <c r="BE12" s="66">
        <v>3</v>
      </c>
      <c r="BF12" s="2">
        <v>84</v>
      </c>
      <c r="BG12" s="68">
        <f t="shared" si="15"/>
        <v>3.5714285714285712</v>
      </c>
    </row>
    <row r="13" spans="1:59">
      <c r="A13" s="439">
        <v>7</v>
      </c>
      <c r="B13" s="440"/>
      <c r="C13" s="2">
        <v>2</v>
      </c>
      <c r="D13" s="2">
        <v>37</v>
      </c>
      <c r="E13" s="65">
        <f t="shared" si="0"/>
        <v>5.4054054054054053</v>
      </c>
      <c r="F13" s="66">
        <v>0</v>
      </c>
      <c r="G13" s="2">
        <v>52</v>
      </c>
      <c r="H13" s="67">
        <f t="shared" si="1"/>
        <v>0</v>
      </c>
      <c r="I13" s="66">
        <v>39</v>
      </c>
      <c r="J13" s="2">
        <v>46</v>
      </c>
      <c r="K13" s="65">
        <f t="shared" si="2"/>
        <v>84.782608695652172</v>
      </c>
      <c r="L13" s="66">
        <v>0</v>
      </c>
      <c r="M13" s="2">
        <v>44</v>
      </c>
      <c r="N13" s="68">
        <f t="shared" si="3"/>
        <v>0</v>
      </c>
      <c r="P13" s="439">
        <v>7</v>
      </c>
      <c r="Q13" s="440"/>
      <c r="R13" s="2">
        <v>3</v>
      </c>
      <c r="S13" s="2">
        <v>33</v>
      </c>
      <c r="T13" s="65">
        <f t="shared" si="4"/>
        <v>9.0909090909090917</v>
      </c>
      <c r="U13" s="66">
        <v>1</v>
      </c>
      <c r="V13" s="2">
        <v>29</v>
      </c>
      <c r="W13" s="67">
        <f t="shared" si="5"/>
        <v>3.4482758620689653</v>
      </c>
      <c r="X13" s="66">
        <v>25</v>
      </c>
      <c r="Y13" s="2">
        <v>27</v>
      </c>
      <c r="Z13" s="65">
        <f t="shared" si="6"/>
        <v>92.592592592592595</v>
      </c>
      <c r="AA13" s="66">
        <v>1</v>
      </c>
      <c r="AB13" s="2">
        <v>53</v>
      </c>
      <c r="AC13" s="68">
        <f t="shared" si="7"/>
        <v>1.8867924528301887</v>
      </c>
      <c r="AE13" s="439">
        <v>7</v>
      </c>
      <c r="AF13" s="440"/>
      <c r="AG13" s="2">
        <v>3</v>
      </c>
      <c r="AH13" s="2">
        <v>37</v>
      </c>
      <c r="AI13" s="65">
        <f t="shared" si="8"/>
        <v>8.1081081081081088</v>
      </c>
      <c r="AJ13" s="66">
        <v>3</v>
      </c>
      <c r="AK13" s="2">
        <v>36</v>
      </c>
      <c r="AL13" s="67">
        <f t="shared" si="9"/>
        <v>8.3333333333333321</v>
      </c>
      <c r="AM13" s="66">
        <v>32</v>
      </c>
      <c r="AN13" s="2">
        <v>35</v>
      </c>
      <c r="AO13" s="65">
        <f t="shared" si="10"/>
        <v>91.428571428571431</v>
      </c>
      <c r="AP13" s="66">
        <v>6</v>
      </c>
      <c r="AQ13" s="2">
        <v>42</v>
      </c>
      <c r="AR13" s="68">
        <f t="shared" si="11"/>
        <v>14.285714285714285</v>
      </c>
      <c r="AT13" s="439">
        <v>7</v>
      </c>
      <c r="AU13" s="440"/>
      <c r="AV13" s="430">
        <v>1</v>
      </c>
      <c r="AW13" s="430">
        <v>66</v>
      </c>
      <c r="AX13" s="431">
        <f t="shared" si="12"/>
        <v>1.5151515151515151</v>
      </c>
      <c r="AY13" s="2">
        <v>1</v>
      </c>
      <c r="AZ13" s="2">
        <v>66</v>
      </c>
      <c r="BA13" s="67">
        <f t="shared" si="13"/>
        <v>1.5151515151515151</v>
      </c>
      <c r="BB13" s="66">
        <v>46</v>
      </c>
      <c r="BC13" s="2">
        <v>87</v>
      </c>
      <c r="BD13" s="65">
        <f t="shared" si="14"/>
        <v>52.873563218390807</v>
      </c>
      <c r="BE13" s="66">
        <v>2</v>
      </c>
      <c r="BF13" s="2">
        <v>85</v>
      </c>
      <c r="BG13" s="68">
        <f t="shared" si="15"/>
        <v>2.3529411764705883</v>
      </c>
    </row>
    <row r="14" spans="1:59">
      <c r="A14" s="439">
        <v>8</v>
      </c>
      <c r="B14" s="440"/>
      <c r="C14" s="2">
        <v>1</v>
      </c>
      <c r="D14" s="2">
        <v>42</v>
      </c>
      <c r="E14" s="65">
        <f t="shared" si="0"/>
        <v>2.3809523809523809</v>
      </c>
      <c r="F14" s="66">
        <v>1</v>
      </c>
      <c r="G14" s="2">
        <v>50</v>
      </c>
      <c r="H14" s="67">
        <f t="shared" si="1"/>
        <v>2</v>
      </c>
      <c r="I14" s="66">
        <v>38</v>
      </c>
      <c r="J14" s="2">
        <v>46</v>
      </c>
      <c r="K14" s="65">
        <f t="shared" si="2"/>
        <v>82.608695652173907</v>
      </c>
      <c r="L14" s="66">
        <v>1</v>
      </c>
      <c r="M14" s="2">
        <v>45</v>
      </c>
      <c r="N14" s="68">
        <f t="shared" si="3"/>
        <v>2.2222222222222223</v>
      </c>
      <c r="P14" s="439">
        <v>8</v>
      </c>
      <c r="Q14" s="440"/>
      <c r="R14" s="2">
        <v>2</v>
      </c>
      <c r="S14" s="2">
        <v>34</v>
      </c>
      <c r="T14" s="65">
        <f t="shared" si="4"/>
        <v>5.8823529411764701</v>
      </c>
      <c r="U14" s="66">
        <v>3</v>
      </c>
      <c r="V14" s="2">
        <v>28</v>
      </c>
      <c r="W14" s="67">
        <f t="shared" si="5"/>
        <v>10.714285714285714</v>
      </c>
      <c r="X14" s="66">
        <v>27</v>
      </c>
      <c r="Y14" s="2">
        <v>29</v>
      </c>
      <c r="Z14" s="65">
        <f t="shared" si="6"/>
        <v>93.103448275862064</v>
      </c>
      <c r="AA14" s="66">
        <v>3</v>
      </c>
      <c r="AB14" s="2">
        <v>54</v>
      </c>
      <c r="AC14" s="68">
        <f t="shared" si="7"/>
        <v>5.5555555555555554</v>
      </c>
      <c r="AE14" s="439">
        <v>8</v>
      </c>
      <c r="AF14" s="440"/>
      <c r="AG14" s="2">
        <v>0</v>
      </c>
      <c r="AH14" s="2">
        <v>32</v>
      </c>
      <c r="AI14" s="65">
        <f t="shared" si="8"/>
        <v>0</v>
      </c>
      <c r="AJ14" s="66">
        <v>2</v>
      </c>
      <c r="AK14" s="2">
        <v>37</v>
      </c>
      <c r="AL14" s="67">
        <f t="shared" si="9"/>
        <v>5.4054054054054053</v>
      </c>
      <c r="AM14" s="66">
        <v>33</v>
      </c>
      <c r="AN14" s="2">
        <v>36</v>
      </c>
      <c r="AO14" s="65">
        <f t="shared" si="10"/>
        <v>91.666666666666657</v>
      </c>
      <c r="AP14" s="66">
        <v>1</v>
      </c>
      <c r="AQ14" s="2">
        <v>45</v>
      </c>
      <c r="AR14" s="68">
        <f t="shared" si="11"/>
        <v>2.2222222222222223</v>
      </c>
      <c r="AT14" s="439">
        <v>8</v>
      </c>
      <c r="AU14" s="440"/>
      <c r="AV14" s="430">
        <v>1</v>
      </c>
      <c r="AW14" s="430">
        <v>68</v>
      </c>
      <c r="AX14" s="431">
        <f t="shared" si="12"/>
        <v>1.4705882352941175</v>
      </c>
      <c r="AY14" s="2">
        <v>0</v>
      </c>
      <c r="AZ14" s="2">
        <v>68</v>
      </c>
      <c r="BA14" s="67">
        <f t="shared" si="13"/>
        <v>0</v>
      </c>
      <c r="BB14" s="66">
        <v>44</v>
      </c>
      <c r="BC14" s="2">
        <v>84</v>
      </c>
      <c r="BD14" s="65">
        <f t="shared" si="14"/>
        <v>52.380952380952387</v>
      </c>
      <c r="BE14" s="66">
        <v>1</v>
      </c>
      <c r="BF14" s="2">
        <v>88</v>
      </c>
      <c r="BG14" s="68">
        <f t="shared" si="15"/>
        <v>1.1363636363636365</v>
      </c>
    </row>
    <row r="15" spans="1:59">
      <c r="A15" s="439">
        <v>9</v>
      </c>
      <c r="B15" s="440"/>
      <c r="C15" s="2">
        <v>1</v>
      </c>
      <c r="D15" s="2">
        <v>40</v>
      </c>
      <c r="E15" s="65">
        <f t="shared" si="0"/>
        <v>2.5</v>
      </c>
      <c r="F15" s="66">
        <v>3</v>
      </c>
      <c r="G15" s="2">
        <v>46</v>
      </c>
      <c r="H15" s="67">
        <f t="shared" si="1"/>
        <v>6.5217391304347823</v>
      </c>
      <c r="I15" s="66">
        <v>35</v>
      </c>
      <c r="J15" s="2">
        <v>39</v>
      </c>
      <c r="K15" s="65">
        <f t="shared" si="2"/>
        <v>89.743589743589752</v>
      </c>
      <c r="L15" s="66">
        <v>2</v>
      </c>
      <c r="M15" s="2">
        <v>48</v>
      </c>
      <c r="N15" s="68">
        <f t="shared" si="3"/>
        <v>4.1666666666666661</v>
      </c>
      <c r="P15" s="439">
        <v>9</v>
      </c>
      <c r="Q15" s="440"/>
      <c r="R15" s="2">
        <v>1</v>
      </c>
      <c r="S15" s="2">
        <v>32</v>
      </c>
      <c r="T15" s="65">
        <f t="shared" si="4"/>
        <v>3.125</v>
      </c>
      <c r="U15" s="66">
        <v>0</v>
      </c>
      <c r="V15" s="2">
        <v>27</v>
      </c>
      <c r="W15" s="67">
        <f t="shared" si="5"/>
        <v>0</v>
      </c>
      <c r="X15" s="66">
        <v>34</v>
      </c>
      <c r="Y15" s="2">
        <v>36</v>
      </c>
      <c r="Z15" s="65">
        <f t="shared" si="6"/>
        <v>94.444444444444443</v>
      </c>
      <c r="AA15" s="66">
        <v>2</v>
      </c>
      <c r="AB15" s="2">
        <v>42</v>
      </c>
      <c r="AC15" s="68">
        <f t="shared" si="7"/>
        <v>4.7619047619047619</v>
      </c>
      <c r="AE15" s="439">
        <v>9</v>
      </c>
      <c r="AF15" s="440"/>
      <c r="AG15" s="2">
        <v>3</v>
      </c>
      <c r="AH15" s="2">
        <v>37</v>
      </c>
      <c r="AI15" s="65">
        <f t="shared" si="8"/>
        <v>8.1081081081081088</v>
      </c>
      <c r="AJ15" s="66">
        <v>3</v>
      </c>
      <c r="AK15" s="2">
        <v>32</v>
      </c>
      <c r="AL15" s="67">
        <f t="shared" si="9"/>
        <v>9.375</v>
      </c>
      <c r="AM15" s="66">
        <v>18</v>
      </c>
      <c r="AN15" s="2">
        <v>21</v>
      </c>
      <c r="AO15" s="65">
        <f t="shared" si="10"/>
        <v>85.714285714285708</v>
      </c>
      <c r="AP15" s="66">
        <v>2</v>
      </c>
      <c r="AQ15" s="2">
        <v>42</v>
      </c>
      <c r="AR15" s="68">
        <f t="shared" si="11"/>
        <v>4.7619047619047619</v>
      </c>
      <c r="AT15" s="439">
        <v>9</v>
      </c>
      <c r="AU15" s="440"/>
      <c r="AV15" s="430">
        <v>0</v>
      </c>
      <c r="AW15" s="430">
        <v>72</v>
      </c>
      <c r="AX15" s="431">
        <f t="shared" si="12"/>
        <v>0</v>
      </c>
      <c r="AY15" s="2">
        <v>0</v>
      </c>
      <c r="AZ15" s="2">
        <v>72</v>
      </c>
      <c r="BA15" s="67">
        <f t="shared" si="13"/>
        <v>0</v>
      </c>
      <c r="BB15" s="66">
        <v>38</v>
      </c>
      <c r="BC15" s="2">
        <v>78</v>
      </c>
      <c r="BD15" s="65">
        <f t="shared" si="14"/>
        <v>48.717948717948715</v>
      </c>
      <c r="BE15" s="66">
        <v>1</v>
      </c>
      <c r="BF15" s="2">
        <v>81</v>
      </c>
      <c r="BG15" s="68">
        <f t="shared" si="15"/>
        <v>1.2345679012345678</v>
      </c>
    </row>
    <row r="16" spans="1:59">
      <c r="A16" s="439">
        <v>10</v>
      </c>
      <c r="B16" s="440"/>
      <c r="C16" s="2">
        <v>0</v>
      </c>
      <c r="D16" s="2">
        <v>43</v>
      </c>
      <c r="E16" s="65">
        <f t="shared" si="0"/>
        <v>0</v>
      </c>
      <c r="F16" s="66">
        <v>1</v>
      </c>
      <c r="G16" s="2">
        <v>42</v>
      </c>
      <c r="H16" s="67">
        <f t="shared" si="1"/>
        <v>2.3809523809523809</v>
      </c>
      <c r="I16" s="66">
        <v>37</v>
      </c>
      <c r="J16" s="2">
        <v>41</v>
      </c>
      <c r="K16" s="65">
        <f t="shared" si="2"/>
        <v>90.243902439024396</v>
      </c>
      <c r="L16" s="66">
        <v>0</v>
      </c>
      <c r="M16" s="2">
        <v>46</v>
      </c>
      <c r="N16" s="68">
        <f t="shared" si="3"/>
        <v>0</v>
      </c>
      <c r="P16" s="439">
        <v>10</v>
      </c>
      <c r="Q16" s="440"/>
      <c r="R16" s="2">
        <v>2</v>
      </c>
      <c r="S16" s="2">
        <v>30</v>
      </c>
      <c r="T16" s="65">
        <f t="shared" si="4"/>
        <v>6.666666666666667</v>
      </c>
      <c r="U16" s="66">
        <v>1</v>
      </c>
      <c r="V16" s="2">
        <v>31</v>
      </c>
      <c r="W16" s="67">
        <f t="shared" si="5"/>
        <v>3.225806451612903</v>
      </c>
      <c r="X16" s="66">
        <v>32</v>
      </c>
      <c r="Y16" s="2">
        <v>37</v>
      </c>
      <c r="Z16" s="65">
        <f t="shared" si="6"/>
        <v>86.486486486486484</v>
      </c>
      <c r="AA16" s="66">
        <v>2</v>
      </c>
      <c r="AB16" s="2">
        <v>46</v>
      </c>
      <c r="AC16" s="68">
        <f t="shared" si="7"/>
        <v>4.3478260869565215</v>
      </c>
      <c r="AE16" s="439">
        <v>10</v>
      </c>
      <c r="AF16" s="440"/>
      <c r="AG16" s="2">
        <v>0</v>
      </c>
      <c r="AH16" s="2">
        <v>37</v>
      </c>
      <c r="AI16" s="65">
        <f t="shared" si="8"/>
        <v>0</v>
      </c>
      <c r="AJ16" s="66">
        <v>4</v>
      </c>
      <c r="AK16" s="2">
        <v>36</v>
      </c>
      <c r="AL16" s="67">
        <f t="shared" si="9"/>
        <v>11.111111111111111</v>
      </c>
      <c r="AM16" s="66">
        <v>27</v>
      </c>
      <c r="AN16" s="2">
        <v>30</v>
      </c>
      <c r="AO16" s="65">
        <f t="shared" si="10"/>
        <v>90</v>
      </c>
      <c r="AP16" s="66">
        <v>9</v>
      </c>
      <c r="AQ16" s="2">
        <v>54</v>
      </c>
      <c r="AR16" s="68">
        <f t="shared" si="11"/>
        <v>16.666666666666664</v>
      </c>
      <c r="AT16" s="439">
        <v>10</v>
      </c>
      <c r="AU16" s="440"/>
      <c r="AV16" s="430">
        <v>0</v>
      </c>
      <c r="AW16" s="430">
        <v>71</v>
      </c>
      <c r="AX16" s="431">
        <f t="shared" si="12"/>
        <v>0</v>
      </c>
      <c r="AY16" s="2">
        <v>1</v>
      </c>
      <c r="AZ16" s="2">
        <v>71</v>
      </c>
      <c r="BA16" s="67">
        <f t="shared" si="13"/>
        <v>1.4084507042253522</v>
      </c>
      <c r="BB16" s="66">
        <v>46</v>
      </c>
      <c r="BC16" s="2">
        <v>86</v>
      </c>
      <c r="BD16" s="65">
        <f t="shared" si="14"/>
        <v>53.488372093023251</v>
      </c>
      <c r="BE16" s="66">
        <v>2</v>
      </c>
      <c r="BF16" s="2">
        <v>84</v>
      </c>
      <c r="BG16" s="68">
        <f t="shared" si="15"/>
        <v>2.3809523809523809</v>
      </c>
    </row>
    <row r="17" spans="1:59">
      <c r="A17" s="439">
        <v>11</v>
      </c>
      <c r="B17" s="440">
        <v>3</v>
      </c>
      <c r="C17" s="2">
        <v>0</v>
      </c>
      <c r="D17" s="2">
        <v>42</v>
      </c>
      <c r="E17" s="65">
        <f t="shared" si="0"/>
        <v>0</v>
      </c>
      <c r="F17" s="66">
        <v>2</v>
      </c>
      <c r="G17" s="2">
        <v>45</v>
      </c>
      <c r="H17" s="67">
        <f t="shared" si="1"/>
        <v>4.4444444444444446</v>
      </c>
      <c r="I17" s="66">
        <v>35</v>
      </c>
      <c r="J17" s="2">
        <v>40</v>
      </c>
      <c r="K17" s="65">
        <f t="shared" si="2"/>
        <v>87.5</v>
      </c>
      <c r="L17" s="66">
        <v>0</v>
      </c>
      <c r="M17" s="2">
        <v>40</v>
      </c>
      <c r="N17" s="68">
        <f t="shared" si="3"/>
        <v>0</v>
      </c>
      <c r="P17" s="439">
        <v>11</v>
      </c>
      <c r="Q17" s="440">
        <v>3</v>
      </c>
      <c r="R17" s="2">
        <v>0</v>
      </c>
      <c r="S17" s="2">
        <v>38</v>
      </c>
      <c r="T17" s="65">
        <f t="shared" si="4"/>
        <v>0</v>
      </c>
      <c r="U17" s="66">
        <v>2</v>
      </c>
      <c r="V17" s="2">
        <v>26</v>
      </c>
      <c r="W17" s="67">
        <f t="shared" si="5"/>
        <v>7.6923076923076925</v>
      </c>
      <c r="X17" s="66">
        <v>33</v>
      </c>
      <c r="Y17" s="2">
        <v>35</v>
      </c>
      <c r="Z17" s="65">
        <f t="shared" si="6"/>
        <v>94.285714285714278</v>
      </c>
      <c r="AA17" s="66">
        <v>1</v>
      </c>
      <c r="AB17" s="2">
        <v>46</v>
      </c>
      <c r="AC17" s="68">
        <f t="shared" si="7"/>
        <v>2.1739130434782608</v>
      </c>
      <c r="AE17" s="439">
        <v>11</v>
      </c>
      <c r="AF17" s="440">
        <v>3</v>
      </c>
      <c r="AG17" s="2">
        <v>0</v>
      </c>
      <c r="AH17" s="2">
        <v>41</v>
      </c>
      <c r="AI17" s="65">
        <f t="shared" si="8"/>
        <v>0</v>
      </c>
      <c r="AJ17" s="66">
        <v>3</v>
      </c>
      <c r="AK17" s="2">
        <v>39</v>
      </c>
      <c r="AL17" s="67">
        <f t="shared" si="9"/>
        <v>7.6923076923076925</v>
      </c>
      <c r="AM17" s="66">
        <v>43</v>
      </c>
      <c r="AN17" s="2">
        <v>46</v>
      </c>
      <c r="AO17" s="65">
        <f t="shared" si="10"/>
        <v>93.478260869565219</v>
      </c>
      <c r="AP17" s="66">
        <v>3</v>
      </c>
      <c r="AQ17" s="2">
        <v>34</v>
      </c>
      <c r="AR17" s="68">
        <f t="shared" si="11"/>
        <v>8.8235294117647065</v>
      </c>
      <c r="AT17" s="439">
        <v>11</v>
      </c>
      <c r="AU17" s="440">
        <v>3</v>
      </c>
      <c r="AV17" s="430">
        <v>2</v>
      </c>
      <c r="AW17" s="430">
        <v>88</v>
      </c>
      <c r="AX17" s="431">
        <f t="shared" si="12"/>
        <v>2.2727272727272729</v>
      </c>
      <c r="AY17" s="2">
        <v>2</v>
      </c>
      <c r="AZ17" s="2">
        <v>88</v>
      </c>
      <c r="BA17" s="67">
        <f t="shared" si="13"/>
        <v>2.2727272727272729</v>
      </c>
      <c r="BB17" s="66">
        <v>45</v>
      </c>
      <c r="BC17" s="2">
        <v>83</v>
      </c>
      <c r="BD17" s="65">
        <f t="shared" si="14"/>
        <v>54.216867469879517</v>
      </c>
      <c r="BE17" s="66">
        <v>0</v>
      </c>
      <c r="BF17" s="2">
        <v>76</v>
      </c>
      <c r="BG17" s="68">
        <f t="shared" si="15"/>
        <v>0</v>
      </c>
    </row>
    <row r="18" spans="1:59">
      <c r="A18" s="439">
        <v>12</v>
      </c>
      <c r="B18" s="440"/>
      <c r="C18" s="2">
        <v>0</v>
      </c>
      <c r="D18" s="2">
        <v>33</v>
      </c>
      <c r="E18" s="65">
        <f t="shared" si="0"/>
        <v>0</v>
      </c>
      <c r="F18" s="66">
        <v>0</v>
      </c>
      <c r="G18" s="2">
        <v>43</v>
      </c>
      <c r="H18" s="67">
        <f t="shared" si="1"/>
        <v>0</v>
      </c>
      <c r="I18" s="66">
        <v>23</v>
      </c>
      <c r="J18" s="2">
        <v>28</v>
      </c>
      <c r="K18" s="65">
        <f t="shared" si="2"/>
        <v>82.142857142857139</v>
      </c>
      <c r="L18" s="66">
        <v>2</v>
      </c>
      <c r="M18" s="2">
        <v>44</v>
      </c>
      <c r="N18" s="68">
        <f t="shared" si="3"/>
        <v>4.5454545454545459</v>
      </c>
      <c r="P18" s="439">
        <v>12</v>
      </c>
      <c r="Q18" s="440"/>
      <c r="R18" s="2">
        <v>0</v>
      </c>
      <c r="S18" s="2">
        <v>38</v>
      </c>
      <c r="T18" s="65">
        <f t="shared" si="4"/>
        <v>0</v>
      </c>
      <c r="U18" s="66">
        <v>1</v>
      </c>
      <c r="V18" s="2">
        <v>26</v>
      </c>
      <c r="W18" s="67">
        <f t="shared" si="5"/>
        <v>3.8461538461538463</v>
      </c>
      <c r="X18" s="66">
        <v>38</v>
      </c>
      <c r="Y18" s="2">
        <v>40</v>
      </c>
      <c r="Z18" s="65">
        <f t="shared" si="6"/>
        <v>95</v>
      </c>
      <c r="AA18" s="66">
        <v>0</v>
      </c>
      <c r="AB18" s="2">
        <v>52</v>
      </c>
      <c r="AC18" s="68">
        <f t="shared" si="7"/>
        <v>0</v>
      </c>
      <c r="AE18" s="439">
        <v>12</v>
      </c>
      <c r="AF18" s="440"/>
      <c r="AG18" s="2">
        <v>2</v>
      </c>
      <c r="AH18" s="2">
        <v>34</v>
      </c>
      <c r="AI18" s="65">
        <f t="shared" si="8"/>
        <v>5.8823529411764701</v>
      </c>
      <c r="AJ18" s="66">
        <v>5</v>
      </c>
      <c r="AK18" s="2">
        <v>36</v>
      </c>
      <c r="AL18" s="67">
        <f t="shared" si="9"/>
        <v>13.888888888888889</v>
      </c>
      <c r="AM18" s="66">
        <v>42</v>
      </c>
      <c r="AN18" s="2">
        <v>45</v>
      </c>
      <c r="AO18" s="65">
        <f t="shared" si="10"/>
        <v>93.333333333333329</v>
      </c>
      <c r="AP18" s="66">
        <v>3</v>
      </c>
      <c r="AQ18" s="2">
        <v>43</v>
      </c>
      <c r="AR18" s="68">
        <f t="shared" si="11"/>
        <v>6.9767441860465116</v>
      </c>
      <c r="AT18" s="439">
        <v>12</v>
      </c>
      <c r="AU18" s="440"/>
      <c r="AV18" s="430">
        <v>1</v>
      </c>
      <c r="AW18" s="430">
        <v>87</v>
      </c>
      <c r="AX18" s="431">
        <f t="shared" si="12"/>
        <v>1.1494252873563218</v>
      </c>
      <c r="AY18" s="2">
        <v>0</v>
      </c>
      <c r="AZ18" s="2">
        <v>87</v>
      </c>
      <c r="BA18" s="67">
        <f t="shared" si="13"/>
        <v>0</v>
      </c>
      <c r="BB18" s="66">
        <v>51</v>
      </c>
      <c r="BC18" s="2">
        <v>92</v>
      </c>
      <c r="BD18" s="65">
        <f t="shared" si="14"/>
        <v>55.434782608695656</v>
      </c>
      <c r="BE18" s="66">
        <v>0</v>
      </c>
      <c r="BF18" s="2">
        <v>78</v>
      </c>
      <c r="BG18" s="68">
        <f t="shared" si="15"/>
        <v>0</v>
      </c>
    </row>
    <row r="19" spans="1:59">
      <c r="A19" s="439">
        <v>13</v>
      </c>
      <c r="B19" s="440"/>
      <c r="C19" s="2">
        <v>0</v>
      </c>
      <c r="D19" s="2">
        <v>35</v>
      </c>
      <c r="E19" s="65">
        <f t="shared" si="0"/>
        <v>0</v>
      </c>
      <c r="F19" s="66">
        <v>0</v>
      </c>
      <c r="G19" s="2">
        <v>39</v>
      </c>
      <c r="H19" s="67">
        <f t="shared" si="1"/>
        <v>0</v>
      </c>
      <c r="I19" s="66">
        <v>29</v>
      </c>
      <c r="J19" s="2">
        <v>34</v>
      </c>
      <c r="K19" s="65">
        <f t="shared" si="2"/>
        <v>85.294117647058826</v>
      </c>
      <c r="L19" s="66">
        <v>3</v>
      </c>
      <c r="M19" s="2">
        <v>45</v>
      </c>
      <c r="N19" s="68">
        <f t="shared" si="3"/>
        <v>6.666666666666667</v>
      </c>
      <c r="P19" s="439">
        <v>13</v>
      </c>
      <c r="Q19" s="440"/>
      <c r="R19" s="2">
        <v>1</v>
      </c>
      <c r="S19" s="2">
        <v>26</v>
      </c>
      <c r="T19" s="65">
        <f t="shared" si="4"/>
        <v>3.8461538461538463</v>
      </c>
      <c r="U19" s="66">
        <v>3</v>
      </c>
      <c r="V19" s="2">
        <v>29</v>
      </c>
      <c r="W19" s="67">
        <f t="shared" si="5"/>
        <v>10.344827586206897</v>
      </c>
      <c r="X19" s="66">
        <v>21</v>
      </c>
      <c r="Y19" s="2">
        <v>23</v>
      </c>
      <c r="Z19" s="65">
        <f t="shared" si="6"/>
        <v>91.304347826086953</v>
      </c>
      <c r="AA19" s="66">
        <v>0</v>
      </c>
      <c r="AB19" s="2">
        <v>41</v>
      </c>
      <c r="AC19" s="68">
        <f t="shared" si="7"/>
        <v>0</v>
      </c>
      <c r="AE19" s="439">
        <v>13</v>
      </c>
      <c r="AF19" s="440"/>
      <c r="AG19" s="2">
        <v>3</v>
      </c>
      <c r="AH19" s="2">
        <v>33</v>
      </c>
      <c r="AI19" s="65">
        <f t="shared" si="8"/>
        <v>9.0909090909090917</v>
      </c>
      <c r="AJ19" s="66">
        <v>1</v>
      </c>
      <c r="AK19" s="2">
        <v>45</v>
      </c>
      <c r="AL19" s="67">
        <f t="shared" si="9"/>
        <v>2.2222222222222223</v>
      </c>
      <c r="AM19" s="66">
        <v>50</v>
      </c>
      <c r="AN19" s="2">
        <v>53</v>
      </c>
      <c r="AO19" s="65">
        <f t="shared" si="10"/>
        <v>94.339622641509436</v>
      </c>
      <c r="AP19" s="66">
        <v>5</v>
      </c>
      <c r="AQ19" s="2">
        <v>36</v>
      </c>
      <c r="AR19" s="68">
        <f t="shared" si="11"/>
        <v>13.888888888888889</v>
      </c>
      <c r="AT19" s="439">
        <v>13</v>
      </c>
      <c r="AU19" s="440"/>
      <c r="AV19" s="430">
        <v>1</v>
      </c>
      <c r="AW19" s="430">
        <v>94</v>
      </c>
      <c r="AX19" s="431">
        <f t="shared" si="12"/>
        <v>1.0638297872340425</v>
      </c>
      <c r="AY19" s="2">
        <v>1</v>
      </c>
      <c r="AZ19" s="2">
        <v>94</v>
      </c>
      <c r="BA19" s="67">
        <f t="shared" si="13"/>
        <v>1.0638297872340425</v>
      </c>
      <c r="BB19" s="66">
        <v>57</v>
      </c>
      <c r="BC19" s="2">
        <v>93</v>
      </c>
      <c r="BD19" s="65">
        <f t="shared" si="14"/>
        <v>61.29032258064516</v>
      </c>
      <c r="BE19" s="66">
        <v>0</v>
      </c>
      <c r="BF19" s="2">
        <v>73</v>
      </c>
      <c r="BG19" s="68">
        <f t="shared" si="15"/>
        <v>0</v>
      </c>
    </row>
    <row r="20" spans="1:59">
      <c r="A20" s="439">
        <v>14</v>
      </c>
      <c r="B20" s="440"/>
      <c r="C20" s="2">
        <v>0</v>
      </c>
      <c r="D20" s="2">
        <v>40</v>
      </c>
      <c r="E20" s="65">
        <f t="shared" si="0"/>
        <v>0</v>
      </c>
      <c r="F20" s="66">
        <v>1</v>
      </c>
      <c r="G20" s="2">
        <v>46</v>
      </c>
      <c r="H20" s="67">
        <f t="shared" si="1"/>
        <v>2.1739130434782608</v>
      </c>
      <c r="I20" s="66">
        <v>39</v>
      </c>
      <c r="J20" s="2">
        <v>45</v>
      </c>
      <c r="K20" s="65">
        <f t="shared" si="2"/>
        <v>86.666666666666671</v>
      </c>
      <c r="L20" s="66">
        <v>0</v>
      </c>
      <c r="M20" s="2">
        <v>46</v>
      </c>
      <c r="N20" s="68">
        <f t="shared" si="3"/>
        <v>0</v>
      </c>
      <c r="P20" s="439">
        <v>14</v>
      </c>
      <c r="Q20" s="440"/>
      <c r="R20" s="2">
        <v>1</v>
      </c>
      <c r="S20" s="2">
        <v>28</v>
      </c>
      <c r="T20" s="65">
        <f t="shared" si="4"/>
        <v>3.5714285714285712</v>
      </c>
      <c r="U20" s="66">
        <v>3</v>
      </c>
      <c r="V20" s="2">
        <v>25</v>
      </c>
      <c r="W20" s="67">
        <f t="shared" si="5"/>
        <v>12</v>
      </c>
      <c r="X20" s="66">
        <v>14</v>
      </c>
      <c r="Y20" s="2">
        <v>16</v>
      </c>
      <c r="Z20" s="65">
        <f t="shared" si="6"/>
        <v>87.5</v>
      </c>
      <c r="AA20" s="66">
        <v>2</v>
      </c>
      <c r="AB20" s="2">
        <v>32</v>
      </c>
      <c r="AC20" s="68">
        <f t="shared" si="7"/>
        <v>6.25</v>
      </c>
      <c r="AE20" s="439">
        <v>14</v>
      </c>
      <c r="AF20" s="440"/>
      <c r="AG20" s="2">
        <v>3</v>
      </c>
      <c r="AH20" s="2">
        <v>37</v>
      </c>
      <c r="AI20" s="65">
        <f t="shared" si="8"/>
        <v>8.1081081081081088</v>
      </c>
      <c r="AJ20" s="66">
        <v>4</v>
      </c>
      <c r="AK20" s="2">
        <v>43</v>
      </c>
      <c r="AL20" s="67">
        <f t="shared" si="9"/>
        <v>9.3023255813953494</v>
      </c>
      <c r="AM20" s="66">
        <v>39</v>
      </c>
      <c r="AN20" s="2">
        <v>42</v>
      </c>
      <c r="AO20" s="65">
        <f t="shared" si="10"/>
        <v>92.857142857142861</v>
      </c>
      <c r="AP20" s="66">
        <v>6</v>
      </c>
      <c r="AQ20" s="2">
        <v>48</v>
      </c>
      <c r="AR20" s="68">
        <f t="shared" si="11"/>
        <v>12.5</v>
      </c>
      <c r="AT20" s="439">
        <v>14</v>
      </c>
      <c r="AU20" s="440"/>
      <c r="AV20" s="430">
        <v>2</v>
      </c>
      <c r="AW20" s="430">
        <v>92</v>
      </c>
      <c r="AX20" s="431">
        <f t="shared" si="12"/>
        <v>2.1739130434782608</v>
      </c>
      <c r="AY20" s="2">
        <v>2</v>
      </c>
      <c r="AZ20" s="2">
        <v>92</v>
      </c>
      <c r="BA20" s="67">
        <f t="shared" si="13"/>
        <v>2.1739130434782608</v>
      </c>
      <c r="BB20" s="66">
        <v>61</v>
      </c>
      <c r="BC20" s="2">
        <v>96</v>
      </c>
      <c r="BD20" s="65">
        <f t="shared" si="14"/>
        <v>63.541666666666664</v>
      </c>
      <c r="BE20" s="66">
        <v>1</v>
      </c>
      <c r="BF20" s="2">
        <v>78</v>
      </c>
      <c r="BG20" s="68">
        <f t="shared" si="15"/>
        <v>1.2820512820512819</v>
      </c>
    </row>
    <row r="21" spans="1:59">
      <c r="A21" s="439">
        <v>15</v>
      </c>
      <c r="B21" s="440"/>
      <c r="C21" s="2">
        <v>1</v>
      </c>
      <c r="D21" s="2">
        <v>36</v>
      </c>
      <c r="E21" s="65">
        <f t="shared" si="0"/>
        <v>2.7777777777777777</v>
      </c>
      <c r="F21" s="66">
        <v>0</v>
      </c>
      <c r="G21" s="2">
        <v>43</v>
      </c>
      <c r="H21" s="67">
        <f t="shared" si="1"/>
        <v>0</v>
      </c>
      <c r="I21" s="66">
        <v>38</v>
      </c>
      <c r="J21" s="2">
        <v>41</v>
      </c>
      <c r="K21" s="65">
        <f t="shared" si="2"/>
        <v>92.682926829268297</v>
      </c>
      <c r="L21" s="66">
        <v>1</v>
      </c>
      <c r="M21" s="2">
        <v>47</v>
      </c>
      <c r="N21" s="68">
        <f t="shared" si="3"/>
        <v>2.1276595744680851</v>
      </c>
      <c r="P21" s="439">
        <v>15</v>
      </c>
      <c r="Q21" s="440"/>
      <c r="R21" s="2">
        <v>2</v>
      </c>
      <c r="S21" s="2">
        <v>29</v>
      </c>
      <c r="T21" s="65">
        <f t="shared" si="4"/>
        <v>6.8965517241379306</v>
      </c>
      <c r="U21" s="66">
        <v>0</v>
      </c>
      <c r="V21" s="2">
        <v>32</v>
      </c>
      <c r="W21" s="67">
        <f t="shared" si="5"/>
        <v>0</v>
      </c>
      <c r="X21" s="66">
        <v>18</v>
      </c>
      <c r="Y21" s="2">
        <v>20</v>
      </c>
      <c r="Z21" s="65">
        <f t="shared" si="6"/>
        <v>90</v>
      </c>
      <c r="AA21" s="66">
        <v>1</v>
      </c>
      <c r="AB21" s="2">
        <v>29</v>
      </c>
      <c r="AC21" s="68">
        <f t="shared" si="7"/>
        <v>3.4482758620689653</v>
      </c>
      <c r="AE21" s="439">
        <v>15</v>
      </c>
      <c r="AF21" s="440"/>
      <c r="AG21" s="2">
        <v>1</v>
      </c>
      <c r="AH21" s="2">
        <v>40</v>
      </c>
      <c r="AI21" s="65">
        <f t="shared" si="8"/>
        <v>2.5</v>
      </c>
      <c r="AJ21" s="66">
        <v>1</v>
      </c>
      <c r="AK21" s="2">
        <v>37</v>
      </c>
      <c r="AL21" s="67">
        <f t="shared" si="9"/>
        <v>2.7027027027027026</v>
      </c>
      <c r="AM21" s="66">
        <v>25</v>
      </c>
      <c r="AN21" s="2">
        <v>28</v>
      </c>
      <c r="AO21" s="65">
        <f t="shared" si="10"/>
        <v>89.285714285714292</v>
      </c>
      <c r="AP21" s="66">
        <v>5</v>
      </c>
      <c r="AQ21" s="2">
        <v>43</v>
      </c>
      <c r="AR21" s="68">
        <f t="shared" si="11"/>
        <v>11.627906976744185</v>
      </c>
      <c r="AT21" s="439">
        <v>15</v>
      </c>
      <c r="AU21" s="440"/>
      <c r="AV21" s="430">
        <v>1</v>
      </c>
      <c r="AW21" s="430">
        <v>86</v>
      </c>
      <c r="AX21" s="431">
        <f t="shared" si="12"/>
        <v>1.1627906976744187</v>
      </c>
      <c r="AY21" s="2">
        <v>1</v>
      </c>
      <c r="AZ21" s="2">
        <v>86</v>
      </c>
      <c r="BA21" s="67">
        <f t="shared" si="13"/>
        <v>1.1627906976744187</v>
      </c>
      <c r="BB21" s="66">
        <v>55</v>
      </c>
      <c r="BC21" s="2">
        <v>95</v>
      </c>
      <c r="BD21" s="65">
        <f t="shared" si="14"/>
        <v>57.894736842105267</v>
      </c>
      <c r="BE21" s="66">
        <v>0</v>
      </c>
      <c r="BF21" s="2">
        <v>82</v>
      </c>
      <c r="BG21" s="68">
        <f t="shared" si="15"/>
        <v>0</v>
      </c>
    </row>
    <row r="22" spans="1:59">
      <c r="A22" s="439">
        <v>16</v>
      </c>
      <c r="B22" s="440">
        <v>4</v>
      </c>
      <c r="C22" s="2">
        <v>2</v>
      </c>
      <c r="D22" s="2">
        <v>43</v>
      </c>
      <c r="E22" s="65">
        <f t="shared" si="0"/>
        <v>4.6511627906976747</v>
      </c>
      <c r="F22" s="66">
        <v>2</v>
      </c>
      <c r="G22" s="2">
        <v>47</v>
      </c>
      <c r="H22" s="67">
        <f t="shared" si="1"/>
        <v>4.2553191489361701</v>
      </c>
      <c r="I22" s="66">
        <v>34</v>
      </c>
      <c r="J22" s="2">
        <v>40</v>
      </c>
      <c r="K22" s="65">
        <f t="shared" si="2"/>
        <v>85</v>
      </c>
      <c r="L22" s="66">
        <v>0</v>
      </c>
      <c r="M22" s="2">
        <v>45</v>
      </c>
      <c r="N22" s="68">
        <f t="shared" si="3"/>
        <v>0</v>
      </c>
      <c r="P22" s="439">
        <v>16</v>
      </c>
      <c r="Q22" s="440">
        <v>4</v>
      </c>
      <c r="R22" s="2">
        <v>1</v>
      </c>
      <c r="S22" s="2">
        <v>35</v>
      </c>
      <c r="T22" s="65">
        <f t="shared" si="4"/>
        <v>2.8571428571428572</v>
      </c>
      <c r="U22" s="66">
        <v>1</v>
      </c>
      <c r="V22" s="2">
        <v>26</v>
      </c>
      <c r="W22" s="67">
        <f t="shared" si="5"/>
        <v>3.8461538461538463</v>
      </c>
      <c r="X22" s="66">
        <v>15</v>
      </c>
      <c r="Y22" s="2">
        <v>17</v>
      </c>
      <c r="Z22" s="65">
        <f t="shared" si="6"/>
        <v>88.235294117647058</v>
      </c>
      <c r="AA22" s="66">
        <v>1</v>
      </c>
      <c r="AB22" s="2">
        <v>33</v>
      </c>
      <c r="AC22" s="68">
        <f t="shared" si="7"/>
        <v>3.0303030303030303</v>
      </c>
      <c r="AE22" s="439">
        <v>16</v>
      </c>
      <c r="AF22" s="440">
        <v>4</v>
      </c>
      <c r="AG22" s="2">
        <v>1</v>
      </c>
      <c r="AH22" s="2">
        <v>35</v>
      </c>
      <c r="AI22" s="65">
        <f t="shared" si="8"/>
        <v>2.8571428571428572</v>
      </c>
      <c r="AJ22" s="66">
        <v>6</v>
      </c>
      <c r="AK22" s="2">
        <v>42</v>
      </c>
      <c r="AL22" s="67">
        <f t="shared" si="9"/>
        <v>14.285714285714285</v>
      </c>
      <c r="AM22" s="66">
        <v>34</v>
      </c>
      <c r="AN22" s="2">
        <v>37</v>
      </c>
      <c r="AO22" s="65">
        <f t="shared" si="10"/>
        <v>91.891891891891902</v>
      </c>
      <c r="AP22" s="66">
        <v>9</v>
      </c>
      <c r="AQ22" s="2">
        <v>45</v>
      </c>
      <c r="AR22" s="68">
        <f t="shared" si="11"/>
        <v>20</v>
      </c>
      <c r="AT22" s="439">
        <v>16</v>
      </c>
      <c r="AU22" s="440">
        <v>4</v>
      </c>
      <c r="AV22" s="430">
        <v>0</v>
      </c>
      <c r="AW22" s="430">
        <v>84</v>
      </c>
      <c r="AX22" s="431">
        <f t="shared" si="12"/>
        <v>0</v>
      </c>
      <c r="AY22" s="2">
        <v>0</v>
      </c>
      <c r="AZ22" s="2">
        <v>84</v>
      </c>
      <c r="BA22" s="67">
        <f t="shared" si="13"/>
        <v>0</v>
      </c>
      <c r="BB22" s="66">
        <v>47</v>
      </c>
      <c r="BC22" s="2">
        <v>98</v>
      </c>
      <c r="BD22" s="65">
        <f t="shared" si="14"/>
        <v>47.959183673469383</v>
      </c>
      <c r="BE22" s="66">
        <v>1</v>
      </c>
      <c r="BF22" s="2">
        <v>80</v>
      </c>
      <c r="BG22" s="68">
        <f t="shared" si="15"/>
        <v>1.25</v>
      </c>
    </row>
    <row r="23" spans="1:59">
      <c r="A23" s="439">
        <v>17</v>
      </c>
      <c r="B23" s="440"/>
      <c r="C23" s="2">
        <v>0</v>
      </c>
      <c r="D23" s="2">
        <v>45</v>
      </c>
      <c r="E23" s="65">
        <f t="shared" si="0"/>
        <v>0</v>
      </c>
      <c r="F23" s="66">
        <v>1</v>
      </c>
      <c r="G23" s="2">
        <v>46</v>
      </c>
      <c r="H23" s="67">
        <f t="shared" si="1"/>
        <v>2.1739130434782608</v>
      </c>
      <c r="I23" s="66">
        <v>41</v>
      </c>
      <c r="J23" s="2">
        <v>46</v>
      </c>
      <c r="K23" s="65">
        <f t="shared" si="2"/>
        <v>89.130434782608688</v>
      </c>
      <c r="L23" s="66">
        <v>0</v>
      </c>
      <c r="M23" s="2">
        <v>46</v>
      </c>
      <c r="N23" s="68">
        <f t="shared" si="3"/>
        <v>0</v>
      </c>
      <c r="P23" s="439">
        <v>17</v>
      </c>
      <c r="Q23" s="440"/>
      <c r="R23" s="2">
        <v>2</v>
      </c>
      <c r="S23" s="2">
        <v>28</v>
      </c>
      <c r="T23" s="65">
        <f t="shared" si="4"/>
        <v>7.1428571428571423</v>
      </c>
      <c r="U23" s="66">
        <v>0</v>
      </c>
      <c r="V23" s="2">
        <v>22</v>
      </c>
      <c r="W23" s="67">
        <f t="shared" si="5"/>
        <v>0</v>
      </c>
      <c r="X23" s="66">
        <v>16</v>
      </c>
      <c r="Y23" s="2">
        <v>19</v>
      </c>
      <c r="Z23" s="65">
        <f t="shared" si="6"/>
        <v>84.210526315789465</v>
      </c>
      <c r="AA23" s="66">
        <v>0</v>
      </c>
      <c r="AB23" s="2">
        <v>37</v>
      </c>
      <c r="AC23" s="68">
        <f t="shared" si="7"/>
        <v>0</v>
      </c>
      <c r="AE23" s="439">
        <v>17</v>
      </c>
      <c r="AF23" s="440"/>
      <c r="AG23" s="2">
        <v>3</v>
      </c>
      <c r="AH23" s="2">
        <v>40</v>
      </c>
      <c r="AI23" s="65">
        <f t="shared" si="8"/>
        <v>7.5</v>
      </c>
      <c r="AJ23" s="66">
        <v>2</v>
      </c>
      <c r="AK23" s="2">
        <v>32</v>
      </c>
      <c r="AL23" s="67">
        <f t="shared" si="9"/>
        <v>6.25</v>
      </c>
      <c r="AM23" s="66">
        <v>48</v>
      </c>
      <c r="AN23" s="2">
        <v>51</v>
      </c>
      <c r="AO23" s="65">
        <f t="shared" si="10"/>
        <v>94.117647058823522</v>
      </c>
      <c r="AP23" s="66">
        <v>5</v>
      </c>
      <c r="AQ23" s="2">
        <v>40</v>
      </c>
      <c r="AR23" s="68">
        <f t="shared" si="11"/>
        <v>12.5</v>
      </c>
      <c r="AT23" s="439">
        <v>17</v>
      </c>
      <c r="AU23" s="440"/>
      <c r="AV23" s="430">
        <v>0</v>
      </c>
      <c r="AW23" s="430">
        <v>85</v>
      </c>
      <c r="AX23" s="431">
        <f t="shared" si="12"/>
        <v>0</v>
      </c>
      <c r="AY23" s="2">
        <v>0</v>
      </c>
      <c r="AZ23" s="2">
        <v>85</v>
      </c>
      <c r="BA23" s="67">
        <f t="shared" si="13"/>
        <v>0</v>
      </c>
      <c r="BB23" s="66">
        <v>37</v>
      </c>
      <c r="BC23" s="2">
        <v>97</v>
      </c>
      <c r="BD23" s="65">
        <f t="shared" si="14"/>
        <v>38.144329896907216</v>
      </c>
      <c r="BE23" s="66">
        <v>2</v>
      </c>
      <c r="BF23" s="2">
        <v>63</v>
      </c>
      <c r="BG23" s="68">
        <f t="shared" si="15"/>
        <v>3.1746031746031744</v>
      </c>
    </row>
    <row r="24" spans="1:59">
      <c r="A24" s="439">
        <v>18</v>
      </c>
      <c r="B24" s="440"/>
      <c r="C24" s="2">
        <v>1</v>
      </c>
      <c r="D24" s="2">
        <v>46</v>
      </c>
      <c r="E24" s="65">
        <f t="shared" si="0"/>
        <v>2.1739130434782608</v>
      </c>
      <c r="F24" s="66">
        <v>2</v>
      </c>
      <c r="G24" s="2">
        <v>46</v>
      </c>
      <c r="H24" s="67">
        <f t="shared" si="1"/>
        <v>4.3478260869565215</v>
      </c>
      <c r="I24" s="66">
        <v>31</v>
      </c>
      <c r="J24" s="2">
        <v>34</v>
      </c>
      <c r="K24" s="65">
        <f t="shared" si="2"/>
        <v>91.17647058823529</v>
      </c>
      <c r="L24" s="66">
        <v>0</v>
      </c>
      <c r="M24" s="2">
        <v>45</v>
      </c>
      <c r="N24" s="68">
        <f t="shared" si="3"/>
        <v>0</v>
      </c>
      <c r="P24" s="439">
        <v>18</v>
      </c>
      <c r="Q24" s="440"/>
      <c r="R24" s="2">
        <v>2</v>
      </c>
      <c r="S24" s="2">
        <v>27</v>
      </c>
      <c r="T24" s="65">
        <f t="shared" si="4"/>
        <v>7.4074074074074066</v>
      </c>
      <c r="U24" s="66">
        <v>6</v>
      </c>
      <c r="V24" s="2">
        <v>35</v>
      </c>
      <c r="W24" s="67">
        <f t="shared" si="5"/>
        <v>17.142857142857142</v>
      </c>
      <c r="X24" s="66">
        <v>21</v>
      </c>
      <c r="Y24" s="2">
        <v>24</v>
      </c>
      <c r="Z24" s="65">
        <f t="shared" si="6"/>
        <v>87.5</v>
      </c>
      <c r="AA24" s="66">
        <v>4</v>
      </c>
      <c r="AB24" s="2">
        <v>36</v>
      </c>
      <c r="AC24" s="68">
        <f t="shared" si="7"/>
        <v>11.111111111111111</v>
      </c>
      <c r="AE24" s="439">
        <v>18</v>
      </c>
      <c r="AF24" s="440"/>
      <c r="AG24" s="2">
        <v>0</v>
      </c>
      <c r="AH24" s="2">
        <v>41</v>
      </c>
      <c r="AI24" s="65">
        <f t="shared" si="8"/>
        <v>0</v>
      </c>
      <c r="AJ24" s="66">
        <v>1</v>
      </c>
      <c r="AK24" s="2">
        <v>43</v>
      </c>
      <c r="AL24" s="67">
        <f t="shared" si="9"/>
        <v>2.3255813953488373</v>
      </c>
      <c r="AM24" s="66">
        <v>33</v>
      </c>
      <c r="AN24" s="2">
        <v>36</v>
      </c>
      <c r="AO24" s="65">
        <f t="shared" si="10"/>
        <v>91.666666666666657</v>
      </c>
      <c r="AP24" s="66">
        <v>3</v>
      </c>
      <c r="AQ24" s="2">
        <v>36</v>
      </c>
      <c r="AR24" s="68">
        <f t="shared" si="11"/>
        <v>8.3333333333333321</v>
      </c>
      <c r="AT24" s="439">
        <v>18</v>
      </c>
      <c r="AU24" s="440"/>
      <c r="AV24" s="430">
        <v>1</v>
      </c>
      <c r="AW24" s="430">
        <v>75</v>
      </c>
      <c r="AX24" s="431">
        <f t="shared" si="12"/>
        <v>1.3333333333333335</v>
      </c>
      <c r="AY24" s="2">
        <v>0</v>
      </c>
      <c r="AZ24" s="2">
        <v>75</v>
      </c>
      <c r="BA24" s="67">
        <f t="shared" si="13"/>
        <v>0</v>
      </c>
      <c r="BB24" s="66">
        <v>31</v>
      </c>
      <c r="BC24" s="2">
        <v>96</v>
      </c>
      <c r="BD24" s="65">
        <f t="shared" si="14"/>
        <v>32.291666666666671</v>
      </c>
      <c r="BE24" s="66">
        <v>2</v>
      </c>
      <c r="BF24" s="2">
        <v>71</v>
      </c>
      <c r="BG24" s="68">
        <f t="shared" si="15"/>
        <v>2.8169014084507045</v>
      </c>
    </row>
    <row r="25" spans="1:59">
      <c r="A25" s="439">
        <v>19</v>
      </c>
      <c r="B25" s="440"/>
      <c r="C25" s="2">
        <v>2</v>
      </c>
      <c r="D25" s="2">
        <v>39</v>
      </c>
      <c r="E25" s="65">
        <f t="shared" si="0"/>
        <v>5.1282051282051277</v>
      </c>
      <c r="F25" s="66">
        <v>1</v>
      </c>
      <c r="G25" s="2">
        <v>38</v>
      </c>
      <c r="H25" s="67">
        <f t="shared" si="1"/>
        <v>2.6315789473684208</v>
      </c>
      <c r="I25" s="66">
        <v>33</v>
      </c>
      <c r="J25" s="2">
        <v>37</v>
      </c>
      <c r="K25" s="65">
        <f t="shared" si="2"/>
        <v>89.189189189189193</v>
      </c>
      <c r="L25" s="66">
        <v>1</v>
      </c>
      <c r="M25" s="2">
        <v>40</v>
      </c>
      <c r="N25" s="68">
        <f t="shared" si="3"/>
        <v>2.5</v>
      </c>
      <c r="P25" s="439">
        <v>19</v>
      </c>
      <c r="Q25" s="440"/>
      <c r="R25" s="2">
        <v>3</v>
      </c>
      <c r="S25" s="2">
        <v>30</v>
      </c>
      <c r="T25" s="65">
        <f t="shared" si="4"/>
        <v>10</v>
      </c>
      <c r="U25" s="66">
        <v>5</v>
      </c>
      <c r="V25" s="2">
        <v>28</v>
      </c>
      <c r="W25" s="67">
        <f t="shared" si="5"/>
        <v>17.857142857142858</v>
      </c>
      <c r="X25" s="66">
        <v>19</v>
      </c>
      <c r="Y25" s="2">
        <v>22</v>
      </c>
      <c r="Z25" s="65">
        <f t="shared" si="6"/>
        <v>86.36363636363636</v>
      </c>
      <c r="AA25" s="66">
        <v>2</v>
      </c>
      <c r="AB25" s="2">
        <v>37</v>
      </c>
      <c r="AC25" s="68">
        <f t="shared" si="7"/>
        <v>5.4054054054054053</v>
      </c>
      <c r="AE25" s="439">
        <v>19</v>
      </c>
      <c r="AF25" s="440"/>
      <c r="AG25" s="2">
        <v>0</v>
      </c>
      <c r="AH25" s="2">
        <v>42</v>
      </c>
      <c r="AI25" s="65">
        <f t="shared" si="8"/>
        <v>0</v>
      </c>
      <c r="AJ25" s="66">
        <v>4</v>
      </c>
      <c r="AK25" s="2">
        <v>45</v>
      </c>
      <c r="AL25" s="67">
        <f t="shared" si="9"/>
        <v>8.8888888888888893</v>
      </c>
      <c r="AM25" s="66">
        <v>29</v>
      </c>
      <c r="AN25" s="2">
        <v>32</v>
      </c>
      <c r="AO25" s="65">
        <f t="shared" si="10"/>
        <v>90.625</v>
      </c>
      <c r="AP25" s="66">
        <v>1</v>
      </c>
      <c r="AQ25" s="2">
        <v>29</v>
      </c>
      <c r="AR25" s="68">
        <f t="shared" si="11"/>
        <v>3.4482758620689653</v>
      </c>
      <c r="AT25" s="439">
        <v>19</v>
      </c>
      <c r="AU25" s="440"/>
      <c r="AV25" s="430">
        <v>0</v>
      </c>
      <c r="AW25" s="430">
        <v>78</v>
      </c>
      <c r="AX25" s="431">
        <f t="shared" si="12"/>
        <v>0</v>
      </c>
      <c r="AY25" s="2">
        <v>1</v>
      </c>
      <c r="AZ25" s="2">
        <v>78</v>
      </c>
      <c r="BA25" s="67">
        <f t="shared" si="13"/>
        <v>1.2820512820512819</v>
      </c>
      <c r="BB25" s="66">
        <v>37</v>
      </c>
      <c r="BC25" s="2">
        <v>82</v>
      </c>
      <c r="BD25" s="65">
        <f t="shared" si="14"/>
        <v>45.121951219512198</v>
      </c>
      <c r="BE25" s="66">
        <v>2</v>
      </c>
      <c r="BF25" s="2">
        <v>76</v>
      </c>
      <c r="BG25" s="68">
        <f t="shared" si="15"/>
        <v>2.6315789473684208</v>
      </c>
    </row>
    <row r="26" spans="1:59">
      <c r="A26" s="439">
        <v>20</v>
      </c>
      <c r="B26" s="440"/>
      <c r="C26" s="2">
        <v>2</v>
      </c>
      <c r="D26" s="2">
        <v>37</v>
      </c>
      <c r="E26" s="65">
        <f t="shared" si="0"/>
        <v>5.4054054054054053</v>
      </c>
      <c r="F26" s="66">
        <v>0</v>
      </c>
      <c r="G26" s="2">
        <v>43</v>
      </c>
      <c r="H26" s="67">
        <f t="shared" si="1"/>
        <v>0</v>
      </c>
      <c r="I26" s="66">
        <v>33</v>
      </c>
      <c r="J26" s="2">
        <v>38</v>
      </c>
      <c r="K26" s="65">
        <f t="shared" si="2"/>
        <v>86.842105263157904</v>
      </c>
      <c r="L26" s="66">
        <v>1</v>
      </c>
      <c r="M26" s="2">
        <v>46</v>
      </c>
      <c r="N26" s="68">
        <f t="shared" si="3"/>
        <v>2.1739130434782608</v>
      </c>
      <c r="P26" s="439">
        <v>20</v>
      </c>
      <c r="Q26" s="440"/>
      <c r="R26" s="2">
        <v>2</v>
      </c>
      <c r="S26" s="2">
        <v>27</v>
      </c>
      <c r="T26" s="65">
        <f t="shared" si="4"/>
        <v>7.4074074074074066</v>
      </c>
      <c r="U26" s="66">
        <v>2</v>
      </c>
      <c r="V26" s="2">
        <v>33</v>
      </c>
      <c r="W26" s="67">
        <f t="shared" si="5"/>
        <v>6.0606060606060606</v>
      </c>
      <c r="X26" s="66">
        <v>23</v>
      </c>
      <c r="Y26" s="2">
        <v>26</v>
      </c>
      <c r="Z26" s="65">
        <f t="shared" si="6"/>
        <v>88.461538461538453</v>
      </c>
      <c r="AA26" s="66">
        <v>2</v>
      </c>
      <c r="AB26" s="2">
        <v>41</v>
      </c>
      <c r="AC26" s="68">
        <f t="shared" si="7"/>
        <v>4.8780487804878048</v>
      </c>
      <c r="AE26" s="439">
        <v>20</v>
      </c>
      <c r="AF26" s="440"/>
      <c r="AG26" s="2">
        <v>1</v>
      </c>
      <c r="AH26" s="2">
        <v>41</v>
      </c>
      <c r="AI26" s="65">
        <f t="shared" si="8"/>
        <v>2.4390243902439024</v>
      </c>
      <c r="AJ26" s="66">
        <v>2</v>
      </c>
      <c r="AK26" s="2">
        <v>35</v>
      </c>
      <c r="AL26" s="67">
        <f t="shared" si="9"/>
        <v>5.7142857142857144</v>
      </c>
      <c r="AM26" s="66">
        <v>29</v>
      </c>
      <c r="AN26" s="2">
        <v>32</v>
      </c>
      <c r="AO26" s="65">
        <f t="shared" si="10"/>
        <v>90.625</v>
      </c>
      <c r="AP26" s="66">
        <v>3</v>
      </c>
      <c r="AQ26" s="2">
        <v>35</v>
      </c>
      <c r="AR26" s="68">
        <f t="shared" si="11"/>
        <v>8.5714285714285712</v>
      </c>
      <c r="AT26" s="439">
        <v>20</v>
      </c>
      <c r="AU26" s="440"/>
      <c r="AV26" s="430">
        <v>2</v>
      </c>
      <c r="AW26" s="430">
        <v>76</v>
      </c>
      <c r="AX26" s="431">
        <f t="shared" si="12"/>
        <v>2.6315789473684208</v>
      </c>
      <c r="AY26" s="2">
        <v>1</v>
      </c>
      <c r="AZ26" s="2">
        <v>76</v>
      </c>
      <c r="BA26" s="67">
        <f t="shared" si="13"/>
        <v>1.3157894736842104</v>
      </c>
      <c r="BB26" s="66">
        <v>42</v>
      </c>
      <c r="BC26" s="2">
        <v>72</v>
      </c>
      <c r="BD26" s="65">
        <f t="shared" si="14"/>
        <v>58.333333333333336</v>
      </c>
      <c r="BE26" s="66">
        <v>2</v>
      </c>
      <c r="BF26" s="2">
        <v>73</v>
      </c>
      <c r="BG26" s="68">
        <f t="shared" si="15"/>
        <v>2.7397260273972601</v>
      </c>
    </row>
    <row r="27" spans="1:59">
      <c r="A27" s="439">
        <v>21</v>
      </c>
      <c r="B27" s="440">
        <v>5</v>
      </c>
      <c r="C27" s="2">
        <v>1</v>
      </c>
      <c r="D27" s="2">
        <v>42</v>
      </c>
      <c r="E27" s="65">
        <f t="shared" si="0"/>
        <v>2.3809523809523809</v>
      </c>
      <c r="F27" s="66">
        <v>2</v>
      </c>
      <c r="G27" s="2">
        <v>48</v>
      </c>
      <c r="H27" s="67">
        <f t="shared" si="1"/>
        <v>4.1666666666666661</v>
      </c>
      <c r="I27" s="66">
        <v>34</v>
      </c>
      <c r="J27" s="2">
        <v>38</v>
      </c>
      <c r="K27" s="65">
        <f t="shared" si="2"/>
        <v>89.473684210526315</v>
      </c>
      <c r="L27" s="66">
        <v>1</v>
      </c>
      <c r="M27" s="2">
        <v>41</v>
      </c>
      <c r="N27" s="68">
        <f t="shared" si="3"/>
        <v>2.4390243902439024</v>
      </c>
      <c r="P27" s="439">
        <v>21</v>
      </c>
      <c r="Q27" s="440">
        <v>5</v>
      </c>
      <c r="R27" s="2">
        <v>1</v>
      </c>
      <c r="S27" s="2">
        <v>28</v>
      </c>
      <c r="T27" s="65">
        <f t="shared" si="4"/>
        <v>3.5714285714285712</v>
      </c>
      <c r="U27" s="66">
        <v>2</v>
      </c>
      <c r="V27" s="2">
        <v>34</v>
      </c>
      <c r="W27" s="67">
        <f t="shared" si="5"/>
        <v>5.8823529411764701</v>
      </c>
      <c r="X27" s="66">
        <v>33</v>
      </c>
      <c r="Y27" s="2">
        <v>35</v>
      </c>
      <c r="Z27" s="65">
        <f t="shared" si="6"/>
        <v>94.285714285714278</v>
      </c>
      <c r="AA27" s="66">
        <v>0</v>
      </c>
      <c r="AB27" s="2">
        <v>35</v>
      </c>
      <c r="AC27" s="68">
        <f t="shared" si="7"/>
        <v>0</v>
      </c>
      <c r="AE27" s="439">
        <v>21</v>
      </c>
      <c r="AF27" s="440">
        <v>5</v>
      </c>
      <c r="AG27" s="2">
        <v>2</v>
      </c>
      <c r="AH27" s="2">
        <v>37</v>
      </c>
      <c r="AI27" s="65">
        <f t="shared" si="8"/>
        <v>5.4054054054054053</v>
      </c>
      <c r="AJ27" s="1">
        <v>3</v>
      </c>
      <c r="AK27" s="2">
        <v>37</v>
      </c>
      <c r="AL27" s="67">
        <f t="shared" ref="AL27:AL35" si="16">AJ28/AK27*100</f>
        <v>2.7027027027027026</v>
      </c>
      <c r="AM27" s="66">
        <v>15</v>
      </c>
      <c r="AN27" s="2">
        <v>19</v>
      </c>
      <c r="AO27" s="65">
        <f t="shared" si="10"/>
        <v>78.94736842105263</v>
      </c>
      <c r="AP27" s="66">
        <v>2</v>
      </c>
      <c r="AQ27" s="2">
        <v>43</v>
      </c>
      <c r="AR27" s="68">
        <f t="shared" si="11"/>
        <v>4.6511627906976747</v>
      </c>
      <c r="AT27" s="439">
        <v>21</v>
      </c>
      <c r="AU27" s="440">
        <v>5</v>
      </c>
      <c r="AV27" s="430">
        <v>0</v>
      </c>
      <c r="AW27" s="430">
        <v>73</v>
      </c>
      <c r="AX27" s="431">
        <f t="shared" si="12"/>
        <v>0</v>
      </c>
      <c r="AY27" s="2">
        <v>0</v>
      </c>
      <c r="AZ27" s="2">
        <v>73</v>
      </c>
      <c r="BA27" s="67">
        <f t="shared" si="13"/>
        <v>0</v>
      </c>
      <c r="BB27" s="66">
        <v>43</v>
      </c>
      <c r="BC27" s="2">
        <v>75</v>
      </c>
      <c r="BD27" s="65">
        <f t="shared" si="14"/>
        <v>57.333333333333336</v>
      </c>
      <c r="BE27" s="66">
        <v>0</v>
      </c>
      <c r="BF27" s="2">
        <v>74</v>
      </c>
      <c r="BG27" s="68">
        <f t="shared" si="15"/>
        <v>0</v>
      </c>
    </row>
    <row r="28" spans="1:59">
      <c r="A28" s="439">
        <v>22</v>
      </c>
      <c r="B28" s="440"/>
      <c r="C28" s="2">
        <v>0</v>
      </c>
      <c r="D28" s="2">
        <v>36</v>
      </c>
      <c r="E28" s="65">
        <f t="shared" si="0"/>
        <v>0</v>
      </c>
      <c r="F28" s="66">
        <v>2</v>
      </c>
      <c r="G28" s="2">
        <v>45</v>
      </c>
      <c r="H28" s="67">
        <f t="shared" si="1"/>
        <v>4.4444444444444446</v>
      </c>
      <c r="I28" s="66">
        <v>37</v>
      </c>
      <c r="J28" s="2">
        <v>40</v>
      </c>
      <c r="K28" s="65">
        <f t="shared" si="2"/>
        <v>92.5</v>
      </c>
      <c r="L28" s="66">
        <v>0</v>
      </c>
      <c r="M28" s="2">
        <v>37</v>
      </c>
      <c r="N28" s="68">
        <f t="shared" si="3"/>
        <v>0</v>
      </c>
      <c r="P28" s="439">
        <v>22</v>
      </c>
      <c r="Q28" s="440"/>
      <c r="R28" s="2">
        <v>1</v>
      </c>
      <c r="S28" s="2">
        <v>30</v>
      </c>
      <c r="T28" s="65">
        <f t="shared" si="4"/>
        <v>3.3333333333333335</v>
      </c>
      <c r="U28" s="66">
        <v>0</v>
      </c>
      <c r="V28" s="2">
        <v>16</v>
      </c>
      <c r="W28" s="67">
        <f t="shared" si="5"/>
        <v>0</v>
      </c>
      <c r="X28" s="66">
        <v>21</v>
      </c>
      <c r="Y28" s="2">
        <v>23</v>
      </c>
      <c r="Z28" s="65">
        <f t="shared" si="6"/>
        <v>91.304347826086953</v>
      </c>
      <c r="AA28" s="66">
        <v>1</v>
      </c>
      <c r="AB28" s="2">
        <v>42</v>
      </c>
      <c r="AC28" s="68">
        <f t="shared" si="7"/>
        <v>2.3809523809523809</v>
      </c>
      <c r="AE28" s="439">
        <v>22</v>
      </c>
      <c r="AF28" s="440"/>
      <c r="AG28" s="2">
        <v>4</v>
      </c>
      <c r="AH28" s="2">
        <v>38</v>
      </c>
      <c r="AI28" s="65">
        <f t="shared" si="8"/>
        <v>10.526315789473683</v>
      </c>
      <c r="AJ28" s="66">
        <v>1</v>
      </c>
      <c r="AK28" s="2">
        <v>34</v>
      </c>
      <c r="AL28" s="67">
        <f t="shared" si="16"/>
        <v>11.76470588235294</v>
      </c>
      <c r="AM28" s="2">
        <v>33</v>
      </c>
      <c r="AN28" s="2">
        <v>36</v>
      </c>
      <c r="AO28" s="65">
        <f t="shared" si="10"/>
        <v>91.666666666666657</v>
      </c>
      <c r="AP28" s="66">
        <v>4</v>
      </c>
      <c r="AQ28" s="2">
        <v>47</v>
      </c>
      <c r="AR28" s="68">
        <f t="shared" si="11"/>
        <v>8.5106382978723403</v>
      </c>
      <c r="AT28" s="439">
        <v>22</v>
      </c>
      <c r="AU28" s="440"/>
      <c r="AV28" s="430">
        <v>1</v>
      </c>
      <c r="AW28" s="430">
        <v>84</v>
      </c>
      <c r="AX28" s="431">
        <f t="shared" si="12"/>
        <v>1.1904761904761905</v>
      </c>
      <c r="AY28" s="2">
        <v>0</v>
      </c>
      <c r="AZ28" s="2">
        <v>84</v>
      </c>
      <c r="BA28" s="67">
        <f t="shared" si="13"/>
        <v>0</v>
      </c>
      <c r="BB28" s="66">
        <v>27</v>
      </c>
      <c r="BC28" s="2">
        <v>63</v>
      </c>
      <c r="BD28" s="65">
        <f t="shared" si="14"/>
        <v>42.857142857142854</v>
      </c>
      <c r="BE28" s="66">
        <v>3</v>
      </c>
      <c r="BF28" s="2">
        <v>62</v>
      </c>
      <c r="BG28" s="68">
        <f t="shared" si="15"/>
        <v>4.838709677419355</v>
      </c>
    </row>
    <row r="29" spans="1:59">
      <c r="A29" s="439">
        <v>23</v>
      </c>
      <c r="B29" s="440"/>
      <c r="C29" s="2">
        <v>0</v>
      </c>
      <c r="D29" s="2">
        <v>35</v>
      </c>
      <c r="E29" s="65">
        <f t="shared" si="0"/>
        <v>0</v>
      </c>
      <c r="F29" s="66">
        <v>1</v>
      </c>
      <c r="G29" s="2">
        <v>45</v>
      </c>
      <c r="H29" s="67">
        <f t="shared" si="1"/>
        <v>2.2222222222222223</v>
      </c>
      <c r="I29" s="66">
        <v>26</v>
      </c>
      <c r="J29" s="2">
        <v>29</v>
      </c>
      <c r="K29" s="65">
        <f t="shared" si="2"/>
        <v>89.65517241379311</v>
      </c>
      <c r="L29" s="66">
        <v>1</v>
      </c>
      <c r="M29" s="2">
        <v>43</v>
      </c>
      <c r="N29" s="68">
        <f t="shared" si="3"/>
        <v>2.3255813953488373</v>
      </c>
      <c r="P29" s="439">
        <v>23</v>
      </c>
      <c r="Q29" s="440"/>
      <c r="R29" s="2">
        <v>0</v>
      </c>
      <c r="S29" s="2">
        <v>31</v>
      </c>
      <c r="T29" s="65">
        <f t="shared" si="4"/>
        <v>0</v>
      </c>
      <c r="U29" s="66">
        <v>1</v>
      </c>
      <c r="V29" s="2">
        <v>25</v>
      </c>
      <c r="W29" s="67">
        <f t="shared" si="5"/>
        <v>4</v>
      </c>
      <c r="X29" s="66">
        <v>25</v>
      </c>
      <c r="Y29" s="2">
        <v>27</v>
      </c>
      <c r="Z29" s="65">
        <f t="shared" si="6"/>
        <v>92.592592592592595</v>
      </c>
      <c r="AA29" s="66">
        <v>0</v>
      </c>
      <c r="AB29" s="2">
        <v>42</v>
      </c>
      <c r="AC29" s="68">
        <f t="shared" si="7"/>
        <v>0</v>
      </c>
      <c r="AE29" s="439">
        <v>23</v>
      </c>
      <c r="AF29" s="440"/>
      <c r="AG29" s="2">
        <v>1</v>
      </c>
      <c r="AH29" s="2">
        <v>41</v>
      </c>
      <c r="AI29" s="65">
        <f t="shared" si="8"/>
        <v>2.4390243902439024</v>
      </c>
      <c r="AJ29" s="66">
        <v>4</v>
      </c>
      <c r="AK29" s="2">
        <v>38</v>
      </c>
      <c r="AL29" s="67">
        <f t="shared" si="16"/>
        <v>7.8947368421052628</v>
      </c>
      <c r="AM29" s="66">
        <v>27</v>
      </c>
      <c r="AN29" s="2">
        <v>32</v>
      </c>
      <c r="AO29" s="65">
        <f t="shared" si="10"/>
        <v>84.375</v>
      </c>
      <c r="AP29" s="66">
        <v>1</v>
      </c>
      <c r="AQ29" s="2">
        <v>38</v>
      </c>
      <c r="AR29" s="68">
        <f t="shared" si="11"/>
        <v>2.6315789473684208</v>
      </c>
      <c r="AT29" s="439">
        <v>23</v>
      </c>
      <c r="AU29" s="440"/>
      <c r="AV29" s="430">
        <v>1</v>
      </c>
      <c r="AW29" s="430">
        <v>83</v>
      </c>
      <c r="AX29" s="431">
        <f t="shared" si="12"/>
        <v>1.2048192771084338</v>
      </c>
      <c r="AY29" s="2">
        <v>0</v>
      </c>
      <c r="AZ29" s="2">
        <v>83</v>
      </c>
      <c r="BA29" s="67">
        <f t="shared" si="13"/>
        <v>0</v>
      </c>
      <c r="BB29" s="66">
        <v>25</v>
      </c>
      <c r="BC29" s="2">
        <v>62</v>
      </c>
      <c r="BD29" s="65">
        <f t="shared" si="14"/>
        <v>40.322580645161288</v>
      </c>
      <c r="BE29" s="66">
        <v>1</v>
      </c>
      <c r="BF29" s="2">
        <v>81</v>
      </c>
      <c r="BG29" s="68">
        <f t="shared" si="15"/>
        <v>1.2345679012345678</v>
      </c>
    </row>
    <row r="30" spans="1:59">
      <c r="A30" s="439">
        <v>24</v>
      </c>
      <c r="B30" s="440"/>
      <c r="C30" s="2">
        <v>1</v>
      </c>
      <c r="D30" s="2">
        <v>46</v>
      </c>
      <c r="E30" s="65">
        <f t="shared" si="0"/>
        <v>2.1739130434782608</v>
      </c>
      <c r="F30" s="66">
        <v>1</v>
      </c>
      <c r="G30" s="2">
        <v>43</v>
      </c>
      <c r="H30" s="67">
        <f t="shared" si="1"/>
        <v>2.3255813953488373</v>
      </c>
      <c r="I30" s="66">
        <v>32</v>
      </c>
      <c r="J30" s="2">
        <v>36</v>
      </c>
      <c r="K30" s="65">
        <f t="shared" si="2"/>
        <v>88.888888888888886</v>
      </c>
      <c r="L30" s="66">
        <v>2</v>
      </c>
      <c r="M30" s="2">
        <v>43</v>
      </c>
      <c r="N30" s="68">
        <f t="shared" si="3"/>
        <v>4.6511627906976747</v>
      </c>
      <c r="P30" s="439">
        <v>24</v>
      </c>
      <c r="Q30" s="440"/>
      <c r="R30" s="2">
        <v>0</v>
      </c>
      <c r="S30" s="2">
        <v>27</v>
      </c>
      <c r="T30" s="65">
        <f t="shared" si="4"/>
        <v>0</v>
      </c>
      <c r="U30" s="66">
        <v>0</v>
      </c>
      <c r="V30" s="2">
        <v>27</v>
      </c>
      <c r="W30" s="67">
        <f t="shared" si="5"/>
        <v>0</v>
      </c>
      <c r="X30" s="66">
        <v>29</v>
      </c>
      <c r="Y30" s="2">
        <v>33</v>
      </c>
      <c r="Z30" s="65">
        <f t="shared" si="6"/>
        <v>87.878787878787875</v>
      </c>
      <c r="AA30" s="66">
        <v>3</v>
      </c>
      <c r="AB30" s="2">
        <v>38</v>
      </c>
      <c r="AC30" s="68">
        <f t="shared" si="7"/>
        <v>7.8947368421052628</v>
      </c>
      <c r="AE30" s="439">
        <v>24</v>
      </c>
      <c r="AF30" s="440"/>
      <c r="AG30" s="2">
        <v>2</v>
      </c>
      <c r="AH30" s="2">
        <v>38</v>
      </c>
      <c r="AI30" s="65">
        <f t="shared" si="8"/>
        <v>5.2631578947368416</v>
      </c>
      <c r="AJ30" s="66">
        <v>3</v>
      </c>
      <c r="AK30" s="2">
        <v>35</v>
      </c>
      <c r="AL30" s="67">
        <f t="shared" si="16"/>
        <v>5.7142857142857144</v>
      </c>
      <c r="AM30" s="66">
        <v>19</v>
      </c>
      <c r="AN30" s="2">
        <v>24</v>
      </c>
      <c r="AO30" s="65">
        <f t="shared" si="10"/>
        <v>79.166666666666657</v>
      </c>
      <c r="AP30" s="66">
        <v>2</v>
      </c>
      <c r="AQ30" s="2">
        <v>37</v>
      </c>
      <c r="AR30" s="68">
        <f t="shared" si="11"/>
        <v>5.4054054054054053</v>
      </c>
      <c r="AT30" s="439">
        <v>24</v>
      </c>
      <c r="AU30" s="440"/>
      <c r="AV30" s="430">
        <v>0</v>
      </c>
      <c r="AW30" s="430">
        <v>86</v>
      </c>
      <c r="AX30" s="431">
        <f t="shared" si="12"/>
        <v>0</v>
      </c>
      <c r="AY30" s="2">
        <v>1</v>
      </c>
      <c r="AZ30" s="2">
        <v>86</v>
      </c>
      <c r="BA30" s="67">
        <f t="shared" si="13"/>
        <v>1.1627906976744187</v>
      </c>
      <c r="BB30" s="66">
        <v>23</v>
      </c>
      <c r="BC30" s="2">
        <v>62</v>
      </c>
      <c r="BD30" s="65">
        <f t="shared" si="14"/>
        <v>37.096774193548384</v>
      </c>
      <c r="BE30" s="66">
        <v>1</v>
      </c>
      <c r="BF30" s="2">
        <v>82</v>
      </c>
      <c r="BG30" s="68">
        <f t="shared" si="15"/>
        <v>1.2195121951219512</v>
      </c>
    </row>
    <row r="31" spans="1:59">
      <c r="A31" s="439">
        <v>25</v>
      </c>
      <c r="B31" s="440"/>
      <c r="C31" s="2">
        <v>2</v>
      </c>
      <c r="D31" s="2">
        <v>46</v>
      </c>
      <c r="E31" s="65">
        <f t="shared" si="0"/>
        <v>4.3478260869565215</v>
      </c>
      <c r="F31" s="66">
        <v>1</v>
      </c>
      <c r="G31" s="2">
        <v>41</v>
      </c>
      <c r="H31" s="67">
        <f t="shared" si="1"/>
        <v>2.4390243902439024</v>
      </c>
      <c r="I31" s="66">
        <v>28</v>
      </c>
      <c r="J31" s="2">
        <v>32</v>
      </c>
      <c r="K31" s="65">
        <f t="shared" si="2"/>
        <v>87.5</v>
      </c>
      <c r="L31" s="66">
        <v>5</v>
      </c>
      <c r="M31" s="2">
        <v>45</v>
      </c>
      <c r="N31" s="68">
        <f t="shared" si="3"/>
        <v>11.111111111111111</v>
      </c>
      <c r="P31" s="439">
        <v>25</v>
      </c>
      <c r="Q31" s="440"/>
      <c r="R31" s="2">
        <v>1</v>
      </c>
      <c r="S31" s="2">
        <v>29</v>
      </c>
      <c r="T31" s="65">
        <f t="shared" si="4"/>
        <v>3.4482758620689653</v>
      </c>
      <c r="U31" s="66">
        <v>1</v>
      </c>
      <c r="V31" s="2">
        <v>31</v>
      </c>
      <c r="W31" s="67">
        <f t="shared" si="5"/>
        <v>3.225806451612903</v>
      </c>
      <c r="X31" s="66">
        <v>39</v>
      </c>
      <c r="Y31" s="2">
        <v>44</v>
      </c>
      <c r="Z31" s="65">
        <f t="shared" si="6"/>
        <v>88.63636363636364</v>
      </c>
      <c r="AA31" s="66">
        <v>3</v>
      </c>
      <c r="AB31" s="2">
        <v>45</v>
      </c>
      <c r="AC31" s="68">
        <f t="shared" si="7"/>
        <v>6.666666666666667</v>
      </c>
      <c r="AE31" s="439">
        <v>25</v>
      </c>
      <c r="AF31" s="440"/>
      <c r="AG31" s="2">
        <v>2</v>
      </c>
      <c r="AH31" s="2">
        <v>40</v>
      </c>
      <c r="AI31" s="65">
        <f t="shared" si="8"/>
        <v>5</v>
      </c>
      <c r="AJ31" s="66">
        <v>2</v>
      </c>
      <c r="AK31" s="2">
        <v>37</v>
      </c>
      <c r="AL31" s="67">
        <f t="shared" si="16"/>
        <v>5.4054054054054053</v>
      </c>
      <c r="AM31" s="66">
        <v>22</v>
      </c>
      <c r="AN31" s="2">
        <v>26</v>
      </c>
      <c r="AO31" s="65">
        <f t="shared" si="10"/>
        <v>84.615384615384613</v>
      </c>
      <c r="AP31" s="66">
        <v>2</v>
      </c>
      <c r="AQ31" s="2">
        <v>35</v>
      </c>
      <c r="AR31" s="68">
        <f t="shared" si="11"/>
        <v>5.7142857142857144</v>
      </c>
      <c r="AT31" s="439">
        <v>25</v>
      </c>
      <c r="AU31" s="440"/>
      <c r="AV31" s="430">
        <v>0</v>
      </c>
      <c r="AW31" s="430">
        <v>89</v>
      </c>
      <c r="AX31" s="431">
        <f t="shared" si="12"/>
        <v>0</v>
      </c>
      <c r="AY31" s="2">
        <v>0</v>
      </c>
      <c r="AZ31" s="2">
        <v>89</v>
      </c>
      <c r="BA31" s="67">
        <f t="shared" si="13"/>
        <v>0</v>
      </c>
      <c r="BB31" s="66">
        <v>25</v>
      </c>
      <c r="BC31" s="2">
        <v>61</v>
      </c>
      <c r="BD31" s="65">
        <f t="shared" si="14"/>
        <v>40.983606557377051</v>
      </c>
      <c r="BE31" s="66">
        <v>2</v>
      </c>
      <c r="BF31" s="2">
        <v>84</v>
      </c>
      <c r="BG31" s="68">
        <f t="shared" si="15"/>
        <v>2.3809523809523809</v>
      </c>
    </row>
    <row r="32" spans="1:59">
      <c r="A32" s="439">
        <v>26</v>
      </c>
      <c r="B32" s="440">
        <v>6</v>
      </c>
      <c r="C32" s="2">
        <v>2</v>
      </c>
      <c r="D32" s="2">
        <v>46</v>
      </c>
      <c r="E32" s="65">
        <f t="shared" si="0"/>
        <v>4.3478260869565215</v>
      </c>
      <c r="F32" s="66">
        <v>0</v>
      </c>
      <c r="G32" s="2">
        <v>41</v>
      </c>
      <c r="H32" s="67">
        <f t="shared" si="1"/>
        <v>0</v>
      </c>
      <c r="I32" s="66">
        <v>30</v>
      </c>
      <c r="J32" s="2">
        <v>34</v>
      </c>
      <c r="K32" s="65">
        <f t="shared" si="2"/>
        <v>88.235294117647058</v>
      </c>
      <c r="L32" s="66">
        <v>7</v>
      </c>
      <c r="M32" s="2">
        <v>44</v>
      </c>
      <c r="N32" s="68">
        <f t="shared" si="3"/>
        <v>15.909090909090908</v>
      </c>
      <c r="P32" s="439">
        <v>26</v>
      </c>
      <c r="Q32" s="440">
        <v>6</v>
      </c>
      <c r="R32" s="2">
        <v>2</v>
      </c>
      <c r="S32" s="2">
        <v>29</v>
      </c>
      <c r="T32" s="65">
        <f t="shared" si="4"/>
        <v>6.8965517241379306</v>
      </c>
      <c r="U32" s="66">
        <v>1</v>
      </c>
      <c r="V32" s="2">
        <v>33</v>
      </c>
      <c r="W32" s="67">
        <f t="shared" si="5"/>
        <v>3.0303030303030303</v>
      </c>
      <c r="X32" s="66">
        <v>34</v>
      </c>
      <c r="Y32" s="2">
        <v>37</v>
      </c>
      <c r="Z32" s="65">
        <f t="shared" si="6"/>
        <v>91.891891891891902</v>
      </c>
      <c r="AA32" s="66">
        <v>2</v>
      </c>
      <c r="AB32" s="2">
        <v>38</v>
      </c>
      <c r="AC32" s="68">
        <f t="shared" si="7"/>
        <v>5.2631578947368416</v>
      </c>
      <c r="AE32" s="439">
        <v>26</v>
      </c>
      <c r="AF32" s="440">
        <v>6</v>
      </c>
      <c r="AG32" s="2">
        <v>4</v>
      </c>
      <c r="AH32" s="2">
        <v>37</v>
      </c>
      <c r="AI32" s="65">
        <f t="shared" si="8"/>
        <v>10.810810810810811</v>
      </c>
      <c r="AJ32" s="66">
        <v>2</v>
      </c>
      <c r="AK32" s="2">
        <v>33</v>
      </c>
      <c r="AL32" s="67">
        <f t="shared" si="16"/>
        <v>6.0606060606060606</v>
      </c>
      <c r="AM32" s="66">
        <v>11</v>
      </c>
      <c r="AN32" s="2">
        <v>14</v>
      </c>
      <c r="AO32" s="65">
        <f t="shared" si="10"/>
        <v>78.571428571428569</v>
      </c>
      <c r="AP32" s="66">
        <v>3</v>
      </c>
      <c r="AQ32" s="2">
        <v>34</v>
      </c>
      <c r="AR32" s="68">
        <f t="shared" si="11"/>
        <v>8.8235294117647065</v>
      </c>
      <c r="AT32" s="439">
        <v>26</v>
      </c>
      <c r="AU32" s="440">
        <v>6</v>
      </c>
      <c r="AV32" s="430">
        <v>1</v>
      </c>
      <c r="AW32" s="430">
        <v>76</v>
      </c>
      <c r="AX32" s="431">
        <f t="shared" si="12"/>
        <v>1.3157894736842104</v>
      </c>
      <c r="AY32" s="2">
        <v>0</v>
      </c>
      <c r="AZ32" s="2">
        <v>76</v>
      </c>
      <c r="BA32" s="67">
        <f t="shared" si="13"/>
        <v>0</v>
      </c>
      <c r="BB32" s="66">
        <v>24</v>
      </c>
      <c r="BC32" s="2">
        <v>63</v>
      </c>
      <c r="BD32" s="65">
        <f t="shared" si="14"/>
        <v>38.095238095238095</v>
      </c>
      <c r="BE32" s="66">
        <v>0</v>
      </c>
      <c r="BF32" s="2">
        <v>85</v>
      </c>
      <c r="BG32" s="68">
        <f t="shared" si="15"/>
        <v>0</v>
      </c>
    </row>
    <row r="33" spans="1:59">
      <c r="A33" s="439">
        <v>27</v>
      </c>
      <c r="B33" s="440"/>
      <c r="C33" s="2">
        <v>1</v>
      </c>
      <c r="D33" s="2">
        <v>38</v>
      </c>
      <c r="E33" s="65">
        <f t="shared" si="0"/>
        <v>2.6315789473684208</v>
      </c>
      <c r="F33" s="66">
        <v>0</v>
      </c>
      <c r="G33" s="2">
        <v>38</v>
      </c>
      <c r="H33" s="67">
        <f t="shared" si="1"/>
        <v>0</v>
      </c>
      <c r="I33" s="66">
        <v>34</v>
      </c>
      <c r="J33" s="2">
        <v>40</v>
      </c>
      <c r="K33" s="65">
        <f t="shared" si="2"/>
        <v>85</v>
      </c>
      <c r="L33" s="66">
        <v>5</v>
      </c>
      <c r="M33" s="2">
        <v>43</v>
      </c>
      <c r="N33" s="68">
        <f t="shared" si="3"/>
        <v>11.627906976744185</v>
      </c>
      <c r="P33" s="439">
        <v>27</v>
      </c>
      <c r="Q33" s="440"/>
      <c r="R33" s="2">
        <v>2</v>
      </c>
      <c r="S33" s="2">
        <v>31</v>
      </c>
      <c r="T33" s="65">
        <f t="shared" si="4"/>
        <v>6.4516129032258061</v>
      </c>
      <c r="U33" s="66">
        <v>0</v>
      </c>
      <c r="V33" s="2">
        <v>23</v>
      </c>
      <c r="W33" s="67">
        <f t="shared" si="5"/>
        <v>0</v>
      </c>
      <c r="X33" s="66">
        <v>30</v>
      </c>
      <c r="Y33" s="2">
        <v>32</v>
      </c>
      <c r="Z33" s="65">
        <f t="shared" si="6"/>
        <v>93.75</v>
      </c>
      <c r="AA33" s="66">
        <v>3</v>
      </c>
      <c r="AB33" s="2">
        <v>34</v>
      </c>
      <c r="AC33" s="68">
        <f t="shared" si="7"/>
        <v>8.8235294117647065</v>
      </c>
      <c r="AE33" s="439">
        <v>27</v>
      </c>
      <c r="AF33" s="440"/>
      <c r="AG33" s="2">
        <v>3</v>
      </c>
      <c r="AH33" s="2">
        <v>41</v>
      </c>
      <c r="AI33" s="65">
        <f t="shared" si="8"/>
        <v>7.3170731707317067</v>
      </c>
      <c r="AJ33" s="66">
        <v>2</v>
      </c>
      <c r="AK33" s="2">
        <v>39</v>
      </c>
      <c r="AL33" s="67">
        <f t="shared" si="16"/>
        <v>7.6923076923076925</v>
      </c>
      <c r="AM33" s="66">
        <v>13</v>
      </c>
      <c r="AN33" s="2">
        <v>18</v>
      </c>
      <c r="AO33" s="65">
        <f t="shared" si="10"/>
        <v>72.222222222222214</v>
      </c>
      <c r="AP33" s="66">
        <v>5</v>
      </c>
      <c r="AQ33" s="2">
        <v>43</v>
      </c>
      <c r="AR33" s="68">
        <f t="shared" si="11"/>
        <v>11.627906976744185</v>
      </c>
      <c r="AT33" s="439">
        <v>27</v>
      </c>
      <c r="AU33" s="440"/>
      <c r="AV33" s="430">
        <v>1</v>
      </c>
      <c r="AW33" s="430">
        <v>71</v>
      </c>
      <c r="AX33" s="431">
        <f t="shared" si="12"/>
        <v>1.4084507042253522</v>
      </c>
      <c r="AY33" s="2">
        <v>2</v>
      </c>
      <c r="AZ33" s="2">
        <v>71</v>
      </c>
      <c r="BA33" s="67">
        <f t="shared" si="13"/>
        <v>2.8169014084507045</v>
      </c>
      <c r="BB33" s="66">
        <v>32</v>
      </c>
      <c r="BC33" s="2">
        <v>62</v>
      </c>
      <c r="BD33" s="65">
        <f t="shared" si="14"/>
        <v>51.612903225806448</v>
      </c>
      <c r="BE33" s="66">
        <v>1</v>
      </c>
      <c r="BF33" s="2">
        <v>78</v>
      </c>
      <c r="BG33" s="68">
        <f t="shared" si="15"/>
        <v>1.2820512820512819</v>
      </c>
    </row>
    <row r="34" spans="1:59">
      <c r="A34" s="439">
        <v>28</v>
      </c>
      <c r="B34" s="440"/>
      <c r="C34" s="2">
        <v>1</v>
      </c>
      <c r="D34" s="2">
        <v>37</v>
      </c>
      <c r="E34" s="65">
        <f t="shared" si="0"/>
        <v>2.7027027027027026</v>
      </c>
      <c r="F34" s="66">
        <v>1</v>
      </c>
      <c r="G34" s="2">
        <v>39</v>
      </c>
      <c r="H34" s="67">
        <f t="shared" si="1"/>
        <v>2.5641025641025639</v>
      </c>
      <c r="I34" s="66">
        <v>39</v>
      </c>
      <c r="J34" s="2">
        <v>42</v>
      </c>
      <c r="K34" s="65">
        <f t="shared" si="2"/>
        <v>92.857142857142861</v>
      </c>
      <c r="L34" s="66">
        <v>4</v>
      </c>
      <c r="M34" s="2">
        <v>42</v>
      </c>
      <c r="N34" s="68">
        <f t="shared" si="3"/>
        <v>9.5238095238095237</v>
      </c>
      <c r="P34" s="439">
        <v>28</v>
      </c>
      <c r="Q34" s="440"/>
      <c r="R34" s="2">
        <v>0</v>
      </c>
      <c r="S34" s="2">
        <v>25</v>
      </c>
      <c r="T34" s="65">
        <f t="shared" si="4"/>
        <v>0</v>
      </c>
      <c r="U34" s="66">
        <v>2</v>
      </c>
      <c r="V34" s="2">
        <v>25</v>
      </c>
      <c r="W34" s="67">
        <f t="shared" si="5"/>
        <v>8</v>
      </c>
      <c r="X34" s="66">
        <v>29</v>
      </c>
      <c r="Y34" s="2">
        <v>32</v>
      </c>
      <c r="Z34" s="65">
        <f t="shared" si="6"/>
        <v>90.625</v>
      </c>
      <c r="AA34" s="66">
        <v>2</v>
      </c>
      <c r="AB34" s="2">
        <v>34</v>
      </c>
      <c r="AC34" s="68">
        <f t="shared" si="7"/>
        <v>5.8823529411764701</v>
      </c>
      <c r="AE34" s="439">
        <v>28</v>
      </c>
      <c r="AF34" s="440"/>
      <c r="AG34" s="2">
        <v>1</v>
      </c>
      <c r="AH34" s="2">
        <v>39</v>
      </c>
      <c r="AI34" s="65">
        <f t="shared" si="8"/>
        <v>2.5641025641025639</v>
      </c>
      <c r="AJ34" s="66">
        <v>3</v>
      </c>
      <c r="AK34" s="2">
        <v>36</v>
      </c>
      <c r="AL34" s="67">
        <f t="shared" si="16"/>
        <v>11.111111111111111</v>
      </c>
      <c r="AM34" s="66">
        <v>19</v>
      </c>
      <c r="AN34" s="2">
        <v>22</v>
      </c>
      <c r="AO34" s="65">
        <f t="shared" si="10"/>
        <v>86.36363636363636</v>
      </c>
      <c r="AP34" s="66">
        <v>6</v>
      </c>
      <c r="AQ34" s="2">
        <v>47</v>
      </c>
      <c r="AR34" s="68">
        <f t="shared" si="11"/>
        <v>12.76595744680851</v>
      </c>
      <c r="AT34" s="439">
        <v>28</v>
      </c>
      <c r="AU34" s="440"/>
      <c r="AV34" s="430">
        <v>0</v>
      </c>
      <c r="AW34" s="430">
        <v>82</v>
      </c>
      <c r="AX34" s="431">
        <f t="shared" si="12"/>
        <v>0</v>
      </c>
      <c r="AY34" s="2">
        <v>1</v>
      </c>
      <c r="AZ34" s="2">
        <v>82</v>
      </c>
      <c r="BA34" s="67">
        <f t="shared" si="13"/>
        <v>1.2195121951219512</v>
      </c>
      <c r="BB34" s="66">
        <v>18</v>
      </c>
      <c r="BC34" s="2">
        <v>59</v>
      </c>
      <c r="BD34" s="65">
        <f t="shared" si="14"/>
        <v>30.508474576271187</v>
      </c>
      <c r="BE34" s="66">
        <v>2</v>
      </c>
      <c r="BF34" s="2">
        <v>82</v>
      </c>
      <c r="BG34" s="68">
        <f t="shared" si="15"/>
        <v>2.4390243902439024</v>
      </c>
    </row>
    <row r="35" spans="1:59">
      <c r="A35" s="439">
        <v>29</v>
      </c>
      <c r="B35" s="440"/>
      <c r="C35" s="2">
        <v>2</v>
      </c>
      <c r="D35" s="2">
        <v>41</v>
      </c>
      <c r="E35" s="65">
        <f t="shared" si="0"/>
        <v>4.8780487804878048</v>
      </c>
      <c r="F35" s="66">
        <v>0</v>
      </c>
      <c r="G35" s="2">
        <v>40</v>
      </c>
      <c r="H35" s="67">
        <f t="shared" si="1"/>
        <v>0</v>
      </c>
      <c r="I35" s="66">
        <v>38</v>
      </c>
      <c r="J35" s="2">
        <v>43</v>
      </c>
      <c r="K35" s="65">
        <f t="shared" si="2"/>
        <v>88.372093023255815</v>
      </c>
      <c r="L35" s="66">
        <v>0</v>
      </c>
      <c r="M35" s="2">
        <v>45</v>
      </c>
      <c r="N35" s="68">
        <f t="shared" si="3"/>
        <v>0</v>
      </c>
      <c r="P35" s="439">
        <v>29</v>
      </c>
      <c r="Q35" s="440"/>
      <c r="R35" s="2">
        <v>1</v>
      </c>
      <c r="S35" s="2">
        <v>22</v>
      </c>
      <c r="T35" s="65">
        <f t="shared" si="4"/>
        <v>4.5454545454545459</v>
      </c>
      <c r="U35" s="66">
        <v>3</v>
      </c>
      <c r="V35" s="2">
        <v>33</v>
      </c>
      <c r="W35" s="67">
        <f t="shared" si="5"/>
        <v>9.0909090909090917</v>
      </c>
      <c r="X35" s="66">
        <v>27</v>
      </c>
      <c r="Y35" s="2">
        <v>29</v>
      </c>
      <c r="Z35" s="65">
        <f t="shared" si="6"/>
        <v>93.103448275862064</v>
      </c>
      <c r="AA35" s="66">
        <v>3</v>
      </c>
      <c r="AB35" s="2">
        <v>41</v>
      </c>
      <c r="AC35" s="68">
        <f t="shared" si="7"/>
        <v>7.3170731707317067</v>
      </c>
      <c r="AE35" s="439">
        <v>29</v>
      </c>
      <c r="AF35" s="440"/>
      <c r="AG35" s="2">
        <v>3</v>
      </c>
      <c r="AH35" s="2">
        <v>32</v>
      </c>
      <c r="AI35" s="65">
        <f t="shared" si="8"/>
        <v>9.375</v>
      </c>
      <c r="AJ35" s="66">
        <v>4</v>
      </c>
      <c r="AK35" s="2">
        <v>37</v>
      </c>
      <c r="AL35" s="67">
        <f t="shared" si="16"/>
        <v>8.1081081081081088</v>
      </c>
      <c r="AM35" s="66">
        <v>23</v>
      </c>
      <c r="AN35" s="2">
        <v>26</v>
      </c>
      <c r="AO35" s="65">
        <f t="shared" si="10"/>
        <v>88.461538461538453</v>
      </c>
      <c r="AP35" s="66">
        <v>2</v>
      </c>
      <c r="AQ35" s="2">
        <v>42</v>
      </c>
      <c r="AR35" s="68">
        <f t="shared" si="11"/>
        <v>4.7619047619047619</v>
      </c>
      <c r="AT35" s="439">
        <v>29</v>
      </c>
      <c r="AU35" s="440"/>
      <c r="AV35" s="430">
        <v>1</v>
      </c>
      <c r="AW35" s="430">
        <v>85</v>
      </c>
      <c r="AX35" s="431">
        <f t="shared" si="12"/>
        <v>1.1764705882352942</v>
      </c>
      <c r="AY35" s="2">
        <v>1</v>
      </c>
      <c r="AZ35" s="2">
        <v>85</v>
      </c>
      <c r="BA35" s="67">
        <f t="shared" si="13"/>
        <v>1.1764705882352942</v>
      </c>
      <c r="BB35" s="66">
        <v>29</v>
      </c>
      <c r="BC35" s="2">
        <v>67</v>
      </c>
      <c r="BD35" s="65">
        <f t="shared" si="14"/>
        <v>43.283582089552233</v>
      </c>
      <c r="BE35" s="66">
        <v>1</v>
      </c>
      <c r="BF35" s="2">
        <v>78</v>
      </c>
      <c r="BG35" s="68">
        <f t="shared" si="15"/>
        <v>1.2820512820512819</v>
      </c>
    </row>
    <row r="36" spans="1:59">
      <c r="A36" s="441">
        <v>30</v>
      </c>
      <c r="B36" s="442"/>
      <c r="C36" s="2">
        <v>0</v>
      </c>
      <c r="D36" s="2">
        <v>38</v>
      </c>
      <c r="E36" s="65">
        <f t="shared" si="0"/>
        <v>0</v>
      </c>
      <c r="F36" s="66">
        <v>2</v>
      </c>
      <c r="G36" s="2">
        <v>38</v>
      </c>
      <c r="H36" s="67">
        <f t="shared" si="1"/>
        <v>5.2631578947368416</v>
      </c>
      <c r="I36" s="66">
        <v>36</v>
      </c>
      <c r="J36" s="2">
        <v>41</v>
      </c>
      <c r="K36" s="65">
        <f t="shared" si="2"/>
        <v>87.804878048780495</v>
      </c>
      <c r="L36" s="66">
        <v>0</v>
      </c>
      <c r="M36" s="2">
        <v>38</v>
      </c>
      <c r="N36" s="68">
        <f t="shared" si="3"/>
        <v>0</v>
      </c>
      <c r="P36" s="441">
        <v>30</v>
      </c>
      <c r="Q36" s="442"/>
      <c r="R36" s="2">
        <v>2</v>
      </c>
      <c r="S36" s="2">
        <v>31</v>
      </c>
      <c r="T36" s="65">
        <f t="shared" si="4"/>
        <v>6.4516129032258061</v>
      </c>
      <c r="U36" s="66">
        <v>1</v>
      </c>
      <c r="V36" s="2">
        <v>31</v>
      </c>
      <c r="W36" s="67">
        <f t="shared" si="5"/>
        <v>3.225806451612903</v>
      </c>
      <c r="X36" s="66">
        <v>24</v>
      </c>
      <c r="Y36" s="2">
        <v>27</v>
      </c>
      <c r="Z36" s="65">
        <f t="shared" si="6"/>
        <v>88.888888888888886</v>
      </c>
      <c r="AA36" s="66">
        <v>4</v>
      </c>
      <c r="AB36" s="2">
        <v>37</v>
      </c>
      <c r="AC36" s="68">
        <f t="shared" si="7"/>
        <v>10.810810810810811</v>
      </c>
      <c r="AE36" s="441">
        <v>30</v>
      </c>
      <c r="AF36" s="442"/>
      <c r="AG36" s="2">
        <v>0</v>
      </c>
      <c r="AH36" s="2">
        <v>33</v>
      </c>
      <c r="AI36" s="65">
        <f t="shared" si="8"/>
        <v>0</v>
      </c>
      <c r="AJ36" s="66">
        <v>3</v>
      </c>
      <c r="AK36" s="2">
        <v>35</v>
      </c>
      <c r="AL36" s="67">
        <f>AJ36/AK36*100</f>
        <v>8.5714285714285712</v>
      </c>
      <c r="AM36" s="66">
        <v>30</v>
      </c>
      <c r="AN36" s="2">
        <v>33</v>
      </c>
      <c r="AO36" s="65">
        <f t="shared" si="10"/>
        <v>90.909090909090907</v>
      </c>
      <c r="AP36" s="66">
        <v>2</v>
      </c>
      <c r="AQ36" s="2">
        <v>46</v>
      </c>
      <c r="AR36" s="68">
        <f t="shared" si="11"/>
        <v>4.3478260869565215</v>
      </c>
      <c r="AT36" s="441">
        <v>30</v>
      </c>
      <c r="AU36" s="442"/>
      <c r="AV36" s="432">
        <v>0</v>
      </c>
      <c r="AW36" s="432">
        <v>83</v>
      </c>
      <c r="AX36" s="433">
        <f t="shared" si="12"/>
        <v>0</v>
      </c>
      <c r="AY36" s="2">
        <v>2</v>
      </c>
      <c r="AZ36" s="2">
        <v>83</v>
      </c>
      <c r="BA36" s="67">
        <f t="shared" si="13"/>
        <v>2.4096385542168677</v>
      </c>
      <c r="BB36" s="66">
        <v>31</v>
      </c>
      <c r="BC36" s="2">
        <v>72</v>
      </c>
      <c r="BD36" s="65">
        <f t="shared" si="14"/>
        <v>43.055555555555557</v>
      </c>
      <c r="BE36" s="66">
        <v>3</v>
      </c>
      <c r="BF36" s="2">
        <v>76</v>
      </c>
      <c r="BG36" s="68">
        <f t="shared" si="15"/>
        <v>3.9473684210526314</v>
      </c>
    </row>
    <row r="37" spans="1:59">
      <c r="A37" s="444" t="s">
        <v>47</v>
      </c>
      <c r="B37" s="445"/>
      <c r="C37" s="69">
        <f>AVERAGE(C7:C36)</f>
        <v>0.9</v>
      </c>
      <c r="D37" s="69">
        <f t="shared" ref="D37:N37" si="17">AVERAGE(D7:D36)</f>
        <v>38.799999999999997</v>
      </c>
      <c r="E37" s="69">
        <f t="shared" si="17"/>
        <v>2.2961642413164558</v>
      </c>
      <c r="F37" s="70">
        <f t="shared" si="17"/>
        <v>1</v>
      </c>
      <c r="G37" s="69">
        <f t="shared" si="17"/>
        <v>43.9</v>
      </c>
      <c r="H37" s="71">
        <f t="shared" si="17"/>
        <v>2.2537725589338096</v>
      </c>
      <c r="I37" s="70">
        <f t="shared" si="17"/>
        <v>33.733333333333334</v>
      </c>
      <c r="J37" s="69">
        <f t="shared" si="17"/>
        <v>38.6</v>
      </c>
      <c r="K37" s="69">
        <f t="shared" si="17"/>
        <v>87.392981416257143</v>
      </c>
      <c r="L37" s="70">
        <f t="shared" si="17"/>
        <v>1.4</v>
      </c>
      <c r="M37" s="69">
        <f t="shared" si="17"/>
        <v>43.866666666666667</v>
      </c>
      <c r="N37" s="72">
        <f t="shared" si="17"/>
        <v>3.1996622661877669</v>
      </c>
      <c r="P37" s="252" t="s">
        <v>47</v>
      </c>
      <c r="Q37" s="253"/>
      <c r="R37" s="73">
        <f>AVERAGE(R7:R36)</f>
        <v>1.2</v>
      </c>
      <c r="S37" s="73">
        <f t="shared" ref="S37:AC37" si="18">AVERAGE(S7:S36)</f>
        <v>29.833333333333332</v>
      </c>
      <c r="T37" s="73">
        <f t="shared" si="18"/>
        <v>4.0572868124873072</v>
      </c>
      <c r="U37" s="74">
        <f t="shared" si="18"/>
        <v>1.4333333333333333</v>
      </c>
      <c r="V37" s="73">
        <f t="shared" si="18"/>
        <v>29.266666666666666</v>
      </c>
      <c r="W37" s="75">
        <f t="shared" si="18"/>
        <v>4.8431175894980987</v>
      </c>
      <c r="X37" s="74">
        <f t="shared" si="18"/>
        <v>26.533333333333335</v>
      </c>
      <c r="Y37" s="73">
        <f t="shared" si="18"/>
        <v>29.133333333333333</v>
      </c>
      <c r="Z37" s="73">
        <f t="shared" si="18"/>
        <v>90.79598134184539</v>
      </c>
      <c r="AA37" s="74">
        <f t="shared" si="18"/>
        <v>1.7333333333333334</v>
      </c>
      <c r="AB37" s="73">
        <f t="shared" si="18"/>
        <v>40.1</v>
      </c>
      <c r="AC37" s="75">
        <f t="shared" si="18"/>
        <v>4.4075807675299261</v>
      </c>
      <c r="AE37" s="444" t="s">
        <v>48</v>
      </c>
      <c r="AF37" s="445"/>
      <c r="AG37" s="73">
        <f>AVERAGE(AG7:AG36)</f>
        <v>1.7666666666666666</v>
      </c>
      <c r="AH37" s="73">
        <f t="shared" ref="AH37:AR37" si="19">AVERAGE(AH7:AH36)</f>
        <v>38.233333333333334</v>
      </c>
      <c r="AI37" s="73">
        <f t="shared" si="19"/>
        <v>4.7185781946457404</v>
      </c>
      <c r="AJ37" s="74">
        <f>AVERAGE(AJ7:AJ36)</f>
        <v>2.7</v>
      </c>
      <c r="AK37" s="73">
        <f t="shared" si="19"/>
        <v>37.43333333333333</v>
      </c>
      <c r="AL37" s="75">
        <f t="shared" si="19"/>
        <v>7.2355894030590768</v>
      </c>
      <c r="AM37" s="74">
        <f t="shared" si="19"/>
        <v>29.233333333333334</v>
      </c>
      <c r="AN37" s="73">
        <f t="shared" si="19"/>
        <v>32.5</v>
      </c>
      <c r="AO37" s="73">
        <f t="shared" si="19"/>
        <v>88.704134219049166</v>
      </c>
      <c r="AP37" s="74">
        <f t="shared" si="19"/>
        <v>3.5333333333333332</v>
      </c>
      <c r="AQ37" s="73">
        <f t="shared" si="19"/>
        <v>40.033333333333331</v>
      </c>
      <c r="AR37" s="75">
        <f t="shared" si="19"/>
        <v>8.6097308525181635</v>
      </c>
      <c r="AT37" s="444" t="s">
        <v>47</v>
      </c>
      <c r="AU37" s="445"/>
      <c r="AV37" s="436">
        <f>AVERAGE(AV7:AV36)</f>
        <v>0.7</v>
      </c>
      <c r="AW37" s="436">
        <f t="shared" ref="AW37:BG37" si="20">AVERAGE(AW7:AW36)</f>
        <v>78.833333333333329</v>
      </c>
      <c r="AX37" s="436">
        <f t="shared" si="20"/>
        <v>0.87958105571448331</v>
      </c>
      <c r="AY37" s="74">
        <f t="shared" si="20"/>
        <v>0.7</v>
      </c>
      <c r="AZ37" s="73">
        <f t="shared" si="20"/>
        <v>78.833333333333329</v>
      </c>
      <c r="BA37" s="75">
        <f t="shared" si="20"/>
        <v>0.89881647813695309</v>
      </c>
      <c r="BB37" s="74">
        <f t="shared" si="20"/>
        <v>38</v>
      </c>
      <c r="BC37" s="73">
        <f>AVERAGE(BC7:BC36)</f>
        <v>78.533333333333331</v>
      </c>
      <c r="BD37" s="73">
        <f t="shared" si="20"/>
        <v>47.781808025529344</v>
      </c>
      <c r="BE37" s="74">
        <f t="shared" si="20"/>
        <v>1.3</v>
      </c>
      <c r="BF37" s="73">
        <f t="shared" si="20"/>
        <v>78.400000000000006</v>
      </c>
      <c r="BG37" s="75">
        <f t="shared" si="20"/>
        <v>1.694962975409144</v>
      </c>
    </row>
    <row r="38" spans="1:59">
      <c r="A38" s="76"/>
      <c r="B38" s="76"/>
      <c r="C38" s="76"/>
      <c r="D38" s="76"/>
      <c r="E38" s="76"/>
      <c r="F38" s="77"/>
      <c r="G38" s="77"/>
      <c r="H38" s="77"/>
      <c r="I38" s="77"/>
      <c r="J38" s="77"/>
      <c r="K38" s="77"/>
      <c r="P38" s="76"/>
      <c r="Q38" s="76"/>
      <c r="R38" s="76"/>
      <c r="S38" s="76"/>
      <c r="T38" s="76"/>
      <c r="U38" s="77"/>
      <c r="V38" s="77"/>
      <c r="W38" s="77"/>
      <c r="X38" s="77"/>
      <c r="Y38" s="77"/>
      <c r="Z38" s="77"/>
      <c r="AE38" s="76"/>
      <c r="AF38" s="76"/>
      <c r="AG38" s="76"/>
      <c r="AH38" s="76"/>
      <c r="AI38" s="76"/>
      <c r="AJ38" s="77"/>
      <c r="AK38" s="77"/>
      <c r="AL38" s="77"/>
      <c r="AM38" s="77"/>
      <c r="AN38" s="77"/>
      <c r="AO38" s="77"/>
      <c r="AT38" s="76"/>
      <c r="AU38" s="76"/>
      <c r="AV38" s="76"/>
      <c r="AW38" s="76"/>
      <c r="AX38" s="76"/>
      <c r="AY38" s="77"/>
      <c r="AZ38" s="77"/>
      <c r="BA38" s="77"/>
      <c r="BB38" s="77"/>
      <c r="BC38" s="77"/>
      <c r="BD38" s="77"/>
    </row>
    <row r="39" spans="1:59">
      <c r="A39" s="241" t="s">
        <v>49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P39" s="241" t="s">
        <v>49</v>
      </c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E39" s="241" t="s">
        <v>49</v>
      </c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T39" s="241" t="s">
        <v>49</v>
      </c>
      <c r="AU39" s="241"/>
      <c r="AV39" s="241"/>
      <c r="AW39" s="241"/>
      <c r="AX39" s="241"/>
      <c r="AY39" s="241"/>
      <c r="AZ39" s="241"/>
      <c r="BA39" s="241"/>
      <c r="BB39" s="241"/>
      <c r="BC39" s="241"/>
      <c r="BD39" s="241"/>
      <c r="BE39" s="241"/>
      <c r="BF39" s="241"/>
      <c r="BG39" s="241"/>
    </row>
    <row r="40" spans="1:59" s="78" customFormat="1" ht="13.9" customHeight="1">
      <c r="A40" s="270" t="s">
        <v>43</v>
      </c>
      <c r="B40" s="283"/>
      <c r="C40" s="244" t="s">
        <v>3</v>
      </c>
      <c r="D40" s="246"/>
      <c r="E40" s="246"/>
      <c r="F40" s="246"/>
      <c r="G40" s="246"/>
      <c r="H40" s="245"/>
      <c r="I40" s="244" t="s">
        <v>4</v>
      </c>
      <c r="J40" s="246"/>
      <c r="K40" s="246"/>
      <c r="L40" s="246"/>
      <c r="M40" s="246"/>
      <c r="N40" s="245"/>
      <c r="P40" s="270" t="s">
        <v>43</v>
      </c>
      <c r="Q40" s="245"/>
      <c r="R40" s="244" t="s">
        <v>3</v>
      </c>
      <c r="S40" s="246"/>
      <c r="T40" s="246"/>
      <c r="U40" s="246"/>
      <c r="V40" s="246"/>
      <c r="W40" s="245"/>
      <c r="X40" s="246" t="s">
        <v>4</v>
      </c>
      <c r="Y40" s="246"/>
      <c r="Z40" s="246"/>
      <c r="AA40" s="246"/>
      <c r="AB40" s="246"/>
      <c r="AC40" s="245"/>
      <c r="AE40" s="270" t="s">
        <v>43</v>
      </c>
      <c r="AF40" s="245"/>
      <c r="AG40" s="244" t="s">
        <v>3</v>
      </c>
      <c r="AH40" s="246"/>
      <c r="AI40" s="246"/>
      <c r="AJ40" s="246"/>
      <c r="AK40" s="246"/>
      <c r="AL40" s="245"/>
      <c r="AM40" s="246" t="s">
        <v>4</v>
      </c>
      <c r="AN40" s="246"/>
      <c r="AO40" s="246"/>
      <c r="AP40" s="246"/>
      <c r="AQ40" s="246"/>
      <c r="AR40" s="245"/>
      <c r="AT40" s="270" t="s">
        <v>43</v>
      </c>
      <c r="AU40" s="245"/>
      <c r="AV40" s="244" t="s">
        <v>3</v>
      </c>
      <c r="AW40" s="246"/>
      <c r="AX40" s="246"/>
      <c r="AY40" s="246"/>
      <c r="AZ40" s="246"/>
      <c r="BA40" s="245"/>
      <c r="BB40" s="246" t="s">
        <v>4</v>
      </c>
      <c r="BC40" s="246"/>
      <c r="BD40" s="246"/>
      <c r="BE40" s="246"/>
      <c r="BF40" s="246"/>
      <c r="BG40" s="245"/>
    </row>
    <row r="41" spans="1:59" s="78" customFormat="1">
      <c r="A41" s="272"/>
      <c r="B41" s="285"/>
      <c r="C41" s="252" t="s">
        <v>5</v>
      </c>
      <c r="D41" s="265"/>
      <c r="E41" s="265"/>
      <c r="F41" s="265" t="s">
        <v>6</v>
      </c>
      <c r="G41" s="265"/>
      <c r="H41" s="253"/>
      <c r="I41" s="252" t="s">
        <v>5</v>
      </c>
      <c r="J41" s="265"/>
      <c r="K41" s="265"/>
      <c r="L41" s="265" t="s">
        <v>6</v>
      </c>
      <c r="M41" s="265"/>
      <c r="N41" s="253"/>
      <c r="P41" s="252"/>
      <c r="Q41" s="253"/>
      <c r="R41" s="252" t="s">
        <v>5</v>
      </c>
      <c r="S41" s="265"/>
      <c r="T41" s="265"/>
      <c r="U41" s="265" t="s">
        <v>6</v>
      </c>
      <c r="V41" s="265"/>
      <c r="W41" s="253"/>
      <c r="X41" s="265" t="s">
        <v>5</v>
      </c>
      <c r="Y41" s="265"/>
      <c r="Z41" s="265"/>
      <c r="AA41" s="265" t="s">
        <v>6</v>
      </c>
      <c r="AB41" s="265"/>
      <c r="AC41" s="253"/>
      <c r="AE41" s="252"/>
      <c r="AF41" s="253"/>
      <c r="AG41" s="252" t="s">
        <v>5</v>
      </c>
      <c r="AH41" s="265"/>
      <c r="AI41" s="265"/>
      <c r="AJ41" s="265" t="s">
        <v>6</v>
      </c>
      <c r="AK41" s="265"/>
      <c r="AL41" s="253"/>
      <c r="AM41" s="265" t="s">
        <v>5</v>
      </c>
      <c r="AN41" s="265"/>
      <c r="AO41" s="265"/>
      <c r="AP41" s="265" t="s">
        <v>6</v>
      </c>
      <c r="AQ41" s="265"/>
      <c r="AR41" s="253"/>
      <c r="AT41" s="252"/>
      <c r="AU41" s="253"/>
      <c r="AV41" s="252" t="s">
        <v>5</v>
      </c>
      <c r="AW41" s="265"/>
      <c r="AX41" s="265"/>
      <c r="AY41" s="265" t="s">
        <v>6</v>
      </c>
      <c r="AZ41" s="265"/>
      <c r="BA41" s="253"/>
      <c r="BB41" s="265" t="s">
        <v>5</v>
      </c>
      <c r="BC41" s="265"/>
      <c r="BD41" s="265"/>
      <c r="BE41" s="265" t="s">
        <v>6</v>
      </c>
      <c r="BF41" s="265"/>
      <c r="BG41" s="253"/>
    </row>
    <row r="42" spans="1:59" s="78" customFormat="1">
      <c r="A42" s="292">
        <v>1</v>
      </c>
      <c r="B42" s="286"/>
      <c r="C42" s="291">
        <f>AVERAGE(E7:E11)</f>
        <v>2.4442959001782532</v>
      </c>
      <c r="D42" s="287"/>
      <c r="E42" s="287"/>
      <c r="F42" s="287">
        <f>AVERAGE(H7:H11)</f>
        <v>2.2261262779462982</v>
      </c>
      <c r="G42" s="287"/>
      <c r="H42" s="288"/>
      <c r="I42" s="291">
        <f>AVERAGE(K7:K11)</f>
        <v>83.921967079861815</v>
      </c>
      <c r="J42" s="287"/>
      <c r="K42" s="287"/>
      <c r="L42" s="287">
        <f>AVERAGE(N7:N11)</f>
        <v>2.3651370252304345</v>
      </c>
      <c r="M42" s="287"/>
      <c r="N42" s="288"/>
      <c r="P42" s="257">
        <v>1</v>
      </c>
      <c r="Q42" s="258"/>
      <c r="R42" s="259">
        <f>AVERAGE(T7:T11)</f>
        <v>2.6252913752913756</v>
      </c>
      <c r="S42" s="260"/>
      <c r="T42" s="260"/>
      <c r="U42" s="260">
        <f>AVERAGE(W7:W11)</f>
        <v>1.0505050505050506</v>
      </c>
      <c r="V42" s="260"/>
      <c r="W42" s="261"/>
      <c r="X42" s="260">
        <f>AVERAGE(Z7:Z11)</f>
        <v>91.95354182854183</v>
      </c>
      <c r="Y42" s="260"/>
      <c r="Z42" s="260"/>
      <c r="AA42" s="260">
        <f>AVERAGE(AC7:AC11)</f>
        <v>3.4724525261609664</v>
      </c>
      <c r="AB42" s="260"/>
      <c r="AC42" s="261"/>
      <c r="AE42" s="257">
        <v>1</v>
      </c>
      <c r="AF42" s="258"/>
      <c r="AG42" s="259">
        <f>AVERAGE(AI7:AI11)</f>
        <v>5.1979949874686708</v>
      </c>
      <c r="AH42" s="260"/>
      <c r="AI42" s="260"/>
      <c r="AJ42" s="260">
        <f>AVERAGE(AL7:AL11)</f>
        <v>6.3825875664771683</v>
      </c>
      <c r="AK42" s="260"/>
      <c r="AL42" s="261"/>
      <c r="AM42" s="260">
        <f>AVERAGE(AO7:AO11)</f>
        <v>90.537991420344369</v>
      </c>
      <c r="AN42" s="260"/>
      <c r="AO42" s="260"/>
      <c r="AP42" s="260">
        <f>AVERAGE(AR7:AR11)</f>
        <v>7.1243170314377746</v>
      </c>
      <c r="AQ42" s="260"/>
      <c r="AR42" s="261"/>
      <c r="AT42" s="257">
        <v>1</v>
      </c>
      <c r="AU42" s="258"/>
      <c r="AV42" s="259">
        <f>AVERAGE(AX7:AX11)</f>
        <v>1.0636174636174638</v>
      </c>
      <c r="AW42" s="260"/>
      <c r="AX42" s="260"/>
      <c r="AY42" s="260">
        <f>AVERAGE(BA7:BA11)</f>
        <v>0.57189542483660127</v>
      </c>
      <c r="AZ42" s="260"/>
      <c r="BA42" s="261"/>
      <c r="BB42" s="260">
        <f>AVERAGE(BD7:BD11)</f>
        <v>47.205427394916001</v>
      </c>
      <c r="BC42" s="260"/>
      <c r="BD42" s="260"/>
      <c r="BE42" s="260">
        <f>AVERAGE(BG7:BG11)</f>
        <v>1.5307074451652765</v>
      </c>
      <c r="BF42" s="260"/>
      <c r="BG42" s="261"/>
    </row>
    <row r="43" spans="1:59" s="78" customFormat="1">
      <c r="A43" s="257">
        <v>2</v>
      </c>
      <c r="B43" s="258"/>
      <c r="C43" s="259">
        <f>AVERAGE(E12:E16)</f>
        <v>2.6128271128271128</v>
      </c>
      <c r="D43" s="260"/>
      <c r="E43" s="260"/>
      <c r="F43" s="260">
        <f>AVERAGE(H12:H16)</f>
        <v>2.6060702171710499</v>
      </c>
      <c r="G43" s="260"/>
      <c r="H43" s="261"/>
      <c r="I43" s="259">
        <f>AVERAGE(K12:K16)</f>
        <v>87.253537083865808</v>
      </c>
      <c r="J43" s="260"/>
      <c r="K43" s="260"/>
      <c r="L43" s="260">
        <f>AVERAGE(N12:N16)</f>
        <v>1.7125603864734298</v>
      </c>
      <c r="M43" s="260"/>
      <c r="N43" s="261"/>
      <c r="P43" s="257">
        <v>2</v>
      </c>
      <c r="Q43" s="258"/>
      <c r="R43" s="259">
        <f>AVERAGE(T12:T16)</f>
        <v>4.9529857397504458</v>
      </c>
      <c r="S43" s="260"/>
      <c r="T43" s="260"/>
      <c r="U43" s="260">
        <f>AVERAGE(W12:W16)</f>
        <v>4.9591550870749987</v>
      </c>
      <c r="V43" s="260"/>
      <c r="W43" s="261"/>
      <c r="X43" s="260">
        <f>AVERAGE(Z12:Z16)</f>
        <v>91.658727693210452</v>
      </c>
      <c r="Y43" s="260"/>
      <c r="Z43" s="260"/>
      <c r="AA43" s="260">
        <f>AVERAGE(AC12:AC16)</f>
        <v>4.7057646086587086</v>
      </c>
      <c r="AB43" s="260"/>
      <c r="AC43" s="261"/>
      <c r="AE43" s="257">
        <v>2</v>
      </c>
      <c r="AF43" s="258"/>
      <c r="AG43" s="259">
        <f>AVERAGE(AI12:AI16)</f>
        <v>3.697788697788698</v>
      </c>
      <c r="AH43" s="260"/>
      <c r="AI43" s="260"/>
      <c r="AJ43" s="260">
        <f>AVERAGE(AL12:AL16)</f>
        <v>7.3712857594436541</v>
      </c>
      <c r="AK43" s="260"/>
      <c r="AL43" s="261"/>
      <c r="AM43" s="260">
        <f>AVERAGE(AO12:AO16)</f>
        <v>90.182957393483719</v>
      </c>
      <c r="AN43" s="260"/>
      <c r="AO43" s="260"/>
      <c r="AP43" s="260">
        <f>AVERAGE(AR12:AR16)</f>
        <v>9.3520074696545272</v>
      </c>
      <c r="AQ43" s="260"/>
      <c r="AR43" s="261"/>
      <c r="AT43" s="257">
        <v>2</v>
      </c>
      <c r="AU43" s="258"/>
      <c r="AV43" s="259">
        <f>AVERAGE(AX12:AX16)</f>
        <v>0.59714795008912647</v>
      </c>
      <c r="AW43" s="260"/>
      <c r="AX43" s="260"/>
      <c r="AY43" s="260">
        <f>AVERAGE(BA12:BA16)</f>
        <v>1.2097204438753735</v>
      </c>
      <c r="AZ43" s="260"/>
      <c r="BA43" s="261"/>
      <c r="BB43" s="260">
        <f>AVERAGE(BD12:BD16)</f>
        <v>51.609814340886565</v>
      </c>
      <c r="BC43" s="260"/>
      <c r="BD43" s="260"/>
      <c r="BE43" s="260">
        <f>AVERAGE(BG12:BG16)</f>
        <v>2.1352507332899493</v>
      </c>
      <c r="BF43" s="260"/>
      <c r="BG43" s="261"/>
    </row>
    <row r="44" spans="1:59" s="78" customFormat="1">
      <c r="A44" s="257">
        <v>3</v>
      </c>
      <c r="B44" s="258"/>
      <c r="C44" s="259">
        <f>AVERAGE(E17:E21)</f>
        <v>0.55555555555555558</v>
      </c>
      <c r="D44" s="260"/>
      <c r="E44" s="260"/>
      <c r="F44" s="260">
        <f>AVERAGE(H17:H21)</f>
        <v>1.3236714975845412</v>
      </c>
      <c r="G44" s="260"/>
      <c r="H44" s="261"/>
      <c r="I44" s="259">
        <f>AVERAGE(K17:K21)</f>
        <v>86.857313657170181</v>
      </c>
      <c r="J44" s="260"/>
      <c r="K44" s="260"/>
      <c r="L44" s="260">
        <f>AVERAGE(N17:N21)</f>
        <v>2.6679561573178594</v>
      </c>
      <c r="M44" s="260"/>
      <c r="N44" s="261"/>
      <c r="P44" s="257">
        <v>3</v>
      </c>
      <c r="Q44" s="258"/>
      <c r="R44" s="259">
        <f>AVERAGE(T17:T21)</f>
        <v>2.8628268283440699</v>
      </c>
      <c r="S44" s="260"/>
      <c r="T44" s="260"/>
      <c r="U44" s="260">
        <f>AVERAGE(W17:W21)</f>
        <v>6.7766578249336877</v>
      </c>
      <c r="V44" s="260"/>
      <c r="W44" s="261"/>
      <c r="X44" s="260">
        <f>AVERAGE(Z17:Z21)</f>
        <v>91.618012422360238</v>
      </c>
      <c r="Y44" s="260"/>
      <c r="Z44" s="260"/>
      <c r="AA44" s="260">
        <f>AVERAGE(AC17:AC21)</f>
        <v>2.374437781109445</v>
      </c>
      <c r="AB44" s="260"/>
      <c r="AC44" s="261"/>
      <c r="AE44" s="257">
        <v>3</v>
      </c>
      <c r="AF44" s="258"/>
      <c r="AG44" s="259">
        <f>AVERAGE(AI17:AI21)</f>
        <v>5.1162740280387338</v>
      </c>
      <c r="AH44" s="260"/>
      <c r="AI44" s="260"/>
      <c r="AJ44" s="260">
        <f>AVERAGE(AL17:AL21)</f>
        <v>7.1616894175033705</v>
      </c>
      <c r="AK44" s="260"/>
      <c r="AL44" s="261"/>
      <c r="AM44" s="260">
        <f>AVERAGE(AO17:AO21)</f>
        <v>92.658814797453019</v>
      </c>
      <c r="AN44" s="260"/>
      <c r="AO44" s="260"/>
      <c r="AP44" s="260">
        <f>AVERAGE(AR17:AR21)</f>
        <v>10.763413892688858</v>
      </c>
      <c r="AQ44" s="260"/>
      <c r="AR44" s="261"/>
      <c r="AT44" s="257">
        <v>3</v>
      </c>
      <c r="AU44" s="258"/>
      <c r="AV44" s="259">
        <f>AVERAGE(AX17:AX21)</f>
        <v>1.5645372176940635</v>
      </c>
      <c r="AW44" s="260"/>
      <c r="AX44" s="260"/>
      <c r="AY44" s="260">
        <f>AVERAGE(BA17:BA21)</f>
        <v>1.3346521602227992</v>
      </c>
      <c r="AZ44" s="260"/>
      <c r="BA44" s="261"/>
      <c r="BB44" s="260">
        <f>AVERAGE(BD17:BD21)</f>
        <v>58.475675233598452</v>
      </c>
      <c r="BC44" s="260"/>
      <c r="BD44" s="260"/>
      <c r="BE44" s="260">
        <f>AVERAGE(BG17:BG21)</f>
        <v>0.25641025641025639</v>
      </c>
      <c r="BF44" s="260"/>
      <c r="BG44" s="261"/>
    </row>
    <row r="45" spans="1:59" s="78" customFormat="1">
      <c r="A45" s="257">
        <v>4</v>
      </c>
      <c r="B45" s="258"/>
      <c r="C45" s="259">
        <f>AVERAGE(E22:E26)</f>
        <v>3.4717372735572938</v>
      </c>
      <c r="D45" s="260"/>
      <c r="E45" s="260"/>
      <c r="F45" s="260">
        <f>AVERAGE(H22:H26)</f>
        <v>2.6817274453478745</v>
      </c>
      <c r="G45" s="260"/>
      <c r="H45" s="261"/>
      <c r="I45" s="259">
        <f>AVERAGE(K22:K26)</f>
        <v>88.267639964638221</v>
      </c>
      <c r="J45" s="260"/>
      <c r="K45" s="260"/>
      <c r="L45" s="260">
        <f>AVERAGE(N22:N26)</f>
        <v>0.93478260869565211</v>
      </c>
      <c r="M45" s="260"/>
      <c r="N45" s="261"/>
      <c r="P45" s="257">
        <v>4</v>
      </c>
      <c r="Q45" s="258"/>
      <c r="R45" s="259">
        <f>AVERAGE(T22:T26)</f>
        <v>6.9629629629629619</v>
      </c>
      <c r="S45" s="260"/>
      <c r="T45" s="260"/>
      <c r="U45" s="260">
        <f>AVERAGE(W22:W26)</f>
        <v>8.9813519813519811</v>
      </c>
      <c r="V45" s="260"/>
      <c r="W45" s="261"/>
      <c r="X45" s="260">
        <f>AVERAGE(Z22:Z26)</f>
        <v>86.95419905172227</v>
      </c>
      <c r="Y45" s="260"/>
      <c r="Z45" s="260"/>
      <c r="AA45" s="260">
        <f>AVERAGE(AC22:AC26)</f>
        <v>4.8849736654614713</v>
      </c>
      <c r="AB45" s="260"/>
      <c r="AC45" s="261"/>
      <c r="AE45" s="257">
        <v>4</v>
      </c>
      <c r="AF45" s="258"/>
      <c r="AG45" s="259">
        <f>AVERAGE(AI22:AI26)</f>
        <v>2.5592334494773521</v>
      </c>
      <c r="AH45" s="260"/>
      <c r="AI45" s="260"/>
      <c r="AJ45" s="260">
        <f>AVERAGE(AL22:AL26)</f>
        <v>7.4928940568475451</v>
      </c>
      <c r="AK45" s="260"/>
      <c r="AL45" s="261"/>
      <c r="AM45" s="260">
        <f>AVERAGE(AO22:AO26)</f>
        <v>91.785241123476411</v>
      </c>
      <c r="AN45" s="260"/>
      <c r="AO45" s="260"/>
      <c r="AP45" s="260">
        <f>AVERAGE(AR22:AR26)</f>
        <v>10.570607553366173</v>
      </c>
      <c r="AQ45" s="260"/>
      <c r="AR45" s="261"/>
      <c r="AT45" s="257">
        <v>4</v>
      </c>
      <c r="AU45" s="258"/>
      <c r="AV45" s="259">
        <f>AVERAGE(AX22:AX26)</f>
        <v>0.7929824561403509</v>
      </c>
      <c r="AW45" s="260"/>
      <c r="AX45" s="260"/>
      <c r="AY45" s="260">
        <f>AVERAGE(BA22:BA26)</f>
        <v>0.51956815114709853</v>
      </c>
      <c r="AZ45" s="260"/>
      <c r="BA45" s="261"/>
      <c r="BB45" s="260">
        <f>AVERAGE(BD22:BD26)</f>
        <v>44.370092957977768</v>
      </c>
      <c r="BC45" s="260"/>
      <c r="BD45" s="260"/>
      <c r="BE45" s="260">
        <f>AVERAGE(BG22:BG26)</f>
        <v>2.522561911563912</v>
      </c>
      <c r="BF45" s="260"/>
      <c r="BG45" s="261"/>
    </row>
    <row r="46" spans="1:59" s="78" customFormat="1">
      <c r="A46" s="257">
        <v>5</v>
      </c>
      <c r="B46" s="258"/>
      <c r="C46" s="259">
        <f>AVERAGE(E27:E31)</f>
        <v>1.7805383022774326</v>
      </c>
      <c r="D46" s="260"/>
      <c r="E46" s="260"/>
      <c r="F46" s="260">
        <f>AVERAGE(H27:H31)</f>
        <v>3.1195878237852144</v>
      </c>
      <c r="G46" s="260"/>
      <c r="H46" s="261"/>
      <c r="I46" s="259">
        <f>AVERAGE(K27:K31)</f>
        <v>89.603549102641665</v>
      </c>
      <c r="J46" s="260"/>
      <c r="K46" s="260"/>
      <c r="L46" s="260">
        <f>AVERAGE(N27:N31)</f>
        <v>4.1053759374803054</v>
      </c>
      <c r="M46" s="260"/>
      <c r="N46" s="261"/>
      <c r="P46" s="257">
        <v>5</v>
      </c>
      <c r="Q46" s="258"/>
      <c r="R46" s="259">
        <f>AVERAGE(T27:T31)</f>
        <v>2.0706075533661741</v>
      </c>
      <c r="S46" s="260"/>
      <c r="T46" s="260"/>
      <c r="U46" s="260">
        <f>AVERAGE(W27:W31)</f>
        <v>2.6216318785578752</v>
      </c>
      <c r="V46" s="260"/>
      <c r="W46" s="261"/>
      <c r="X46" s="260">
        <f>AVERAGE(Z27:Z31)</f>
        <v>90.939561243909068</v>
      </c>
      <c r="Y46" s="260"/>
      <c r="Z46" s="260"/>
      <c r="AA46" s="260">
        <f>AVERAGE(AC27:AC31)</f>
        <v>3.3884711779448624</v>
      </c>
      <c r="AB46" s="260"/>
      <c r="AC46" s="261"/>
      <c r="AE46" s="257">
        <v>5</v>
      </c>
      <c r="AF46" s="258"/>
      <c r="AG46" s="259">
        <f>AVERAGE(AI27:AI31)</f>
        <v>5.726780695971966</v>
      </c>
      <c r="AH46" s="260"/>
      <c r="AI46" s="260"/>
      <c r="AJ46" s="260">
        <f>AVERAGE(AL27:AL31)</f>
        <v>6.6963673093704061</v>
      </c>
      <c r="AK46" s="260"/>
      <c r="AL46" s="261"/>
      <c r="AM46" s="260">
        <f>AVERAGE(AO27:AO31)</f>
        <v>83.754217273954126</v>
      </c>
      <c r="AN46" s="260"/>
      <c r="AO46" s="260"/>
      <c r="AP46" s="260">
        <f>AVERAGE(AR27:AR31)</f>
        <v>5.3826142311259115</v>
      </c>
      <c r="AQ46" s="260"/>
      <c r="AR46" s="261"/>
      <c r="AT46" s="257">
        <v>5</v>
      </c>
      <c r="AU46" s="258"/>
      <c r="AV46" s="259">
        <f>AVERAGE(AX27:AX31)</f>
        <v>0.47905909351692488</v>
      </c>
      <c r="AW46" s="260"/>
      <c r="AX46" s="260"/>
      <c r="AY46" s="260">
        <f>AVERAGE(BA27:BA31)</f>
        <v>0.23255813953488375</v>
      </c>
      <c r="AZ46" s="260"/>
      <c r="BA46" s="261"/>
      <c r="BB46" s="260">
        <f>AVERAGE(BD27:BD31)</f>
        <v>43.718687517312581</v>
      </c>
      <c r="BC46" s="260"/>
      <c r="BD46" s="260"/>
      <c r="BE46" s="260">
        <f>AVERAGE(BG27:BG31)</f>
        <v>1.9347484309456511</v>
      </c>
      <c r="BF46" s="260"/>
      <c r="BG46" s="261"/>
    </row>
    <row r="47" spans="1:59" s="78" customFormat="1">
      <c r="A47" s="279">
        <v>6</v>
      </c>
      <c r="B47" s="280"/>
      <c r="C47" s="289">
        <f>AVERAGE(E32:E36)</f>
        <v>2.9120313035030905</v>
      </c>
      <c r="D47" s="290"/>
      <c r="E47" s="290"/>
      <c r="F47" s="290">
        <f>AVERAGE(H32:H36)</f>
        <v>1.5654520917678811</v>
      </c>
      <c r="G47" s="290"/>
      <c r="H47" s="293"/>
      <c r="I47" s="289">
        <f>AVERAGE(K32:K36)</f>
        <v>88.453881609365254</v>
      </c>
      <c r="J47" s="290"/>
      <c r="K47" s="290"/>
      <c r="L47" s="290">
        <f>AVERAGE(N32:N36)</f>
        <v>7.4121614819289237</v>
      </c>
      <c r="M47" s="290"/>
      <c r="N47" s="293"/>
      <c r="P47" s="257">
        <v>6</v>
      </c>
      <c r="Q47" s="258"/>
      <c r="R47" s="259">
        <f>AVERAGE(T32:T36)</f>
        <v>4.8690464152088184</v>
      </c>
      <c r="S47" s="260"/>
      <c r="T47" s="260"/>
      <c r="U47" s="260">
        <f>AVERAGE(W32:W36)</f>
        <v>4.6694037145650054</v>
      </c>
      <c r="V47" s="260"/>
      <c r="W47" s="261"/>
      <c r="X47" s="260">
        <f>AVERAGE(Z32:Z36)</f>
        <v>91.65184581132857</v>
      </c>
      <c r="Y47" s="260"/>
      <c r="Z47" s="260"/>
      <c r="AA47" s="260">
        <f>AVERAGE(AC32:AC36)</f>
        <v>7.6193848458441069</v>
      </c>
      <c r="AB47" s="260"/>
      <c r="AC47" s="261"/>
      <c r="AE47" s="257">
        <v>6</v>
      </c>
      <c r="AF47" s="258"/>
      <c r="AG47" s="259">
        <f>AVERAGE(AI32:AI36)</f>
        <v>6.013397309129016</v>
      </c>
      <c r="AH47" s="260"/>
      <c r="AI47" s="260"/>
      <c r="AJ47" s="260">
        <f>AVERAGE(AL32:AL36)</f>
        <v>8.3087123087123071</v>
      </c>
      <c r="AK47" s="260"/>
      <c r="AL47" s="261"/>
      <c r="AM47" s="260">
        <f>AVERAGE(AO32:AO36)</f>
        <v>83.305583305583312</v>
      </c>
      <c r="AN47" s="260"/>
      <c r="AO47" s="260"/>
      <c r="AP47" s="260">
        <f>AVERAGE(AR32:AR36)</f>
        <v>8.4654249368357366</v>
      </c>
      <c r="AQ47" s="260"/>
      <c r="AR47" s="261"/>
      <c r="AT47" s="257">
        <v>6</v>
      </c>
      <c r="AU47" s="258"/>
      <c r="AV47" s="259">
        <f>AVERAGE(AX32:AX36)</f>
        <v>0.7801421532289714</v>
      </c>
      <c r="AW47" s="260"/>
      <c r="AX47" s="260"/>
      <c r="AY47" s="260">
        <f>AVERAGE(BA32:BA36)</f>
        <v>1.5245045492049634</v>
      </c>
      <c r="AZ47" s="260"/>
      <c r="BA47" s="261"/>
      <c r="BB47" s="260">
        <f>AVERAGE(BD32:BD36)</f>
        <v>41.311150708484703</v>
      </c>
      <c r="BC47" s="260"/>
      <c r="BD47" s="260"/>
      <c r="BE47" s="260">
        <f>AVERAGE(BG32:BG36)</f>
        <v>1.7900990750798198</v>
      </c>
      <c r="BF47" s="260"/>
      <c r="BG47" s="261"/>
    </row>
    <row r="48" spans="1:59" s="79" customFormat="1">
      <c r="A48" s="244" t="s">
        <v>47</v>
      </c>
      <c r="B48" s="245"/>
      <c r="C48" s="262">
        <f>AVERAGE(C42:E47)</f>
        <v>2.2961642413164562</v>
      </c>
      <c r="D48" s="263"/>
      <c r="E48" s="263"/>
      <c r="F48" s="263">
        <f t="shared" ref="F48" si="21">AVERAGE(F42:H47)</f>
        <v>2.2537725589338096</v>
      </c>
      <c r="G48" s="263"/>
      <c r="H48" s="264"/>
      <c r="I48" s="262">
        <f t="shared" ref="I48" si="22">AVERAGE(I42:K47)</f>
        <v>87.392981416257143</v>
      </c>
      <c r="J48" s="263"/>
      <c r="K48" s="263"/>
      <c r="L48" s="263">
        <f t="shared" ref="L48" si="23">AVERAGE(L42:N47)</f>
        <v>3.1996622661877674</v>
      </c>
      <c r="M48" s="263"/>
      <c r="N48" s="264"/>
      <c r="P48" s="244" t="s">
        <v>47</v>
      </c>
      <c r="Q48" s="245"/>
      <c r="R48" s="262">
        <f>AVERAGE(R42:T47)</f>
        <v>4.0572868124873072</v>
      </c>
      <c r="S48" s="263"/>
      <c r="T48" s="263"/>
      <c r="U48" s="263">
        <f t="shared" ref="U48" si="24">AVERAGE(U42:W47)</f>
        <v>4.8431175894980996</v>
      </c>
      <c r="V48" s="263"/>
      <c r="W48" s="264"/>
      <c r="X48" s="263">
        <f t="shared" ref="X48" si="25">AVERAGE(X42:Z47)</f>
        <v>90.795981341845405</v>
      </c>
      <c r="Y48" s="263"/>
      <c r="Z48" s="263"/>
      <c r="AA48" s="263">
        <f t="shared" ref="AA48" si="26">AVERAGE(AA42:AC47)</f>
        <v>4.407580767529927</v>
      </c>
      <c r="AB48" s="263"/>
      <c r="AC48" s="264"/>
      <c r="AE48" s="244" t="s">
        <v>47</v>
      </c>
      <c r="AF48" s="245"/>
      <c r="AG48" s="262">
        <f>AVERAGE(AG42:AI47)</f>
        <v>4.7185781946457395</v>
      </c>
      <c r="AH48" s="263"/>
      <c r="AI48" s="263"/>
      <c r="AJ48" s="263">
        <f t="shared" ref="AJ48" si="27">AVERAGE(AJ42:AL47)</f>
        <v>7.2355894030590759</v>
      </c>
      <c r="AK48" s="263"/>
      <c r="AL48" s="264"/>
      <c r="AM48" s="263">
        <f t="shared" ref="AM48" si="28">AVERAGE(AM42:AO47)</f>
        <v>88.704134219049152</v>
      </c>
      <c r="AN48" s="263"/>
      <c r="AO48" s="263"/>
      <c r="AP48" s="263">
        <f t="shared" ref="AP48" si="29">AVERAGE(AP42:AR47)</f>
        <v>8.6097308525181635</v>
      </c>
      <c r="AQ48" s="263"/>
      <c r="AR48" s="264"/>
      <c r="AT48" s="244" t="s">
        <v>47</v>
      </c>
      <c r="AU48" s="245"/>
      <c r="AV48" s="262">
        <f>AVERAGE(AV42:AX47)</f>
        <v>0.87958105571448353</v>
      </c>
      <c r="AW48" s="263"/>
      <c r="AX48" s="263"/>
      <c r="AY48" s="263">
        <f t="shared" ref="AY48" si="30">AVERAGE(AY42:BA47)</f>
        <v>0.8988164781369532</v>
      </c>
      <c r="AZ48" s="263"/>
      <c r="BA48" s="264"/>
      <c r="BB48" s="263">
        <f>AVERAGE(BB42:BD47)</f>
        <v>47.781808025529351</v>
      </c>
      <c r="BC48" s="263"/>
      <c r="BD48" s="263"/>
      <c r="BE48" s="263">
        <f t="shared" ref="BE48" si="31">AVERAGE(BE42:BG47)</f>
        <v>1.694962975409144</v>
      </c>
      <c r="BF48" s="263"/>
      <c r="BG48" s="264"/>
    </row>
    <row r="49" spans="1:59" s="79" customFormat="1">
      <c r="A49" s="247" t="s">
        <v>11</v>
      </c>
      <c r="B49" s="248"/>
      <c r="C49" s="249">
        <f>STDEV(C42:E47)</f>
        <v>1.0177496019085437</v>
      </c>
      <c r="D49" s="250"/>
      <c r="E49" s="250"/>
      <c r="F49" s="250">
        <f t="shared" ref="F49" si="32">STDEV(F42:H47)</f>
        <v>0.69231964645672572</v>
      </c>
      <c r="G49" s="250"/>
      <c r="H49" s="251"/>
      <c r="I49" s="249">
        <f t="shared" ref="I49" si="33">STDEV(I42:K47)</f>
        <v>1.9560915870942011</v>
      </c>
      <c r="J49" s="250"/>
      <c r="K49" s="250"/>
      <c r="L49" s="250">
        <f t="shared" ref="L49" si="34">STDEV(L42:N47)</f>
        <v>2.3188687985551084</v>
      </c>
      <c r="M49" s="250"/>
      <c r="N49" s="251"/>
      <c r="P49" s="247" t="s">
        <v>11</v>
      </c>
      <c r="Q49" s="248"/>
      <c r="R49" s="249">
        <f>STDEV(R42:T47)</f>
        <v>1.8616349898326188</v>
      </c>
      <c r="S49" s="250"/>
      <c r="T49" s="250"/>
      <c r="U49" s="250">
        <f t="shared" ref="U49" si="35">STDEV(U42:W47)</f>
        <v>2.8364101103330492</v>
      </c>
      <c r="V49" s="250"/>
      <c r="W49" s="251"/>
      <c r="X49" s="250">
        <f t="shared" ref="X49" si="36">STDEV(X42:Z47)</f>
        <v>1.9116706299774038</v>
      </c>
      <c r="Y49" s="250"/>
      <c r="Z49" s="250"/>
      <c r="AA49" s="250">
        <f t="shared" ref="AA49" si="37">STDEV(AA42:AC47)</f>
        <v>1.8264294460067281</v>
      </c>
      <c r="AB49" s="250"/>
      <c r="AC49" s="251"/>
      <c r="AE49" s="247" t="s">
        <v>11</v>
      </c>
      <c r="AF49" s="248"/>
      <c r="AG49" s="249">
        <f>STDEV(AG42:AI47)</f>
        <v>1.3255800379781255</v>
      </c>
      <c r="AH49" s="250"/>
      <c r="AI49" s="250"/>
      <c r="AJ49" s="250">
        <f t="shared" ref="AJ49" si="38">STDEV(AJ42:AL47)</f>
        <v>0.67231625951394658</v>
      </c>
      <c r="AK49" s="250"/>
      <c r="AL49" s="251"/>
      <c r="AM49" s="250">
        <f t="shared" ref="AM49" si="39">STDEV(AM42:AO47)</f>
        <v>4.1067918909611878</v>
      </c>
      <c r="AN49" s="250"/>
      <c r="AO49" s="250"/>
      <c r="AP49" s="250">
        <f t="shared" ref="AP49" si="40">STDEV(AP42:AR47)</f>
        <v>2.0821106000891776</v>
      </c>
      <c r="AQ49" s="250"/>
      <c r="AR49" s="251"/>
      <c r="AT49" s="247" t="s">
        <v>11</v>
      </c>
      <c r="AU49" s="248"/>
      <c r="AV49" s="249">
        <f>STDEV(AV42:AX47)</f>
        <v>0.39002770604128101</v>
      </c>
      <c r="AW49" s="250"/>
      <c r="AX49" s="250"/>
      <c r="AY49" s="250">
        <f t="shared" ref="AY49" si="41">STDEV(AY42:BA47)</f>
        <v>0.52396687344532089</v>
      </c>
      <c r="AZ49" s="250"/>
      <c r="BA49" s="251"/>
      <c r="BB49" s="250">
        <f>STDEV(BB42:BD47)</f>
        <v>6.3144722174802395</v>
      </c>
      <c r="BC49" s="250"/>
      <c r="BD49" s="250"/>
      <c r="BE49" s="250">
        <f t="shared" ref="BE49" si="42">STDEV(BE42:BG47)</f>
        <v>0.77996603202529302</v>
      </c>
      <c r="BF49" s="250"/>
      <c r="BG49" s="251"/>
    </row>
    <row r="50" spans="1:59" s="79" customFormat="1">
      <c r="A50" s="252" t="s">
        <v>23</v>
      </c>
      <c r="B50" s="253"/>
      <c r="C50" s="254">
        <f>C49/SQRT(6)</f>
        <v>0.41549453509944012</v>
      </c>
      <c r="D50" s="255"/>
      <c r="E50" s="255"/>
      <c r="F50" s="255">
        <f t="shared" ref="F50" si="43">F49/SQRT(6)</f>
        <v>0.28263831212050433</v>
      </c>
      <c r="G50" s="255"/>
      <c r="H50" s="256"/>
      <c r="I50" s="254">
        <f t="shared" ref="I50" si="44">I49/SQRT(6)</f>
        <v>0.79857104642195231</v>
      </c>
      <c r="J50" s="255"/>
      <c r="K50" s="255"/>
      <c r="L50" s="255">
        <f t="shared" ref="L50" si="45">L49/SQRT(6)</f>
        <v>0.94667422282011504</v>
      </c>
      <c r="M50" s="255"/>
      <c r="N50" s="256"/>
      <c r="P50" s="252" t="s">
        <v>23</v>
      </c>
      <c r="Q50" s="253"/>
      <c r="R50" s="254">
        <f>R49/SQRT(6)</f>
        <v>0.76000930206687767</v>
      </c>
      <c r="S50" s="255"/>
      <c r="T50" s="255"/>
      <c r="U50" s="255">
        <f t="shared" ref="U50" si="46">U49/SQRT(6)</f>
        <v>1.1579595785978845</v>
      </c>
      <c r="V50" s="255"/>
      <c r="W50" s="256"/>
      <c r="X50" s="255">
        <f t="shared" ref="X50" si="47">X49/SQRT(6)</f>
        <v>0.78043626661825116</v>
      </c>
      <c r="Y50" s="255"/>
      <c r="Z50" s="255"/>
      <c r="AA50" s="255">
        <f t="shared" ref="AA50" si="48">AA49/SQRT(6)</f>
        <v>0.7456366989851072</v>
      </c>
      <c r="AB50" s="255"/>
      <c r="AC50" s="256"/>
      <c r="AE50" s="252" t="s">
        <v>23</v>
      </c>
      <c r="AF50" s="253"/>
      <c r="AG50" s="254">
        <f>AG49/SQRT(6)</f>
        <v>0.54116578437759244</v>
      </c>
      <c r="AH50" s="255"/>
      <c r="AI50" s="255"/>
      <c r="AJ50" s="255">
        <f t="shared" ref="AJ50" si="49">AJ49/SQRT(6)</f>
        <v>0.2744719635976276</v>
      </c>
      <c r="AK50" s="255"/>
      <c r="AL50" s="256"/>
      <c r="AM50" s="255">
        <f t="shared" ref="AM50" si="50">AM49/SQRT(6)</f>
        <v>1.6765907687757604</v>
      </c>
      <c r="AN50" s="255"/>
      <c r="AO50" s="255"/>
      <c r="AP50" s="255">
        <f t="shared" ref="AP50" si="51">AP49/SQRT(6)</f>
        <v>0.85001809304309472</v>
      </c>
      <c r="AQ50" s="255"/>
      <c r="AR50" s="256"/>
      <c r="AT50" s="252" t="s">
        <v>23</v>
      </c>
      <c r="AU50" s="253"/>
      <c r="AV50" s="254">
        <f>AV49/SQRT(6)</f>
        <v>0.15922814422489509</v>
      </c>
      <c r="AW50" s="255"/>
      <c r="AX50" s="255"/>
      <c r="AY50" s="255">
        <f t="shared" ref="AY50" si="52">AY49/SQRT(6)</f>
        <v>0.21390858034374755</v>
      </c>
      <c r="AZ50" s="255"/>
      <c r="BA50" s="256"/>
      <c r="BB50" s="255">
        <f t="shared" ref="BB50" si="53">BB49/SQRT(6)</f>
        <v>2.5778724879678663</v>
      </c>
      <c r="BC50" s="255"/>
      <c r="BD50" s="255"/>
      <c r="BE50" s="255">
        <f t="shared" ref="BE50" si="54">BE49/SQRT(6)</f>
        <v>0.31841979919420854</v>
      </c>
      <c r="BF50" s="255"/>
      <c r="BG50" s="256"/>
    </row>
    <row r="51" spans="1:59" s="79" customFormat="1">
      <c r="A51" s="199" t="s">
        <v>13</v>
      </c>
      <c r="B51" s="199"/>
      <c r="C51" s="294"/>
      <c r="D51" s="294"/>
      <c r="E51" s="294"/>
      <c r="F51" s="296">
        <v>0.95699999999999996</v>
      </c>
      <c r="G51" s="296"/>
      <c r="H51" s="296"/>
      <c r="I51" s="295"/>
      <c r="J51" s="295"/>
      <c r="K51" s="295"/>
      <c r="L51" s="295" t="s">
        <v>15</v>
      </c>
      <c r="M51" s="295"/>
      <c r="N51" s="295"/>
      <c r="P51" s="200" t="s">
        <v>13</v>
      </c>
      <c r="Q51" s="200"/>
      <c r="R51" s="266"/>
      <c r="S51" s="266"/>
      <c r="T51" s="266"/>
      <c r="U51" s="268">
        <v>0.53400000000000003</v>
      </c>
      <c r="V51" s="268"/>
      <c r="W51" s="268"/>
      <c r="X51" s="267"/>
      <c r="Y51" s="267"/>
      <c r="Z51" s="267"/>
      <c r="AA51" s="267" t="s">
        <v>15</v>
      </c>
      <c r="AB51" s="267"/>
      <c r="AC51" s="267"/>
      <c r="AE51" s="200" t="s">
        <v>13</v>
      </c>
      <c r="AF51" s="200"/>
      <c r="AG51" s="266"/>
      <c r="AH51" s="266"/>
      <c r="AI51" s="266"/>
      <c r="AJ51" s="268">
        <v>8.6999999999999994E-2</v>
      </c>
      <c r="AK51" s="268"/>
      <c r="AL51" s="268"/>
      <c r="AM51" s="267"/>
      <c r="AN51" s="267"/>
      <c r="AO51" s="267"/>
      <c r="AP51" s="267" t="s">
        <v>15</v>
      </c>
      <c r="AQ51" s="267"/>
      <c r="AR51" s="267"/>
      <c r="AT51" s="1"/>
      <c r="AU51" s="1"/>
      <c r="AV51" s="80"/>
      <c r="AW51" s="80"/>
      <c r="AX51" s="80"/>
      <c r="AY51" s="81"/>
      <c r="AZ51" s="81"/>
      <c r="BA51" s="81"/>
      <c r="BB51" s="82"/>
      <c r="BC51" s="82"/>
      <c r="BD51" s="82"/>
      <c r="BE51" s="82"/>
      <c r="BF51" s="82"/>
      <c r="BG51" s="82"/>
    </row>
    <row r="52" spans="1:59" s="79" customFormat="1">
      <c r="A52" s="200" t="s">
        <v>14</v>
      </c>
      <c r="B52" s="200"/>
      <c r="C52" s="266"/>
      <c r="D52" s="266"/>
      <c r="E52" s="266"/>
      <c r="F52" s="266"/>
      <c r="G52" s="266"/>
      <c r="H52" s="266"/>
      <c r="I52" s="267" t="s">
        <v>50</v>
      </c>
      <c r="J52" s="267"/>
      <c r="K52" s="267"/>
      <c r="L52" s="268">
        <v>0.32900000000000001</v>
      </c>
      <c r="M52" s="268"/>
      <c r="N52" s="268"/>
      <c r="P52" s="200" t="s">
        <v>14</v>
      </c>
      <c r="Q52" s="200"/>
      <c r="R52" s="266"/>
      <c r="S52" s="266"/>
      <c r="T52" s="266"/>
      <c r="U52" s="266"/>
      <c r="V52" s="266"/>
      <c r="W52" s="266"/>
      <c r="X52" s="267" t="s">
        <v>15</v>
      </c>
      <c r="Y52" s="267"/>
      <c r="Z52" s="267"/>
      <c r="AA52" s="268">
        <v>0.73</v>
      </c>
      <c r="AB52" s="268"/>
      <c r="AC52" s="268"/>
      <c r="AE52" s="200" t="s">
        <v>14</v>
      </c>
      <c r="AF52" s="200"/>
      <c r="AG52" s="266"/>
      <c r="AH52" s="266"/>
      <c r="AI52" s="266"/>
      <c r="AJ52" s="266"/>
      <c r="AK52" s="266"/>
      <c r="AL52" s="266"/>
      <c r="AM52" s="267" t="s">
        <v>15</v>
      </c>
      <c r="AN52" s="267"/>
      <c r="AO52" s="267"/>
      <c r="AP52" s="268">
        <v>0.33700000000000002</v>
      </c>
      <c r="AQ52" s="268"/>
      <c r="AR52" s="268"/>
      <c r="AT52" s="241" t="s">
        <v>51</v>
      </c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</row>
    <row r="53" spans="1:59">
      <c r="A53" s="83"/>
      <c r="B53" s="83"/>
      <c r="C53" s="83"/>
      <c r="D53" s="83"/>
      <c r="E53" s="83"/>
      <c r="P53" s="83"/>
      <c r="Q53" s="83"/>
      <c r="R53" s="83"/>
      <c r="S53" s="83"/>
      <c r="T53" s="83"/>
      <c r="AE53" s="83"/>
      <c r="AF53" s="83"/>
      <c r="AG53" s="83"/>
      <c r="AH53" s="83"/>
      <c r="AI53" s="83"/>
      <c r="AT53" s="270" t="s">
        <v>43</v>
      </c>
      <c r="AU53" s="245"/>
      <c r="AV53" s="244" t="s">
        <v>3</v>
      </c>
      <c r="AW53" s="246"/>
      <c r="AX53" s="246"/>
      <c r="AY53" s="246"/>
      <c r="AZ53" s="246"/>
      <c r="BA53" s="245"/>
      <c r="BB53" s="246" t="s">
        <v>4</v>
      </c>
      <c r="BC53" s="246"/>
      <c r="BD53" s="246"/>
      <c r="BE53" s="246"/>
      <c r="BF53" s="246"/>
      <c r="BG53" s="245"/>
    </row>
    <row r="54" spans="1:59">
      <c r="A54" s="222" t="s">
        <v>16</v>
      </c>
      <c r="B54" s="222"/>
      <c r="C54" s="222"/>
      <c r="D54" s="222"/>
      <c r="E54" s="222"/>
      <c r="F54" s="223" t="s">
        <v>52</v>
      </c>
      <c r="G54" s="223"/>
      <c r="H54" s="223"/>
      <c r="P54" s="222" t="s">
        <v>16</v>
      </c>
      <c r="Q54" s="222"/>
      <c r="R54" s="222"/>
      <c r="S54" s="222"/>
      <c r="T54" s="222"/>
      <c r="U54" s="223" t="s">
        <v>53</v>
      </c>
      <c r="V54" s="223"/>
      <c r="W54" s="223"/>
      <c r="AE54" s="222" t="s">
        <v>16</v>
      </c>
      <c r="AF54" s="222"/>
      <c r="AG54" s="222"/>
      <c r="AH54" s="222"/>
      <c r="AI54" s="222"/>
      <c r="AJ54" s="223" t="s">
        <v>54</v>
      </c>
      <c r="AK54" s="223"/>
      <c r="AL54" s="223"/>
      <c r="AT54" s="252"/>
      <c r="AU54" s="253"/>
      <c r="AV54" s="247" t="s">
        <v>5</v>
      </c>
      <c r="AW54" s="276"/>
      <c r="AX54" s="276"/>
      <c r="AY54" s="276" t="s">
        <v>6</v>
      </c>
      <c r="AZ54" s="276"/>
      <c r="BA54" s="248"/>
      <c r="BB54" s="276" t="s">
        <v>5</v>
      </c>
      <c r="BC54" s="276"/>
      <c r="BD54" s="276"/>
      <c r="BE54" s="276" t="s">
        <v>6</v>
      </c>
      <c r="BF54" s="276"/>
      <c r="BG54" s="248"/>
    </row>
    <row r="55" spans="1:59">
      <c r="A55" s="22"/>
      <c r="B55" s="22"/>
      <c r="C55" s="22"/>
      <c r="D55" s="23"/>
      <c r="E55" s="23"/>
      <c r="F55" s="49"/>
      <c r="P55" s="22"/>
      <c r="Q55" s="22"/>
      <c r="R55" s="22"/>
      <c r="S55" s="23"/>
      <c r="T55" s="23"/>
      <c r="U55" s="49"/>
      <c r="AE55" s="22"/>
      <c r="AF55" s="22"/>
      <c r="AG55" s="22"/>
      <c r="AH55" s="23"/>
      <c r="AI55" s="23"/>
      <c r="AJ55" s="49"/>
      <c r="AT55" s="257">
        <v>1</v>
      </c>
      <c r="AU55" s="200"/>
      <c r="AV55" s="311">
        <f>LOG(AV42)</f>
        <v>2.6785459432784618E-2</v>
      </c>
      <c r="AW55" s="312"/>
      <c r="AX55" s="312"/>
      <c r="AY55" s="312">
        <f t="shared" ref="AY55" si="55">LOG(AY42)</f>
        <v>-0.24268337779528559</v>
      </c>
      <c r="AZ55" s="312"/>
      <c r="BA55" s="313"/>
      <c r="BB55" s="311">
        <f t="shared" ref="BB55" si="56">LOG(BB42)</f>
        <v>1.6739919340611236</v>
      </c>
      <c r="BC55" s="312"/>
      <c r="BD55" s="312"/>
      <c r="BE55" s="312">
        <f t="shared" ref="BE55" si="57">LOG(BE42)</f>
        <v>0.18489219455768471</v>
      </c>
      <c r="BF55" s="312"/>
      <c r="BG55" s="313"/>
    </row>
    <row r="56" spans="1:59">
      <c r="A56" s="237" t="s">
        <v>26</v>
      </c>
      <c r="B56" s="237"/>
      <c r="C56" s="237"/>
      <c r="D56" s="237"/>
      <c r="E56" s="237"/>
      <c r="F56" s="237"/>
      <c r="G56" s="237"/>
      <c r="H56" s="237"/>
      <c r="P56" s="222" t="s">
        <v>26</v>
      </c>
      <c r="Q56" s="222"/>
      <c r="R56" s="222"/>
      <c r="S56" s="222"/>
      <c r="T56" s="222"/>
      <c r="U56" s="222"/>
      <c r="V56" s="222"/>
      <c r="W56" s="222"/>
      <c r="AE56" s="222" t="s">
        <v>26</v>
      </c>
      <c r="AF56" s="222"/>
      <c r="AG56" s="222"/>
      <c r="AH56" s="222"/>
      <c r="AI56" s="222"/>
      <c r="AJ56" s="222"/>
      <c r="AK56" s="222"/>
      <c r="AL56" s="222"/>
      <c r="AT56" s="257">
        <v>2</v>
      </c>
      <c r="AU56" s="200"/>
      <c r="AV56" s="314">
        <f t="shared" ref="AV56:AV60" si="58">LOG(AV43)</f>
        <v>-0.22391805421931624</v>
      </c>
      <c r="AW56" s="315"/>
      <c r="AX56" s="315"/>
      <c r="AY56" s="315">
        <f t="shared" ref="AY56" si="59">LOG(AY43)</f>
        <v>8.2685020143226526E-2</v>
      </c>
      <c r="AZ56" s="315"/>
      <c r="BA56" s="316"/>
      <c r="BB56" s="314">
        <f t="shared" ref="BB56" si="60">LOG(BB43)</f>
        <v>1.7127322967588976</v>
      </c>
      <c r="BC56" s="315"/>
      <c r="BD56" s="315"/>
      <c r="BE56" s="315">
        <f t="shared" ref="BE56" si="61">LOG(BE43)</f>
        <v>0.32944887968452752</v>
      </c>
      <c r="BF56" s="315"/>
      <c r="BG56" s="316"/>
    </row>
    <row r="57" spans="1:59">
      <c r="A57" s="238" t="s">
        <v>27</v>
      </c>
      <c r="B57" s="239"/>
      <c r="C57" s="240"/>
      <c r="D57" s="50" t="s">
        <v>28</v>
      </c>
      <c r="E57" s="239" t="s">
        <v>29</v>
      </c>
      <c r="F57" s="239"/>
      <c r="G57" s="239" t="s">
        <v>30</v>
      </c>
      <c r="H57" s="239"/>
      <c r="I57" s="239"/>
      <c r="J57" s="239" t="s">
        <v>31</v>
      </c>
      <c r="K57" s="239"/>
      <c r="L57" s="239"/>
      <c r="M57" s="239" t="s">
        <v>32</v>
      </c>
      <c r="N57" s="240"/>
      <c r="P57" s="238" t="s">
        <v>27</v>
      </c>
      <c r="Q57" s="239"/>
      <c r="R57" s="240"/>
      <c r="S57" s="50" t="s">
        <v>28</v>
      </c>
      <c r="T57" s="239" t="s">
        <v>29</v>
      </c>
      <c r="U57" s="239"/>
      <c r="V57" s="239" t="s">
        <v>30</v>
      </c>
      <c r="W57" s="239"/>
      <c r="X57" s="239"/>
      <c r="Y57" s="239" t="s">
        <v>31</v>
      </c>
      <c r="Z57" s="239"/>
      <c r="AA57" s="239"/>
      <c r="AB57" s="239" t="s">
        <v>32</v>
      </c>
      <c r="AC57" s="240"/>
      <c r="AE57" s="238" t="s">
        <v>27</v>
      </c>
      <c r="AF57" s="239"/>
      <c r="AG57" s="240"/>
      <c r="AH57" s="50" t="s">
        <v>28</v>
      </c>
      <c r="AI57" s="239" t="s">
        <v>29</v>
      </c>
      <c r="AJ57" s="239"/>
      <c r="AK57" s="239" t="s">
        <v>30</v>
      </c>
      <c r="AL57" s="239"/>
      <c r="AM57" s="239"/>
      <c r="AN57" s="239" t="s">
        <v>31</v>
      </c>
      <c r="AO57" s="239"/>
      <c r="AP57" s="239"/>
      <c r="AQ57" s="239" t="s">
        <v>32</v>
      </c>
      <c r="AR57" s="240"/>
      <c r="AT57" s="257">
        <v>3</v>
      </c>
      <c r="AU57" s="200"/>
      <c r="AV57" s="314">
        <f t="shared" si="58"/>
        <v>0.19438589873622872</v>
      </c>
      <c r="AW57" s="315"/>
      <c r="AX57" s="315"/>
      <c r="AY57" s="315">
        <f t="shared" ref="AY57" si="62">LOG(AY44)</f>
        <v>0.12536809373090416</v>
      </c>
      <c r="AZ57" s="315"/>
      <c r="BA57" s="316"/>
      <c r="BB57" s="314">
        <f t="shared" ref="BB57" si="63">LOG(BB44)</f>
        <v>1.7669752454197571</v>
      </c>
      <c r="BC57" s="315"/>
      <c r="BD57" s="315"/>
      <c r="BE57" s="315">
        <f t="shared" ref="BE57" si="64">LOG(BE44)</f>
        <v>-0.59106460702649921</v>
      </c>
      <c r="BF57" s="315"/>
      <c r="BG57" s="316"/>
    </row>
    <row r="58" spans="1:59">
      <c r="A58" s="297" t="s">
        <v>4</v>
      </c>
      <c r="B58" s="298"/>
      <c r="C58" s="299"/>
      <c r="D58" s="84">
        <v>1</v>
      </c>
      <c r="E58" s="300">
        <v>11105.021000000001</v>
      </c>
      <c r="F58" s="300"/>
      <c r="G58" s="300">
        <v>11105.021000000001</v>
      </c>
      <c r="H58" s="300"/>
      <c r="I58" s="300"/>
      <c r="J58" s="303">
        <v>4144.2179999999998</v>
      </c>
      <c r="K58" s="303"/>
      <c r="L58" s="303"/>
      <c r="M58" s="303" t="s">
        <v>15</v>
      </c>
      <c r="N58" s="305"/>
      <c r="P58" s="231" t="s">
        <v>4</v>
      </c>
      <c r="Q58" s="232"/>
      <c r="R58" s="233"/>
      <c r="S58" s="84">
        <v>1</v>
      </c>
      <c r="T58" s="301">
        <v>11172.352999999999</v>
      </c>
      <c r="U58" s="301"/>
      <c r="V58" s="301">
        <v>11172.352999999999</v>
      </c>
      <c r="W58" s="301"/>
      <c r="X58" s="301"/>
      <c r="Y58" s="224">
        <v>2415.482</v>
      </c>
      <c r="Z58" s="224"/>
      <c r="AA58" s="224"/>
      <c r="AB58" s="224" t="s">
        <v>15</v>
      </c>
      <c r="AC58" s="306"/>
      <c r="AE58" s="231" t="s">
        <v>4</v>
      </c>
      <c r="AF58" s="232"/>
      <c r="AG58" s="233"/>
      <c r="AH58" s="84">
        <v>1</v>
      </c>
      <c r="AI58" s="301">
        <v>10929.416999999999</v>
      </c>
      <c r="AJ58" s="301"/>
      <c r="AK58" s="301">
        <v>10929.416999999999</v>
      </c>
      <c r="AL58" s="301"/>
      <c r="AM58" s="301"/>
      <c r="AN58" s="224">
        <v>1867.471</v>
      </c>
      <c r="AO58" s="224"/>
      <c r="AP58" s="224"/>
      <c r="AQ58" s="224" t="s">
        <v>15</v>
      </c>
      <c r="AR58" s="306"/>
      <c r="AT58" s="257">
        <v>4</v>
      </c>
      <c r="AU58" s="200"/>
      <c r="AV58" s="314">
        <f t="shared" si="58"/>
        <v>-0.10073642086110927</v>
      </c>
      <c r="AW58" s="315"/>
      <c r="AX58" s="315"/>
      <c r="AY58" s="315">
        <f t="shared" ref="AY58" si="65">LOG(AY45)</f>
        <v>-0.28435747847082748</v>
      </c>
      <c r="AZ58" s="315"/>
      <c r="BA58" s="316"/>
      <c r="BB58" s="314">
        <f t="shared" ref="BB58" si="66">LOG(BB45)</f>
        <v>1.6470903385902196</v>
      </c>
      <c r="BC58" s="315"/>
      <c r="BD58" s="315"/>
      <c r="BE58" s="315">
        <f t="shared" ref="BE58" si="67">LOG(BE45)</f>
        <v>0.40184183398550483</v>
      </c>
      <c r="BF58" s="315"/>
      <c r="BG58" s="316"/>
    </row>
    <row r="59" spans="1:59">
      <c r="A59" s="231" t="s">
        <v>33</v>
      </c>
      <c r="B59" s="232"/>
      <c r="C59" s="233"/>
      <c r="D59" s="84">
        <v>1</v>
      </c>
      <c r="E59" s="301">
        <v>10643.482</v>
      </c>
      <c r="F59" s="301"/>
      <c r="G59" s="301">
        <v>10643.482</v>
      </c>
      <c r="H59" s="301"/>
      <c r="I59" s="301"/>
      <c r="J59" s="224">
        <v>3971.9789999999998</v>
      </c>
      <c r="K59" s="224"/>
      <c r="L59" s="224"/>
      <c r="M59" s="224" t="s">
        <v>15</v>
      </c>
      <c r="N59" s="306"/>
      <c r="P59" s="231" t="s">
        <v>33</v>
      </c>
      <c r="Q59" s="232"/>
      <c r="R59" s="233"/>
      <c r="S59" s="84">
        <v>1</v>
      </c>
      <c r="T59" s="301">
        <v>10991.7</v>
      </c>
      <c r="U59" s="301"/>
      <c r="V59" s="301">
        <v>10991.7</v>
      </c>
      <c r="W59" s="301"/>
      <c r="X59" s="301"/>
      <c r="Y59" s="224">
        <v>2376.4250000000002</v>
      </c>
      <c r="Z59" s="224"/>
      <c r="AA59" s="224"/>
      <c r="AB59" s="306" t="s">
        <v>15</v>
      </c>
      <c r="AC59" s="306"/>
      <c r="AE59" s="231" t="s">
        <v>33</v>
      </c>
      <c r="AF59" s="232"/>
      <c r="AG59" s="233"/>
      <c r="AH59" s="84">
        <v>1</v>
      </c>
      <c r="AI59" s="301">
        <v>9027.3780000000006</v>
      </c>
      <c r="AJ59" s="301"/>
      <c r="AK59" s="301">
        <v>9027.3780000000006</v>
      </c>
      <c r="AL59" s="301"/>
      <c r="AM59" s="301"/>
      <c r="AN59" s="224">
        <v>1542.4760000000001</v>
      </c>
      <c r="AO59" s="224"/>
      <c r="AP59" s="224"/>
      <c r="AQ59" s="306" t="s">
        <v>15</v>
      </c>
      <c r="AR59" s="306"/>
      <c r="AT59" s="257">
        <v>5</v>
      </c>
      <c r="AU59" s="200"/>
      <c r="AV59" s="314">
        <f t="shared" si="58"/>
        <v>-0.31961091162639105</v>
      </c>
      <c r="AW59" s="315"/>
      <c r="AX59" s="315"/>
      <c r="AY59" s="315">
        <f t="shared" ref="AY59" si="68">LOG(AY46)</f>
        <v>-0.63346845557958653</v>
      </c>
      <c r="AZ59" s="315"/>
      <c r="BA59" s="316"/>
      <c r="BB59" s="314">
        <f t="shared" ref="BB59" si="69">LOG(BB46)</f>
        <v>1.6406671154792956</v>
      </c>
      <c r="BC59" s="315"/>
      <c r="BD59" s="315"/>
      <c r="BE59" s="315">
        <f t="shared" ref="BE59" si="70">LOG(BE46)</f>
        <v>0.28662450312503185</v>
      </c>
      <c r="BF59" s="315"/>
      <c r="BG59" s="316"/>
    </row>
    <row r="60" spans="1:59">
      <c r="A60" s="231" t="s">
        <v>34</v>
      </c>
      <c r="B60" s="232"/>
      <c r="C60" s="233"/>
      <c r="D60" s="84">
        <v>1</v>
      </c>
      <c r="E60" s="301">
        <v>10622.067999999999</v>
      </c>
      <c r="F60" s="301"/>
      <c r="G60" s="301">
        <v>10622.067999999999</v>
      </c>
      <c r="H60" s="301"/>
      <c r="I60" s="301"/>
      <c r="J60" s="224">
        <v>3963.9879999999998</v>
      </c>
      <c r="K60" s="224"/>
      <c r="L60" s="224"/>
      <c r="M60" s="224" t="s">
        <v>15</v>
      </c>
      <c r="N60" s="306"/>
      <c r="P60" s="231" t="s">
        <v>34</v>
      </c>
      <c r="Q60" s="232"/>
      <c r="R60" s="233"/>
      <c r="S60" s="84">
        <v>1</v>
      </c>
      <c r="T60" s="301">
        <v>11399.02</v>
      </c>
      <c r="U60" s="301"/>
      <c r="V60" s="301">
        <v>11399.02</v>
      </c>
      <c r="W60" s="301"/>
      <c r="X60" s="301"/>
      <c r="Y60" s="224">
        <v>2464.4879999999998</v>
      </c>
      <c r="Z60" s="224"/>
      <c r="AA60" s="224"/>
      <c r="AB60" s="306" t="s">
        <v>15</v>
      </c>
      <c r="AC60" s="306"/>
      <c r="AE60" s="231" t="s">
        <v>34</v>
      </c>
      <c r="AF60" s="232"/>
      <c r="AG60" s="233"/>
      <c r="AH60" s="84">
        <v>1</v>
      </c>
      <c r="AI60" s="301">
        <v>10236.968999999999</v>
      </c>
      <c r="AJ60" s="301"/>
      <c r="AK60" s="301">
        <v>10236.968999999999</v>
      </c>
      <c r="AL60" s="301"/>
      <c r="AM60" s="301"/>
      <c r="AN60" s="224">
        <v>1749.155</v>
      </c>
      <c r="AO60" s="224"/>
      <c r="AP60" s="224"/>
      <c r="AQ60" s="306" t="s">
        <v>15</v>
      </c>
      <c r="AR60" s="306"/>
      <c r="AT60" s="257">
        <v>6</v>
      </c>
      <c r="AU60" s="200"/>
      <c r="AV60" s="308">
        <f t="shared" si="58"/>
        <v>-0.10782625533778313</v>
      </c>
      <c r="AW60" s="309"/>
      <c r="AX60" s="309"/>
      <c r="AY60" s="309">
        <f t="shared" ref="AY60" si="71">LOG(AY47)</f>
        <v>0.18312872466182248</v>
      </c>
      <c r="AZ60" s="309"/>
      <c r="BA60" s="310"/>
      <c r="BB60" s="308">
        <f t="shared" ref="BB60" si="72">LOG(BB47)</f>
        <v>1.6160672922746977</v>
      </c>
      <c r="BC60" s="309"/>
      <c r="BD60" s="309"/>
      <c r="BE60" s="309">
        <f t="shared" ref="BE60" si="73">LOG(BE47)</f>
        <v>0.25287706816968514</v>
      </c>
      <c r="BF60" s="309"/>
      <c r="BG60" s="310"/>
    </row>
    <row r="61" spans="1:59">
      <c r="A61" s="231" t="s">
        <v>35</v>
      </c>
      <c r="B61" s="232"/>
      <c r="C61" s="233"/>
      <c r="D61" s="84">
        <v>20</v>
      </c>
      <c r="E61" s="301">
        <v>53.593000000000004</v>
      </c>
      <c r="F61" s="301"/>
      <c r="G61" s="301">
        <v>2.68</v>
      </c>
      <c r="H61" s="301"/>
      <c r="I61" s="301"/>
      <c r="J61" s="224"/>
      <c r="K61" s="224"/>
      <c r="L61" s="224"/>
      <c r="M61" s="224"/>
      <c r="N61" s="306"/>
      <c r="P61" s="231" t="s">
        <v>35</v>
      </c>
      <c r="Q61" s="232"/>
      <c r="R61" s="233"/>
      <c r="S61" s="84">
        <v>20</v>
      </c>
      <c r="T61" s="301">
        <v>92.506</v>
      </c>
      <c r="U61" s="301"/>
      <c r="V61" s="301">
        <v>4.625</v>
      </c>
      <c r="W61" s="301"/>
      <c r="X61" s="301"/>
      <c r="Y61" s="224"/>
      <c r="Z61" s="224"/>
      <c r="AA61" s="224"/>
      <c r="AB61" s="306"/>
      <c r="AC61" s="306"/>
      <c r="AE61" s="231" t="s">
        <v>35</v>
      </c>
      <c r="AF61" s="232"/>
      <c r="AG61" s="233"/>
      <c r="AH61" s="84">
        <v>20</v>
      </c>
      <c r="AI61" s="301">
        <v>117.05</v>
      </c>
      <c r="AJ61" s="301"/>
      <c r="AK61" s="301">
        <v>5.8529999999999998</v>
      </c>
      <c r="AL61" s="301"/>
      <c r="AM61" s="301"/>
      <c r="AN61" s="224"/>
      <c r="AO61" s="224"/>
      <c r="AP61" s="224"/>
      <c r="AQ61" s="306"/>
      <c r="AR61" s="306"/>
      <c r="AT61" s="244" t="s">
        <v>47</v>
      </c>
      <c r="AU61" s="245"/>
      <c r="AV61" s="317">
        <f>AVERAGE(AV55:AX60)</f>
        <v>-8.8486713979264386E-2</v>
      </c>
      <c r="AW61" s="318"/>
      <c r="AX61" s="318"/>
      <c r="AY61" s="318">
        <f t="shared" ref="AY61" si="74">AVERAGE(AY55:BA60)</f>
        <v>-0.1282212455516244</v>
      </c>
      <c r="AZ61" s="318"/>
      <c r="BA61" s="319"/>
      <c r="BB61" s="318">
        <f>AVERAGE(BB55:BD60)</f>
        <v>1.6762540370973318</v>
      </c>
      <c r="BC61" s="318"/>
      <c r="BD61" s="318"/>
      <c r="BE61" s="318">
        <f t="shared" ref="BE61" si="75">AVERAGE(BE55:BG60)</f>
        <v>0.14410331208265578</v>
      </c>
      <c r="BF61" s="318"/>
      <c r="BG61" s="319"/>
    </row>
    <row r="62" spans="1:59">
      <c r="A62" s="234" t="s">
        <v>36</v>
      </c>
      <c r="B62" s="235"/>
      <c r="C62" s="236"/>
      <c r="D62" s="86">
        <v>23</v>
      </c>
      <c r="E62" s="302">
        <v>32424.164000000001</v>
      </c>
      <c r="F62" s="302"/>
      <c r="G62" s="302">
        <v>1409.7460000000001</v>
      </c>
      <c r="H62" s="302"/>
      <c r="I62" s="302"/>
      <c r="J62" s="304"/>
      <c r="K62" s="304"/>
      <c r="L62" s="304"/>
      <c r="M62" s="304"/>
      <c r="N62" s="307"/>
      <c r="P62" s="234" t="s">
        <v>36</v>
      </c>
      <c r="Q62" s="235"/>
      <c r="R62" s="236"/>
      <c r="S62" s="86">
        <v>23</v>
      </c>
      <c r="T62" s="302">
        <v>33655.578999999998</v>
      </c>
      <c r="U62" s="302"/>
      <c r="V62" s="302">
        <v>1463.2860000000001</v>
      </c>
      <c r="W62" s="302"/>
      <c r="X62" s="302"/>
      <c r="Y62" s="304"/>
      <c r="Z62" s="304"/>
      <c r="AA62" s="304"/>
      <c r="AB62" s="304"/>
      <c r="AC62" s="307"/>
      <c r="AE62" s="234" t="s">
        <v>36</v>
      </c>
      <c r="AF62" s="235"/>
      <c r="AG62" s="236"/>
      <c r="AH62" s="86">
        <v>23</v>
      </c>
      <c r="AI62" s="302">
        <v>30310.813999999998</v>
      </c>
      <c r="AJ62" s="302"/>
      <c r="AK62" s="302">
        <v>1317.8610000000001</v>
      </c>
      <c r="AL62" s="302"/>
      <c r="AM62" s="302"/>
      <c r="AN62" s="304"/>
      <c r="AO62" s="304"/>
      <c r="AP62" s="304"/>
      <c r="AQ62" s="304"/>
      <c r="AR62" s="307"/>
      <c r="AT62" s="247" t="s">
        <v>11</v>
      </c>
      <c r="AU62" s="248"/>
      <c r="AV62" s="317">
        <f>STDEV(AV55:AX60)</f>
        <v>0.18198280403572234</v>
      </c>
      <c r="AW62" s="318"/>
      <c r="AX62" s="318"/>
      <c r="AY62" s="318">
        <f t="shared" ref="AY62" si="76">STDEV(AY55:BA60)</f>
        <v>0.31574757514445478</v>
      </c>
      <c r="AZ62" s="318"/>
      <c r="BA62" s="319"/>
      <c r="BB62" s="318">
        <f>STDEV(BB55:BD60)</f>
        <v>5.5327231506322107E-2</v>
      </c>
      <c r="BC62" s="318"/>
      <c r="BD62" s="318"/>
      <c r="BE62" s="318">
        <f t="shared" ref="BE62" si="77">STDEV(BE55:BG60)</f>
        <v>0.36744026650126149</v>
      </c>
      <c r="BF62" s="318"/>
      <c r="BG62" s="319"/>
    </row>
    <row r="63" spans="1:59">
      <c r="AT63" s="252" t="s">
        <v>23</v>
      </c>
      <c r="AU63" s="253"/>
      <c r="AV63" s="320">
        <f>AV62/SQRT(6)</f>
        <v>7.429416864140384E-2</v>
      </c>
      <c r="AW63" s="321"/>
      <c r="AX63" s="321"/>
      <c r="AY63" s="321">
        <f t="shared" ref="AY63" si="78">AY62/SQRT(6)</f>
        <v>0.12890340777083381</v>
      </c>
      <c r="AZ63" s="321"/>
      <c r="BA63" s="322"/>
      <c r="BB63" s="321">
        <f t="shared" ref="BB63" si="79">BB62/SQRT(6)</f>
        <v>2.2587247678554384E-2</v>
      </c>
      <c r="BC63" s="321"/>
      <c r="BD63" s="321"/>
      <c r="BE63" s="321">
        <f t="shared" ref="BE63" si="80">BE62/SQRT(6)</f>
        <v>0.15000686064672625</v>
      </c>
      <c r="BF63" s="321"/>
      <c r="BG63" s="322"/>
    </row>
    <row r="64" spans="1:59">
      <c r="AT64" s="200" t="s">
        <v>13</v>
      </c>
      <c r="AU64" s="200"/>
      <c r="AV64" s="266"/>
      <c r="AW64" s="266"/>
      <c r="AX64" s="266"/>
      <c r="AY64" s="268">
        <v>0.749</v>
      </c>
      <c r="AZ64" s="268"/>
      <c r="BA64" s="268"/>
      <c r="BB64" s="267"/>
      <c r="BC64" s="267"/>
      <c r="BD64" s="267"/>
      <c r="BE64" s="267" t="s">
        <v>15</v>
      </c>
      <c r="BF64" s="267"/>
      <c r="BG64" s="267"/>
    </row>
    <row r="65" spans="46:59">
      <c r="AT65" s="200" t="s">
        <v>14</v>
      </c>
      <c r="AU65" s="200"/>
      <c r="AV65" s="266"/>
      <c r="AW65" s="266"/>
      <c r="AX65" s="266"/>
      <c r="AY65" s="266"/>
      <c r="AZ65" s="266"/>
      <c r="BA65" s="266"/>
      <c r="BB65" s="267" t="s">
        <v>15</v>
      </c>
      <c r="BC65" s="267"/>
      <c r="BD65" s="267"/>
      <c r="BE65" s="268">
        <v>9.9000000000000005E-2</v>
      </c>
      <c r="BF65" s="268"/>
      <c r="BG65" s="268"/>
    </row>
    <row r="66" spans="46:59">
      <c r="AT66" s="22"/>
      <c r="AU66" s="22"/>
      <c r="AV66" s="22"/>
      <c r="AW66" s="23"/>
      <c r="AX66" s="23"/>
      <c r="AY66" s="49"/>
    </row>
    <row r="67" spans="46:59">
      <c r="AT67" s="222" t="s">
        <v>16</v>
      </c>
      <c r="AU67" s="222"/>
      <c r="AV67" s="222"/>
      <c r="AW67" s="222"/>
      <c r="AX67" s="222"/>
      <c r="AY67" s="223" t="s">
        <v>17</v>
      </c>
      <c r="AZ67" s="223"/>
      <c r="BA67" s="223"/>
      <c r="BB67" s="223"/>
    </row>
    <row r="68" spans="46:59">
      <c r="AT68" s="22"/>
      <c r="AU68" s="22"/>
      <c r="AV68" s="22"/>
      <c r="AW68" s="22"/>
      <c r="AX68" s="22"/>
      <c r="AY68" s="23"/>
      <c r="AZ68" s="23"/>
    </row>
    <row r="69" spans="46:59">
      <c r="AT69" s="222" t="s">
        <v>18</v>
      </c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</row>
    <row r="70" spans="46:59">
      <c r="AT70" s="224" t="s">
        <v>55</v>
      </c>
      <c r="AU70" s="224"/>
      <c r="AV70" s="224"/>
      <c r="AW70" s="224"/>
      <c r="AX70" s="224"/>
      <c r="AY70" s="224"/>
      <c r="AZ70" s="224"/>
      <c r="BA70" s="224"/>
      <c r="BB70" s="224"/>
      <c r="BC70" s="224"/>
      <c r="BD70" s="224"/>
      <c r="BE70" s="224"/>
      <c r="BF70" s="224"/>
      <c r="BG70" s="224"/>
    </row>
  </sheetData>
  <mergeCells count="476">
    <mergeCell ref="AT67:AX67"/>
    <mergeCell ref="AY67:BB67"/>
    <mergeCell ref="AT70:BG70"/>
    <mergeCell ref="AT69:BG69"/>
    <mergeCell ref="AT63:AU63"/>
    <mergeCell ref="AV63:AX63"/>
    <mergeCell ref="AY63:BA63"/>
    <mergeCell ref="BB63:BD63"/>
    <mergeCell ref="BE63:BG63"/>
    <mergeCell ref="AY65:BA65"/>
    <mergeCell ref="AT64:AU64"/>
    <mergeCell ref="AV64:AX64"/>
    <mergeCell ref="AY64:BA64"/>
    <mergeCell ref="BB64:BD64"/>
    <mergeCell ref="BE64:BG64"/>
    <mergeCell ref="AT65:AU65"/>
    <mergeCell ref="AV65:AX65"/>
    <mergeCell ref="BB65:BD65"/>
    <mergeCell ref="BE65:BG65"/>
    <mergeCell ref="AY57:BA57"/>
    <mergeCell ref="BB57:BD57"/>
    <mergeCell ref="BE57:BG57"/>
    <mergeCell ref="AT58:AU58"/>
    <mergeCell ref="AV58:AX58"/>
    <mergeCell ref="AY58:BA58"/>
    <mergeCell ref="BB58:BD58"/>
    <mergeCell ref="BE58:BG58"/>
    <mergeCell ref="AT59:AU59"/>
    <mergeCell ref="AV59:AX59"/>
    <mergeCell ref="AY59:BA59"/>
    <mergeCell ref="BB59:BD59"/>
    <mergeCell ref="BE59:BG59"/>
    <mergeCell ref="AT61:AU61"/>
    <mergeCell ref="AV61:AX61"/>
    <mergeCell ref="AY61:BA61"/>
    <mergeCell ref="BB61:BD61"/>
    <mergeCell ref="BE61:BG61"/>
    <mergeCell ref="AT62:AU62"/>
    <mergeCell ref="AV62:AX62"/>
    <mergeCell ref="AY62:BA62"/>
    <mergeCell ref="BB62:BD62"/>
    <mergeCell ref="BE62:BG62"/>
    <mergeCell ref="AT60:AU60"/>
    <mergeCell ref="AV60:AX60"/>
    <mergeCell ref="AY60:BA60"/>
    <mergeCell ref="BB60:BD60"/>
    <mergeCell ref="BE60:BG60"/>
    <mergeCell ref="AY54:BA54"/>
    <mergeCell ref="AT53:AU54"/>
    <mergeCell ref="AV53:BA53"/>
    <mergeCell ref="BB53:BG53"/>
    <mergeCell ref="AV54:AX54"/>
    <mergeCell ref="BB54:BD54"/>
    <mergeCell ref="BE54:BG54"/>
    <mergeCell ref="AT55:AU55"/>
    <mergeCell ref="AV55:AX55"/>
    <mergeCell ref="AY55:BA55"/>
    <mergeCell ref="BB55:BD55"/>
    <mergeCell ref="BE55:BG55"/>
    <mergeCell ref="AT56:AU56"/>
    <mergeCell ref="AV56:AX56"/>
    <mergeCell ref="AY56:BA56"/>
    <mergeCell ref="BB56:BD56"/>
    <mergeCell ref="BE56:BG56"/>
    <mergeCell ref="AT57:AU57"/>
    <mergeCell ref="AV57:AX57"/>
    <mergeCell ref="AE61:AG61"/>
    <mergeCell ref="AI61:AJ61"/>
    <mergeCell ref="AK61:AM61"/>
    <mergeCell ref="AN61:AP61"/>
    <mergeCell ref="AQ61:AR61"/>
    <mergeCell ref="AE62:AG62"/>
    <mergeCell ref="AI62:AJ62"/>
    <mergeCell ref="AK62:AM62"/>
    <mergeCell ref="AN62:AP62"/>
    <mergeCell ref="AQ62:AR62"/>
    <mergeCell ref="AE59:AG59"/>
    <mergeCell ref="AI59:AJ59"/>
    <mergeCell ref="AK59:AM59"/>
    <mergeCell ref="AN59:AP59"/>
    <mergeCell ref="AQ59:AR59"/>
    <mergeCell ref="AE60:AG60"/>
    <mergeCell ref="AI60:AJ60"/>
    <mergeCell ref="AK60:AM60"/>
    <mergeCell ref="AN60:AP60"/>
    <mergeCell ref="AQ60:AR60"/>
    <mergeCell ref="AE54:AI54"/>
    <mergeCell ref="AJ54:AL54"/>
    <mergeCell ref="AE56:AL56"/>
    <mergeCell ref="AE57:AG57"/>
    <mergeCell ref="AI57:AJ57"/>
    <mergeCell ref="AK57:AM57"/>
    <mergeCell ref="AN57:AP57"/>
    <mergeCell ref="AQ57:AR57"/>
    <mergeCell ref="AE58:AG58"/>
    <mergeCell ref="AI58:AJ58"/>
    <mergeCell ref="AK58:AM58"/>
    <mergeCell ref="AN58:AP58"/>
    <mergeCell ref="AQ58:AR58"/>
    <mergeCell ref="Y60:AA60"/>
    <mergeCell ref="AB60:AC60"/>
    <mergeCell ref="P61:R61"/>
    <mergeCell ref="T61:U61"/>
    <mergeCell ref="V61:X61"/>
    <mergeCell ref="Y61:AA61"/>
    <mergeCell ref="AB61:AC61"/>
    <mergeCell ref="P62:R62"/>
    <mergeCell ref="T62:U62"/>
    <mergeCell ref="V62:X62"/>
    <mergeCell ref="Y62:AA62"/>
    <mergeCell ref="AB62:AC62"/>
    <mergeCell ref="Y57:AA57"/>
    <mergeCell ref="AB57:AC57"/>
    <mergeCell ref="P58:R58"/>
    <mergeCell ref="T58:U58"/>
    <mergeCell ref="V58:X58"/>
    <mergeCell ref="Y58:AA58"/>
    <mergeCell ref="AB58:AC58"/>
    <mergeCell ref="P59:R59"/>
    <mergeCell ref="T59:U59"/>
    <mergeCell ref="V59:X59"/>
    <mergeCell ref="Y59:AA59"/>
    <mergeCell ref="AB59:AC59"/>
    <mergeCell ref="P54:T54"/>
    <mergeCell ref="U54:W54"/>
    <mergeCell ref="P56:W56"/>
    <mergeCell ref="P57:R57"/>
    <mergeCell ref="T57:U57"/>
    <mergeCell ref="V57:X57"/>
    <mergeCell ref="P60:R60"/>
    <mergeCell ref="T60:U60"/>
    <mergeCell ref="V60:X60"/>
    <mergeCell ref="J57:L57"/>
    <mergeCell ref="J58:L58"/>
    <mergeCell ref="J59:L59"/>
    <mergeCell ref="J60:L60"/>
    <mergeCell ref="J61:L61"/>
    <mergeCell ref="J62:L62"/>
    <mergeCell ref="M57:N57"/>
    <mergeCell ref="M58:N58"/>
    <mergeCell ref="M59:N59"/>
    <mergeCell ref="M60:N60"/>
    <mergeCell ref="M61:N61"/>
    <mergeCell ref="M62:N62"/>
    <mergeCell ref="A56:H56"/>
    <mergeCell ref="A57:C57"/>
    <mergeCell ref="A58:C58"/>
    <mergeCell ref="A59:C59"/>
    <mergeCell ref="A60:C60"/>
    <mergeCell ref="A61:C61"/>
    <mergeCell ref="A62:C62"/>
    <mergeCell ref="A54:E54"/>
    <mergeCell ref="F54:H54"/>
    <mergeCell ref="E57:F57"/>
    <mergeCell ref="E58:F58"/>
    <mergeCell ref="E59:F59"/>
    <mergeCell ref="E60:F60"/>
    <mergeCell ref="E61:F61"/>
    <mergeCell ref="E62:F62"/>
    <mergeCell ref="G57:I57"/>
    <mergeCell ref="G58:I58"/>
    <mergeCell ref="G59:I59"/>
    <mergeCell ref="G60:I60"/>
    <mergeCell ref="G61:I61"/>
    <mergeCell ref="G62:I62"/>
    <mergeCell ref="X52:Z52"/>
    <mergeCell ref="L52:N52"/>
    <mergeCell ref="R52:T52"/>
    <mergeCell ref="U52:W52"/>
    <mergeCell ref="C51:E51"/>
    <mergeCell ref="L51:N51"/>
    <mergeCell ref="F50:H50"/>
    <mergeCell ref="I50:K50"/>
    <mergeCell ref="L50:N50"/>
    <mergeCell ref="F52:H52"/>
    <mergeCell ref="I52:K52"/>
    <mergeCell ref="F51:H51"/>
    <mergeCell ref="I51:K51"/>
    <mergeCell ref="P50:Q50"/>
    <mergeCell ref="R50:T50"/>
    <mergeCell ref="U50:W50"/>
    <mergeCell ref="X50:Z50"/>
    <mergeCell ref="F49:H49"/>
    <mergeCell ref="I49:K49"/>
    <mergeCell ref="L49:N49"/>
    <mergeCell ref="R49:T49"/>
    <mergeCell ref="U49:W49"/>
    <mergeCell ref="X49:Z49"/>
    <mergeCell ref="I48:K48"/>
    <mergeCell ref="L48:N48"/>
    <mergeCell ref="P48:Q48"/>
    <mergeCell ref="L44:N44"/>
    <mergeCell ref="F47:H47"/>
    <mergeCell ref="I47:K47"/>
    <mergeCell ref="L47:N47"/>
    <mergeCell ref="I46:K46"/>
    <mergeCell ref="L46:N46"/>
    <mergeCell ref="R48:T48"/>
    <mergeCell ref="U48:W48"/>
    <mergeCell ref="X48:Z48"/>
    <mergeCell ref="P46:Q46"/>
    <mergeCell ref="R46:T46"/>
    <mergeCell ref="U46:W46"/>
    <mergeCell ref="X46:Z46"/>
    <mergeCell ref="A3:N3"/>
    <mergeCell ref="A1:N1"/>
    <mergeCell ref="B27:B31"/>
    <mergeCell ref="B32:B36"/>
    <mergeCell ref="C46:E46"/>
    <mergeCell ref="C4:H4"/>
    <mergeCell ref="I4:N4"/>
    <mergeCell ref="F42:H42"/>
    <mergeCell ref="F44:H44"/>
    <mergeCell ref="F46:H46"/>
    <mergeCell ref="A40:B41"/>
    <mergeCell ref="A42:B42"/>
    <mergeCell ref="F5:H5"/>
    <mergeCell ref="L5:N5"/>
    <mergeCell ref="C41:E41"/>
    <mergeCell ref="F41:H41"/>
    <mergeCell ref="I41:K41"/>
    <mergeCell ref="L41:N41"/>
    <mergeCell ref="C40:H40"/>
    <mergeCell ref="I40:N40"/>
    <mergeCell ref="F43:H43"/>
    <mergeCell ref="I43:K43"/>
    <mergeCell ref="L43:N43"/>
    <mergeCell ref="I42:K42"/>
    <mergeCell ref="A49:B49"/>
    <mergeCell ref="A50:B50"/>
    <mergeCell ref="A51:B51"/>
    <mergeCell ref="A52:B52"/>
    <mergeCell ref="A39:N39"/>
    <mergeCell ref="A43:B43"/>
    <mergeCell ref="A44:B44"/>
    <mergeCell ref="C5:E5"/>
    <mergeCell ref="I5:K5"/>
    <mergeCell ref="F48:H48"/>
    <mergeCell ref="C52:E52"/>
    <mergeCell ref="L42:N42"/>
    <mergeCell ref="C47:E47"/>
    <mergeCell ref="C48:E48"/>
    <mergeCell ref="C49:E49"/>
    <mergeCell ref="C50:E50"/>
    <mergeCell ref="C42:E42"/>
    <mergeCell ref="C43:E43"/>
    <mergeCell ref="C44:E44"/>
    <mergeCell ref="C45:E45"/>
    <mergeCell ref="F45:H45"/>
    <mergeCell ref="I45:K45"/>
    <mergeCell ref="L45:N45"/>
    <mergeCell ref="I44:K44"/>
    <mergeCell ref="A45:B45"/>
    <mergeCell ref="A46:B46"/>
    <mergeCell ref="A47:B47"/>
    <mergeCell ref="A48:B48"/>
    <mergeCell ref="A37:B37"/>
    <mergeCell ref="B4:B6"/>
    <mergeCell ref="A4:A6"/>
    <mergeCell ref="B7:B11"/>
    <mergeCell ref="B12:B16"/>
    <mergeCell ref="B17:B21"/>
    <mergeCell ref="B22:B26"/>
    <mergeCell ref="P1:AC1"/>
    <mergeCell ref="P3:AC3"/>
    <mergeCell ref="P4:P6"/>
    <mergeCell ref="Q4:Q6"/>
    <mergeCell ref="R4:W4"/>
    <mergeCell ref="X4:AC4"/>
    <mergeCell ref="R5:T5"/>
    <mergeCell ref="U5:W5"/>
    <mergeCell ref="X5:Z5"/>
    <mergeCell ref="AA5:AC5"/>
    <mergeCell ref="Q7:Q11"/>
    <mergeCell ref="Q12:Q16"/>
    <mergeCell ref="Q17:Q21"/>
    <mergeCell ref="Q22:Q26"/>
    <mergeCell ref="Q27:Q31"/>
    <mergeCell ref="Q32:Q36"/>
    <mergeCell ref="P37:Q37"/>
    <mergeCell ref="P39:AC39"/>
    <mergeCell ref="P40:Q41"/>
    <mergeCell ref="R40:W40"/>
    <mergeCell ref="X40:AC40"/>
    <mergeCell ref="AA41:AC41"/>
    <mergeCell ref="R41:T41"/>
    <mergeCell ref="U41:W41"/>
    <mergeCell ref="X41:Z41"/>
    <mergeCell ref="P42:Q42"/>
    <mergeCell ref="AA42:AC42"/>
    <mergeCell ref="P43:Q43"/>
    <mergeCell ref="AA43:AC43"/>
    <mergeCell ref="P44:Q44"/>
    <mergeCell ref="AA44:AC44"/>
    <mergeCell ref="P45:Q45"/>
    <mergeCell ref="R45:T45"/>
    <mergeCell ref="U45:W45"/>
    <mergeCell ref="X45:Z45"/>
    <mergeCell ref="AA45:AC45"/>
    <mergeCell ref="R42:T42"/>
    <mergeCell ref="U42:W42"/>
    <mergeCell ref="X42:Z42"/>
    <mergeCell ref="R43:T43"/>
    <mergeCell ref="U43:W43"/>
    <mergeCell ref="X43:Z43"/>
    <mergeCell ref="R44:T44"/>
    <mergeCell ref="U44:W44"/>
    <mergeCell ref="X44:Z44"/>
    <mergeCell ref="AA46:AC46"/>
    <mergeCell ref="P47:Q47"/>
    <mergeCell ref="R47:T47"/>
    <mergeCell ref="U47:W47"/>
    <mergeCell ref="X47:Z47"/>
    <mergeCell ref="AA47:AC47"/>
    <mergeCell ref="AA48:AC48"/>
    <mergeCell ref="P49:Q49"/>
    <mergeCell ref="AA49:AC49"/>
    <mergeCell ref="AA50:AC50"/>
    <mergeCell ref="P51:Q51"/>
    <mergeCell ref="R51:T51"/>
    <mergeCell ref="U51:W51"/>
    <mergeCell ref="X51:Z51"/>
    <mergeCell ref="AA51:AC51"/>
    <mergeCell ref="P52:Q52"/>
    <mergeCell ref="AA52:AC52"/>
    <mergeCell ref="AE1:AR1"/>
    <mergeCell ref="AE3:AR3"/>
    <mergeCell ref="AE4:AE6"/>
    <mergeCell ref="AF4:AF6"/>
    <mergeCell ref="AG4:AL4"/>
    <mergeCell ref="AM4:AR4"/>
    <mergeCell ref="AG5:AI5"/>
    <mergeCell ref="AJ5:AL5"/>
    <mergeCell ref="AM5:AO5"/>
    <mergeCell ref="AP5:AR5"/>
    <mergeCell ref="AF7:AF11"/>
    <mergeCell ref="AF12:AF16"/>
    <mergeCell ref="AF17:AF21"/>
    <mergeCell ref="AF22:AF26"/>
    <mergeCell ref="AF27:AF31"/>
    <mergeCell ref="AF32:AF36"/>
    <mergeCell ref="AE37:AF37"/>
    <mergeCell ref="AE39:AR39"/>
    <mergeCell ref="AE40:AF41"/>
    <mergeCell ref="AG40:AL40"/>
    <mergeCell ref="AM40:AR40"/>
    <mergeCell ref="AG41:AI41"/>
    <mergeCell ref="AJ41:AL41"/>
    <mergeCell ref="AM41:AO41"/>
    <mergeCell ref="AP41:AR41"/>
    <mergeCell ref="AE42:AF42"/>
    <mergeCell ref="AG42:AI42"/>
    <mergeCell ref="AJ42:AL42"/>
    <mergeCell ref="AM42:AO42"/>
    <mergeCell ref="AP42:AR42"/>
    <mergeCell ref="AE43:AF43"/>
    <mergeCell ref="AG43:AI43"/>
    <mergeCell ref="AJ43:AL43"/>
    <mergeCell ref="AM43:AO43"/>
    <mergeCell ref="AP43:AR43"/>
    <mergeCell ref="AE44:AF44"/>
    <mergeCell ref="AG44:AI44"/>
    <mergeCell ref="AJ44:AL44"/>
    <mergeCell ref="AM44:AO44"/>
    <mergeCell ref="AP44:AR44"/>
    <mergeCell ref="AE45:AF45"/>
    <mergeCell ref="AG45:AI45"/>
    <mergeCell ref="AJ45:AL45"/>
    <mergeCell ref="AM45:AO45"/>
    <mergeCell ref="AP45:AR45"/>
    <mergeCell ref="AE46:AF46"/>
    <mergeCell ref="AG46:AI46"/>
    <mergeCell ref="AJ46:AL46"/>
    <mergeCell ref="AM46:AO46"/>
    <mergeCell ref="AP46:AR46"/>
    <mergeCell ref="AE47:AF47"/>
    <mergeCell ref="AG47:AI47"/>
    <mergeCell ref="AJ47:AL47"/>
    <mergeCell ref="AM47:AO47"/>
    <mergeCell ref="AP47:AR47"/>
    <mergeCell ref="AE48:AF48"/>
    <mergeCell ref="AG48:AI48"/>
    <mergeCell ref="AJ48:AL48"/>
    <mergeCell ref="AM48:AO48"/>
    <mergeCell ref="AP48:AR48"/>
    <mergeCell ref="AE49:AF49"/>
    <mergeCell ref="AG49:AI49"/>
    <mergeCell ref="AJ49:AL49"/>
    <mergeCell ref="AM49:AO49"/>
    <mergeCell ref="AP49:AR49"/>
    <mergeCell ref="AE50:AF50"/>
    <mergeCell ref="AG50:AI50"/>
    <mergeCell ref="AJ50:AL50"/>
    <mergeCell ref="AM50:AO50"/>
    <mergeCell ref="AP50:AR50"/>
    <mergeCell ref="AE51:AF51"/>
    <mergeCell ref="AG51:AI51"/>
    <mergeCell ref="AJ51:AL51"/>
    <mergeCell ref="AM51:AO51"/>
    <mergeCell ref="AP51:AR51"/>
    <mergeCell ref="AE52:AF52"/>
    <mergeCell ref="AG52:AI52"/>
    <mergeCell ref="AJ52:AL52"/>
    <mergeCell ref="AM52:AO52"/>
    <mergeCell ref="AP52:AR52"/>
    <mergeCell ref="AT1:BG1"/>
    <mergeCell ref="AT3:BG3"/>
    <mergeCell ref="AT4:AT6"/>
    <mergeCell ref="AU4:AU6"/>
    <mergeCell ref="AV4:BA4"/>
    <mergeCell ref="BB4:BG4"/>
    <mergeCell ref="AV5:AX5"/>
    <mergeCell ref="AY5:BA5"/>
    <mergeCell ref="BB5:BD5"/>
    <mergeCell ref="BE5:BG5"/>
    <mergeCell ref="AU7:AU11"/>
    <mergeCell ref="AU12:AU16"/>
    <mergeCell ref="AU17:AU21"/>
    <mergeCell ref="AU22:AU26"/>
    <mergeCell ref="AU27:AU31"/>
    <mergeCell ref="AU32:AU36"/>
    <mergeCell ref="AT37:AU37"/>
    <mergeCell ref="AT39:BG39"/>
    <mergeCell ref="AT40:AU41"/>
    <mergeCell ref="AV40:BA40"/>
    <mergeCell ref="BB40:BG40"/>
    <mergeCell ref="AV41:AX41"/>
    <mergeCell ref="AY41:BA41"/>
    <mergeCell ref="BB41:BD41"/>
    <mergeCell ref="BE41:BG41"/>
    <mergeCell ref="AT42:AU42"/>
    <mergeCell ref="AV42:AX42"/>
    <mergeCell ref="AY42:BA42"/>
    <mergeCell ref="BB42:BD42"/>
    <mergeCell ref="BE42:BG42"/>
    <mergeCell ref="AT43:AU43"/>
    <mergeCell ref="AV43:AX43"/>
    <mergeCell ref="AY43:BA43"/>
    <mergeCell ref="BB43:BD43"/>
    <mergeCell ref="BE43:BG43"/>
    <mergeCell ref="AT44:AU44"/>
    <mergeCell ref="AV44:AX44"/>
    <mergeCell ref="AY44:BA44"/>
    <mergeCell ref="BB44:BD44"/>
    <mergeCell ref="BE44:BG44"/>
    <mergeCell ref="AT45:AU45"/>
    <mergeCell ref="AV45:AX45"/>
    <mergeCell ref="AY45:BA45"/>
    <mergeCell ref="BB45:BD45"/>
    <mergeCell ref="BE45:BG45"/>
    <mergeCell ref="AT46:AU46"/>
    <mergeCell ref="AV46:AX46"/>
    <mergeCell ref="AY46:BA46"/>
    <mergeCell ref="BB46:BD46"/>
    <mergeCell ref="BE46:BG46"/>
    <mergeCell ref="AT47:AU47"/>
    <mergeCell ref="AV47:AX47"/>
    <mergeCell ref="AY47:BA47"/>
    <mergeCell ref="BB47:BD47"/>
    <mergeCell ref="BE47:BG47"/>
    <mergeCell ref="AT48:AU48"/>
    <mergeCell ref="AV48:AX48"/>
    <mergeCell ref="AY48:BA48"/>
    <mergeCell ref="BB48:BD48"/>
    <mergeCell ref="BE48:BG48"/>
    <mergeCell ref="AT52:BG52"/>
    <mergeCell ref="AT49:AU49"/>
    <mergeCell ref="AV49:AX49"/>
    <mergeCell ref="AY49:BA49"/>
    <mergeCell ref="BB49:BD49"/>
    <mergeCell ref="BE49:BG49"/>
    <mergeCell ref="AT50:AU50"/>
    <mergeCell ref="AV50:AX50"/>
    <mergeCell ref="AY50:BA50"/>
    <mergeCell ref="BB50:BD50"/>
    <mergeCell ref="BE50:BG50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77909-1EF5-4303-960C-38A6725F67EE}">
  <dimension ref="A1:J38"/>
  <sheetViews>
    <sheetView topLeftCell="A11" zoomScaleNormal="100" workbookViewId="0">
      <selection activeCell="A37" sqref="A37:B37"/>
    </sheetView>
  </sheetViews>
  <sheetFormatPr defaultRowHeight="15"/>
  <cols>
    <col min="1" max="1" width="11.875" style="1" bestFit="1" customWidth="1"/>
    <col min="2" max="9" width="6.375" style="1" customWidth="1"/>
    <col min="10" max="10" width="6.625" style="1" bestFit="1" customWidth="1"/>
    <col min="11" max="16384" width="9" style="2"/>
  </cols>
  <sheetData>
    <row r="1" spans="1:9">
      <c r="A1" s="204" t="s">
        <v>0</v>
      </c>
      <c r="B1" s="204"/>
      <c r="C1" s="204"/>
      <c r="D1" s="204"/>
      <c r="E1" s="204"/>
      <c r="F1" s="204"/>
      <c r="G1" s="204"/>
      <c r="H1" s="204"/>
      <c r="I1" s="204"/>
    </row>
    <row r="3" spans="1:9">
      <c r="A3" s="198" t="s">
        <v>1</v>
      </c>
      <c r="B3" s="198"/>
      <c r="C3" s="198"/>
      <c r="D3" s="198"/>
      <c r="E3" s="198"/>
      <c r="F3" s="198"/>
      <c r="G3" s="198"/>
      <c r="H3" s="198"/>
      <c r="I3" s="198"/>
    </row>
    <row r="4" spans="1:9" ht="13.5" customHeight="1">
      <c r="A4" s="225" t="s">
        <v>2</v>
      </c>
      <c r="B4" s="225" t="s">
        <v>56</v>
      </c>
      <c r="C4" s="227"/>
      <c r="D4" s="227"/>
      <c r="E4" s="228"/>
      <c r="F4" s="225" t="s">
        <v>57</v>
      </c>
      <c r="G4" s="227"/>
      <c r="H4" s="227"/>
      <c r="I4" s="228"/>
    </row>
    <row r="5" spans="1:9" ht="13.5" customHeight="1">
      <c r="A5" s="216"/>
      <c r="B5" s="216" t="s">
        <v>58</v>
      </c>
      <c r="C5" s="217"/>
      <c r="D5" s="217" t="s">
        <v>59</v>
      </c>
      <c r="E5" s="218"/>
      <c r="F5" s="216" t="s">
        <v>58</v>
      </c>
      <c r="G5" s="217"/>
      <c r="H5" s="217" t="s">
        <v>59</v>
      </c>
      <c r="I5" s="218"/>
    </row>
    <row r="6" spans="1:9" ht="16.5" customHeight="1">
      <c r="A6" s="226"/>
      <c r="B6" s="4" t="s">
        <v>7</v>
      </c>
      <c r="C6" s="5" t="s">
        <v>8</v>
      </c>
      <c r="D6" s="6" t="s">
        <v>7</v>
      </c>
      <c r="E6" s="7" t="s">
        <v>8</v>
      </c>
      <c r="F6" s="4" t="s">
        <v>7</v>
      </c>
      <c r="G6" s="5" t="s">
        <v>8</v>
      </c>
      <c r="H6" s="6" t="s">
        <v>7</v>
      </c>
      <c r="I6" s="7" t="s">
        <v>8</v>
      </c>
    </row>
    <row r="7" spans="1:9">
      <c r="A7" s="8">
        <v>1</v>
      </c>
      <c r="B7" s="9">
        <v>23</v>
      </c>
      <c r="C7" s="10">
        <v>23.7</v>
      </c>
      <c r="D7" s="10">
        <v>20.100000000000001</v>
      </c>
      <c r="E7" s="11">
        <v>20.7</v>
      </c>
      <c r="F7" s="9">
        <v>20.5</v>
      </c>
      <c r="G7" s="10">
        <v>19.7</v>
      </c>
      <c r="H7" s="10">
        <v>23</v>
      </c>
      <c r="I7" s="11">
        <v>22.5</v>
      </c>
    </row>
    <row r="8" spans="1:9">
      <c r="A8" s="8">
        <v>2</v>
      </c>
      <c r="B8" s="9">
        <v>20</v>
      </c>
      <c r="C8" s="10">
        <v>21.6</v>
      </c>
      <c r="D8" s="10">
        <v>22.8</v>
      </c>
      <c r="E8" s="11">
        <v>23.3</v>
      </c>
      <c r="F8" s="9">
        <v>22.1</v>
      </c>
      <c r="G8" s="10">
        <v>21.3</v>
      </c>
      <c r="H8" s="10">
        <v>21.5</v>
      </c>
      <c r="I8" s="11">
        <v>20.399999999999999</v>
      </c>
    </row>
    <row r="9" spans="1:9">
      <c r="A9" s="8">
        <v>3</v>
      </c>
      <c r="B9" s="9">
        <v>20.2</v>
      </c>
      <c r="C9" s="10">
        <v>21.5</v>
      </c>
      <c r="D9" s="10">
        <v>22</v>
      </c>
      <c r="E9" s="11">
        <v>22.8</v>
      </c>
      <c r="F9" s="9">
        <v>24.1</v>
      </c>
      <c r="G9" s="10">
        <v>21.9</v>
      </c>
      <c r="H9" s="10">
        <v>20.8</v>
      </c>
      <c r="I9" s="11">
        <v>19.5</v>
      </c>
    </row>
    <row r="10" spans="1:9">
      <c r="A10" s="8">
        <v>4</v>
      </c>
      <c r="B10" s="9">
        <v>19.8</v>
      </c>
      <c r="C10" s="10">
        <v>20.9</v>
      </c>
      <c r="D10" s="10">
        <v>21.8</v>
      </c>
      <c r="E10" s="11">
        <v>22.1</v>
      </c>
      <c r="F10" s="9">
        <v>22.3</v>
      </c>
      <c r="G10" s="10">
        <v>20.100000000000001</v>
      </c>
      <c r="H10" s="10">
        <v>24.5</v>
      </c>
      <c r="I10" s="11">
        <v>23.2</v>
      </c>
    </row>
    <row r="11" spans="1:9">
      <c r="A11" s="8">
        <v>5</v>
      </c>
      <c r="B11" s="9">
        <v>24</v>
      </c>
      <c r="C11" s="10">
        <v>24.2</v>
      </c>
      <c r="D11" s="10">
        <v>21.5</v>
      </c>
      <c r="E11" s="11">
        <v>22.1</v>
      </c>
      <c r="F11" s="9">
        <v>21.5</v>
      </c>
      <c r="G11" s="10">
        <v>20.5</v>
      </c>
      <c r="H11" s="10">
        <v>24.7</v>
      </c>
      <c r="I11" s="11">
        <v>23.3</v>
      </c>
    </row>
    <row r="12" spans="1:9">
      <c r="A12" s="8">
        <v>6</v>
      </c>
      <c r="B12" s="9">
        <v>23.3</v>
      </c>
      <c r="C12" s="10">
        <v>23.4</v>
      </c>
      <c r="D12" s="10">
        <v>22.9</v>
      </c>
      <c r="E12" s="11">
        <v>23.9</v>
      </c>
      <c r="F12" s="9">
        <v>22.2</v>
      </c>
      <c r="G12" s="10">
        <v>21.3</v>
      </c>
      <c r="H12" s="10">
        <v>21.3</v>
      </c>
      <c r="I12" s="11">
        <v>21</v>
      </c>
    </row>
    <row r="13" spans="1:9">
      <c r="A13" s="12" t="s">
        <v>9</v>
      </c>
      <c r="B13" s="13">
        <f t="shared" ref="B13:I13" si="0">AVERAGE(B7:B12)</f>
        <v>21.716666666666669</v>
      </c>
      <c r="C13" s="14">
        <f t="shared" si="0"/>
        <v>22.549999999999997</v>
      </c>
      <c r="D13" s="14">
        <f t="shared" si="0"/>
        <v>21.849999999999998</v>
      </c>
      <c r="E13" s="15">
        <f t="shared" si="0"/>
        <v>22.483333333333334</v>
      </c>
      <c r="F13" s="13">
        <f t="shared" si="0"/>
        <v>22.116666666666664</v>
      </c>
      <c r="G13" s="14">
        <f t="shared" si="0"/>
        <v>20.8</v>
      </c>
      <c r="H13" s="14">
        <f t="shared" si="0"/>
        <v>22.633333333333336</v>
      </c>
      <c r="I13" s="15">
        <f t="shared" si="0"/>
        <v>21.649999999999995</v>
      </c>
    </row>
    <row r="14" spans="1:9">
      <c r="A14" s="16"/>
      <c r="B14" s="17"/>
      <c r="C14" s="17"/>
      <c r="D14" s="17"/>
      <c r="E14" s="17"/>
      <c r="F14" s="17"/>
      <c r="G14" s="17"/>
      <c r="H14" s="17"/>
      <c r="I14" s="17"/>
    </row>
    <row r="15" spans="1:9">
      <c r="A15" s="197" t="s">
        <v>10</v>
      </c>
      <c r="B15" s="197"/>
      <c r="C15" s="197"/>
      <c r="D15" s="197"/>
      <c r="E15" s="197"/>
      <c r="F15" s="197"/>
      <c r="G15" s="197"/>
      <c r="H15" s="197"/>
      <c r="I15" s="197"/>
    </row>
    <row r="16" spans="1:9" ht="13.5" customHeight="1">
      <c r="A16" s="225" t="s">
        <v>2</v>
      </c>
      <c r="B16" s="225" t="s">
        <v>56</v>
      </c>
      <c r="C16" s="227"/>
      <c r="D16" s="227"/>
      <c r="E16" s="227"/>
      <c r="F16" s="225" t="s">
        <v>57</v>
      </c>
      <c r="G16" s="227"/>
      <c r="H16" s="227"/>
      <c r="I16" s="228"/>
    </row>
    <row r="17" spans="1:10" ht="13.5" customHeight="1">
      <c r="A17" s="230"/>
      <c r="B17" s="216" t="s">
        <v>58</v>
      </c>
      <c r="C17" s="217"/>
      <c r="D17" s="217" t="s">
        <v>59</v>
      </c>
      <c r="E17" s="218"/>
      <c r="F17" s="216" t="s">
        <v>58</v>
      </c>
      <c r="G17" s="217"/>
      <c r="H17" s="217" t="s">
        <v>59</v>
      </c>
      <c r="I17" s="218"/>
    </row>
    <row r="18" spans="1:10" ht="16.5" customHeight="1">
      <c r="A18" s="8">
        <v>1</v>
      </c>
      <c r="B18" s="219">
        <f>C7-B7</f>
        <v>0.69999999999999929</v>
      </c>
      <c r="C18" s="220"/>
      <c r="D18" s="220">
        <f>E7-D7</f>
        <v>0.59999999999999787</v>
      </c>
      <c r="E18" s="220"/>
      <c r="F18" s="219">
        <f>G7-F7</f>
        <v>-0.80000000000000071</v>
      </c>
      <c r="G18" s="220"/>
      <c r="H18" s="220">
        <f>I7-H7</f>
        <v>-0.5</v>
      </c>
      <c r="I18" s="221"/>
    </row>
    <row r="19" spans="1:10" ht="16.5" customHeight="1">
      <c r="A19" s="8">
        <v>2</v>
      </c>
      <c r="B19" s="203">
        <f t="shared" ref="B19:B23" si="1">C8-B8</f>
        <v>1.6000000000000014</v>
      </c>
      <c r="C19" s="201"/>
      <c r="D19" s="201">
        <f t="shared" ref="D19:D23" si="2">E8-D8</f>
        <v>0.5</v>
      </c>
      <c r="E19" s="201"/>
      <c r="F19" s="203">
        <f t="shared" ref="F19:F23" si="3">G8-F8</f>
        <v>-0.80000000000000071</v>
      </c>
      <c r="G19" s="201"/>
      <c r="H19" s="201">
        <f t="shared" ref="H19:H23" si="4">I8-H8</f>
        <v>-1.1000000000000014</v>
      </c>
      <c r="I19" s="202"/>
    </row>
    <row r="20" spans="1:10" ht="16.5" customHeight="1">
      <c r="A20" s="8">
        <v>3</v>
      </c>
      <c r="B20" s="203">
        <f t="shared" si="1"/>
        <v>1.3000000000000007</v>
      </c>
      <c r="C20" s="201"/>
      <c r="D20" s="201">
        <f t="shared" si="2"/>
        <v>0.80000000000000071</v>
      </c>
      <c r="E20" s="201"/>
      <c r="F20" s="203">
        <f t="shared" si="3"/>
        <v>-2.2000000000000028</v>
      </c>
      <c r="G20" s="201"/>
      <c r="H20" s="201">
        <f t="shared" si="4"/>
        <v>-1.3000000000000007</v>
      </c>
      <c r="I20" s="202"/>
    </row>
    <row r="21" spans="1:10" ht="16.5" customHeight="1">
      <c r="A21" s="8">
        <v>4</v>
      </c>
      <c r="B21" s="203">
        <f t="shared" si="1"/>
        <v>1.0999999999999979</v>
      </c>
      <c r="C21" s="201"/>
      <c r="D21" s="201">
        <f t="shared" si="2"/>
        <v>0.30000000000000071</v>
      </c>
      <c r="E21" s="201"/>
      <c r="F21" s="203">
        <f t="shared" si="3"/>
        <v>-2.1999999999999993</v>
      </c>
      <c r="G21" s="201"/>
      <c r="H21" s="201">
        <f t="shared" si="4"/>
        <v>-1.3000000000000007</v>
      </c>
      <c r="I21" s="202"/>
    </row>
    <row r="22" spans="1:10" ht="16.5" customHeight="1">
      <c r="A22" s="8">
        <v>5</v>
      </c>
      <c r="B22" s="203">
        <f t="shared" si="1"/>
        <v>0.19999999999999929</v>
      </c>
      <c r="C22" s="201"/>
      <c r="D22" s="201">
        <f t="shared" si="2"/>
        <v>0.60000000000000142</v>
      </c>
      <c r="E22" s="201"/>
      <c r="F22" s="203">
        <f t="shared" si="3"/>
        <v>-1</v>
      </c>
      <c r="G22" s="201"/>
      <c r="H22" s="201">
        <f t="shared" si="4"/>
        <v>-1.3999999999999986</v>
      </c>
      <c r="I22" s="202"/>
    </row>
    <row r="23" spans="1:10" ht="16.5" customHeight="1">
      <c r="A23" s="8">
        <v>6</v>
      </c>
      <c r="B23" s="214">
        <f t="shared" si="1"/>
        <v>9.9999999999997868E-2</v>
      </c>
      <c r="C23" s="215"/>
      <c r="D23" s="201">
        <f t="shared" si="2"/>
        <v>1</v>
      </c>
      <c r="E23" s="201"/>
      <c r="F23" s="203">
        <f t="shared" si="3"/>
        <v>-0.89999999999999858</v>
      </c>
      <c r="G23" s="201"/>
      <c r="H23" s="201">
        <f t="shared" si="4"/>
        <v>-0.30000000000000071</v>
      </c>
      <c r="I23" s="202"/>
    </row>
    <row r="24" spans="1:10" ht="13.5" customHeight="1">
      <c r="A24" s="19" t="s">
        <v>9</v>
      </c>
      <c r="B24" s="211">
        <f>AVERAGE(B18:C23)</f>
        <v>0.8333333333333327</v>
      </c>
      <c r="C24" s="212"/>
      <c r="D24" s="212">
        <f>AVERAGE(D18:E23)</f>
        <v>0.63333333333333341</v>
      </c>
      <c r="E24" s="213"/>
      <c r="F24" s="211">
        <f>AVERAGE(F18:G23)</f>
        <v>-1.3166666666666671</v>
      </c>
      <c r="G24" s="212"/>
      <c r="H24" s="212">
        <f>AVERAGE(H18:I23)</f>
        <v>-0.98333333333333373</v>
      </c>
      <c r="I24" s="213"/>
    </row>
    <row r="25" spans="1:10" ht="13.5" customHeight="1">
      <c r="A25" s="3" t="s">
        <v>11</v>
      </c>
      <c r="B25" s="208">
        <f>STDEV(B18:C23)</f>
        <v>0.6055300708194995</v>
      </c>
      <c r="C25" s="209"/>
      <c r="D25" s="209">
        <f>STDEV(D18:E23)</f>
        <v>0.24221202832779937</v>
      </c>
      <c r="E25" s="210"/>
      <c r="F25" s="208">
        <f>STDEV(F18:G23)</f>
        <v>0.68823445617512291</v>
      </c>
      <c r="G25" s="209"/>
      <c r="H25" s="209">
        <f>STDEV(H18:I23)</f>
        <v>0.46654760385909883</v>
      </c>
      <c r="I25" s="210"/>
    </row>
    <row r="26" spans="1:10" ht="13.5" customHeight="1">
      <c r="A26" s="18" t="s">
        <v>12</v>
      </c>
      <c r="B26" s="205">
        <f>B25/SQRT(6)</f>
        <v>0.2472066162365226</v>
      </c>
      <c r="C26" s="206"/>
      <c r="D26" s="206">
        <f>D25/SQRT(6)</f>
        <v>9.8882646494608858E-2</v>
      </c>
      <c r="E26" s="207"/>
      <c r="F26" s="205">
        <f>F25/SQRT(6)</f>
        <v>0.28097054017182038</v>
      </c>
      <c r="G26" s="206"/>
      <c r="H26" s="206">
        <f>H25/SQRT(6)</f>
        <v>0.19046726169548869</v>
      </c>
      <c r="I26" s="207"/>
    </row>
    <row r="27" spans="1:10">
      <c r="A27" s="20" t="s">
        <v>13</v>
      </c>
      <c r="B27" s="199"/>
      <c r="C27" s="199"/>
      <c r="D27" s="195">
        <v>0.52</v>
      </c>
      <c r="E27" s="195"/>
      <c r="F27" s="229"/>
      <c r="G27" s="229"/>
      <c r="H27" s="324">
        <v>0.28799999999999998</v>
      </c>
      <c r="I27" s="324"/>
    </row>
    <row r="28" spans="1:10">
      <c r="A28" s="20" t="s">
        <v>14</v>
      </c>
      <c r="B28" s="200"/>
      <c r="C28" s="200"/>
      <c r="D28" s="200"/>
      <c r="E28" s="200"/>
      <c r="F28" s="196" t="s">
        <v>15</v>
      </c>
      <c r="G28" s="196"/>
      <c r="H28" s="196" t="s">
        <v>15</v>
      </c>
      <c r="I28" s="196"/>
    </row>
    <row r="30" spans="1:10">
      <c r="A30" s="222" t="s">
        <v>16</v>
      </c>
      <c r="B30" s="222"/>
      <c r="C30" s="222"/>
      <c r="D30" s="222"/>
      <c r="E30" s="223" t="s">
        <v>60</v>
      </c>
      <c r="F30" s="223"/>
      <c r="G30" s="223"/>
    </row>
    <row r="31" spans="1:10">
      <c r="A31" s="22"/>
      <c r="B31" s="22"/>
      <c r="C31" s="22"/>
      <c r="D31" s="23"/>
      <c r="E31" s="23"/>
      <c r="F31" s="49"/>
    </row>
    <row r="32" spans="1:10">
      <c r="A32" s="237" t="s">
        <v>26</v>
      </c>
      <c r="B32" s="237"/>
      <c r="C32" s="237"/>
      <c r="D32" s="237"/>
      <c r="E32" s="237"/>
      <c r="F32" s="237"/>
      <c r="G32" s="237"/>
      <c r="H32" s="237"/>
      <c r="I32" s="237"/>
      <c r="J32" s="237"/>
    </row>
    <row r="33" spans="1:10">
      <c r="A33" s="238" t="s">
        <v>27</v>
      </c>
      <c r="B33" s="240"/>
      <c r="C33" s="50" t="s">
        <v>28</v>
      </c>
      <c r="D33" s="239" t="s">
        <v>29</v>
      </c>
      <c r="E33" s="239"/>
      <c r="F33" s="239" t="s">
        <v>30</v>
      </c>
      <c r="G33" s="239"/>
      <c r="H33" s="239" t="s">
        <v>31</v>
      </c>
      <c r="I33" s="239"/>
      <c r="J33" s="52" t="s">
        <v>32</v>
      </c>
    </row>
    <row r="34" spans="1:10">
      <c r="A34" s="297" t="s">
        <v>4</v>
      </c>
      <c r="B34" s="299"/>
      <c r="C34" s="88">
        <v>1</v>
      </c>
      <c r="D34" s="300">
        <v>21.282</v>
      </c>
      <c r="E34" s="300"/>
      <c r="F34" s="300">
        <v>21.282</v>
      </c>
      <c r="G34" s="300"/>
      <c r="H34" s="300">
        <v>76.233000000000004</v>
      </c>
      <c r="I34" s="300"/>
      <c r="J34" s="85" t="s">
        <v>15</v>
      </c>
    </row>
    <row r="35" spans="1:10">
      <c r="A35" s="231" t="s">
        <v>61</v>
      </c>
      <c r="B35" s="233"/>
      <c r="C35" s="84">
        <v>1</v>
      </c>
      <c r="D35" s="323">
        <v>2.6700000000000002E-2</v>
      </c>
      <c r="E35" s="323"/>
      <c r="F35" s="224">
        <v>2.6700000000000002E-2</v>
      </c>
      <c r="G35" s="224"/>
      <c r="H35" s="224">
        <v>9.5500000000000002E-2</v>
      </c>
      <c r="I35" s="224"/>
      <c r="J35" s="89">
        <v>0.76</v>
      </c>
    </row>
    <row r="36" spans="1:10">
      <c r="A36" s="231" t="s">
        <v>62</v>
      </c>
      <c r="B36" s="233"/>
      <c r="C36" s="84">
        <v>1</v>
      </c>
      <c r="D36" s="224">
        <v>0.42699999999999999</v>
      </c>
      <c r="E36" s="224"/>
      <c r="F36" s="224">
        <v>0.42699999999999999</v>
      </c>
      <c r="G36" s="224"/>
      <c r="H36" s="224">
        <v>1.528</v>
      </c>
      <c r="I36" s="224"/>
      <c r="J36" s="55">
        <v>0.23100000000000001</v>
      </c>
    </row>
    <row r="37" spans="1:10">
      <c r="A37" s="231" t="s">
        <v>35</v>
      </c>
      <c r="B37" s="233"/>
      <c r="C37" s="84">
        <v>20</v>
      </c>
      <c r="D37" s="224">
        <v>5.5830000000000002</v>
      </c>
      <c r="E37" s="224"/>
      <c r="F37" s="224">
        <v>0.27900000000000003</v>
      </c>
      <c r="G37" s="224"/>
      <c r="H37" s="224"/>
      <c r="I37" s="224"/>
      <c r="J37" s="58"/>
    </row>
    <row r="38" spans="1:10">
      <c r="A38" s="234" t="s">
        <v>36</v>
      </c>
      <c r="B38" s="236"/>
      <c r="C38" s="86">
        <v>23</v>
      </c>
      <c r="D38" s="304">
        <v>27.318000000000001</v>
      </c>
      <c r="E38" s="304"/>
      <c r="F38" s="304">
        <v>1.1879999999999999</v>
      </c>
      <c r="G38" s="304"/>
      <c r="H38" s="304"/>
      <c r="I38" s="304"/>
      <c r="J38" s="60"/>
    </row>
  </sheetData>
  <mergeCells count="88">
    <mergeCell ref="A1:I1"/>
    <mergeCell ref="A3:I3"/>
    <mergeCell ref="A4:A6"/>
    <mergeCell ref="B4:E4"/>
    <mergeCell ref="F4:I4"/>
    <mergeCell ref="B5:C5"/>
    <mergeCell ref="D5:E5"/>
    <mergeCell ref="F5:G5"/>
    <mergeCell ref="H5:I5"/>
    <mergeCell ref="A15:I15"/>
    <mergeCell ref="A16:A17"/>
    <mergeCell ref="B16:E16"/>
    <mergeCell ref="F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B24:C24"/>
    <mergeCell ref="D24:E24"/>
    <mergeCell ref="F24:G24"/>
    <mergeCell ref="H24:I24"/>
    <mergeCell ref="B25:C25"/>
    <mergeCell ref="D25:E25"/>
    <mergeCell ref="F25:G25"/>
    <mergeCell ref="H25:I25"/>
    <mergeCell ref="H28:I28"/>
    <mergeCell ref="B26:C26"/>
    <mergeCell ref="D26:E26"/>
    <mergeCell ref="F26:G26"/>
    <mergeCell ref="H26:I26"/>
    <mergeCell ref="B27:C27"/>
    <mergeCell ref="D27:E27"/>
    <mergeCell ref="F27:G27"/>
    <mergeCell ref="H27:I27"/>
    <mergeCell ref="A38:B38"/>
    <mergeCell ref="A30:D30"/>
    <mergeCell ref="E30:G30"/>
    <mergeCell ref="B28:C28"/>
    <mergeCell ref="D28:E28"/>
    <mergeCell ref="F28:G28"/>
    <mergeCell ref="D35:E35"/>
    <mergeCell ref="D36:E36"/>
    <mergeCell ref="D37:E37"/>
    <mergeCell ref="A33:B33"/>
    <mergeCell ref="A34:B34"/>
    <mergeCell ref="A35:B35"/>
    <mergeCell ref="A36:B36"/>
    <mergeCell ref="A37:B37"/>
    <mergeCell ref="H38:I38"/>
    <mergeCell ref="A32:J32"/>
    <mergeCell ref="H33:I33"/>
    <mergeCell ref="H34:I34"/>
    <mergeCell ref="H35:I35"/>
    <mergeCell ref="H36:I36"/>
    <mergeCell ref="H37:I37"/>
    <mergeCell ref="D38:E38"/>
    <mergeCell ref="F33:G33"/>
    <mergeCell ref="F34:G34"/>
    <mergeCell ref="F35:G35"/>
    <mergeCell ref="F36:G36"/>
    <mergeCell ref="F37:G37"/>
    <mergeCell ref="F38:G38"/>
    <mergeCell ref="D33:E33"/>
    <mergeCell ref="D34:E34"/>
  </mergeCells>
  <phoneticPr fontId="2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98A68-3756-4DB6-B350-E2E79D4F62B8}">
  <dimension ref="A1:G26"/>
  <sheetViews>
    <sheetView workbookViewId="0">
      <selection activeCell="A25" sqref="A25:B25"/>
    </sheetView>
  </sheetViews>
  <sheetFormatPr defaultRowHeight="15"/>
  <cols>
    <col min="1" max="1" width="10.25" style="2" bestFit="1" customWidth="1"/>
    <col min="2" max="5" width="13.625" style="2" customWidth="1"/>
    <col min="6" max="6" width="7.625" style="2" bestFit="1" customWidth="1"/>
    <col min="7" max="7" width="6.625" style="2" bestFit="1" customWidth="1"/>
    <col min="8" max="16384" width="9" style="2"/>
  </cols>
  <sheetData>
    <row r="1" spans="1:7" s="1" customFormat="1">
      <c r="A1" s="204" t="s">
        <v>20</v>
      </c>
      <c r="B1" s="204"/>
      <c r="C1" s="204"/>
      <c r="D1" s="204"/>
      <c r="E1" s="204"/>
      <c r="F1" s="204"/>
      <c r="G1" s="204"/>
    </row>
    <row r="2" spans="1:7" s="1" customFormat="1">
      <c r="A2" s="25"/>
      <c r="B2" s="25"/>
      <c r="C2" s="25"/>
      <c r="D2" s="25"/>
      <c r="E2" s="25"/>
    </row>
    <row r="3" spans="1:7" s="1" customFormat="1">
      <c r="A3" s="241" t="s">
        <v>21</v>
      </c>
      <c r="B3" s="241"/>
      <c r="C3" s="241"/>
      <c r="D3" s="241"/>
      <c r="E3" s="241"/>
    </row>
    <row r="4" spans="1:7" s="27" customFormat="1">
      <c r="A4" s="242" t="s">
        <v>22</v>
      </c>
      <c r="B4" s="244" t="s">
        <v>63</v>
      </c>
      <c r="C4" s="245"/>
      <c r="D4" s="246" t="s">
        <v>57</v>
      </c>
      <c r="E4" s="245"/>
    </row>
    <row r="5" spans="1:7" s="27" customFormat="1">
      <c r="A5" s="243"/>
      <c r="B5" s="28" t="s">
        <v>58</v>
      </c>
      <c r="C5" s="29" t="s">
        <v>64</v>
      </c>
      <c r="D5" s="28" t="s">
        <v>58</v>
      </c>
      <c r="E5" s="29" t="s">
        <v>64</v>
      </c>
    </row>
    <row r="6" spans="1:7" s="1" customFormat="1">
      <c r="A6" s="30">
        <v>1</v>
      </c>
      <c r="B6" s="90">
        <v>0.19</v>
      </c>
      <c r="C6" s="91">
        <v>0.18</v>
      </c>
      <c r="D6" s="92">
        <v>0.54</v>
      </c>
      <c r="E6" s="91">
        <v>0.34</v>
      </c>
    </row>
    <row r="7" spans="1:7" s="1" customFormat="1">
      <c r="A7" s="30">
        <v>2</v>
      </c>
      <c r="B7" s="90">
        <v>0.26</v>
      </c>
      <c r="C7" s="91">
        <v>0.26</v>
      </c>
      <c r="D7" s="92">
        <v>0.37</v>
      </c>
      <c r="E7" s="91">
        <v>0.31</v>
      </c>
    </row>
    <row r="8" spans="1:7" s="1" customFormat="1">
      <c r="A8" s="30">
        <v>3</v>
      </c>
      <c r="B8" s="90">
        <v>0.24</v>
      </c>
      <c r="C8" s="91">
        <v>0.3</v>
      </c>
      <c r="D8" s="92">
        <v>0.34</v>
      </c>
      <c r="E8" s="91">
        <v>0.34</v>
      </c>
    </row>
    <row r="9" spans="1:7" s="1" customFormat="1">
      <c r="A9" s="30">
        <v>4</v>
      </c>
      <c r="B9" s="90">
        <v>0.28000000000000003</v>
      </c>
      <c r="C9" s="91">
        <v>0.28000000000000003</v>
      </c>
      <c r="D9" s="92">
        <v>0.3</v>
      </c>
      <c r="E9" s="91">
        <v>0.44</v>
      </c>
    </row>
    <row r="10" spans="1:7" s="1" customFormat="1">
      <c r="A10" s="30">
        <v>5</v>
      </c>
      <c r="B10" s="90">
        <v>0.24</v>
      </c>
      <c r="C10" s="91">
        <v>0.31</v>
      </c>
      <c r="D10" s="92">
        <v>0.31</v>
      </c>
      <c r="E10" s="91">
        <v>0.46</v>
      </c>
    </row>
    <row r="11" spans="1:7" s="1" customFormat="1">
      <c r="A11" s="30">
        <v>6</v>
      </c>
      <c r="B11" s="90">
        <v>0.32</v>
      </c>
      <c r="C11" s="91">
        <v>0.26</v>
      </c>
      <c r="D11" s="92">
        <v>0.35</v>
      </c>
      <c r="E11" s="91">
        <v>0.4</v>
      </c>
    </row>
    <row r="12" spans="1:7" s="37" customFormat="1">
      <c r="A12" s="26" t="s">
        <v>9</v>
      </c>
      <c r="B12" s="35">
        <f>AVERAGE(B6:B11)</f>
        <v>0.255</v>
      </c>
      <c r="C12" s="36">
        <f>AVERAGE(C6:C11)</f>
        <v>0.26500000000000001</v>
      </c>
      <c r="D12" s="35">
        <f>AVERAGE(D6:D11)</f>
        <v>0.36833333333333335</v>
      </c>
      <c r="E12" s="36">
        <f>AVERAGE(E6:E11)</f>
        <v>0.38166666666666665</v>
      </c>
    </row>
    <row r="13" spans="1:7" s="37" customFormat="1">
      <c r="A13" s="38" t="s">
        <v>11</v>
      </c>
      <c r="B13" s="39">
        <f>STDEV(B6:B11)</f>
        <v>4.3703546766824322E-2</v>
      </c>
      <c r="C13" s="40">
        <f>STDEV(C6:C11)</f>
        <v>4.636809247747848E-2</v>
      </c>
      <c r="D13" s="39">
        <f>STDEV(D6:D11)</f>
        <v>8.7958323464392141E-2</v>
      </c>
      <c r="E13" s="40">
        <f>STDEV(E6:E11)</f>
        <v>6.0800219297850067E-2</v>
      </c>
    </row>
    <row r="14" spans="1:7" s="37" customFormat="1">
      <c r="A14" s="28" t="s">
        <v>23</v>
      </c>
      <c r="B14" s="41">
        <f>B13/SQRT(6)</f>
        <v>1.7841898254763518E-2</v>
      </c>
      <c r="C14" s="42">
        <f>C13/SQRT(6)</f>
        <v>1.8929694486000896E-2</v>
      </c>
      <c r="D14" s="41">
        <f>D13/SQRT(6)</f>
        <v>3.5908835186405585E-2</v>
      </c>
      <c r="E14" s="42">
        <f>E13/SQRT(6)</f>
        <v>2.4821585588175266E-2</v>
      </c>
    </row>
    <row r="15" spans="1:7">
      <c r="A15" s="20" t="s">
        <v>13</v>
      </c>
      <c r="B15" s="1"/>
      <c r="C15" s="20">
        <v>0.78400000000000003</v>
      </c>
      <c r="D15" s="21"/>
      <c r="E15" s="87">
        <v>0.71499999999999997</v>
      </c>
    </row>
    <row r="16" spans="1:7">
      <c r="A16" s="20" t="s">
        <v>14</v>
      </c>
      <c r="B16" s="1"/>
      <c r="C16" s="20"/>
      <c r="D16" s="21">
        <v>5.0000000000000001E-3</v>
      </c>
      <c r="E16" s="21">
        <v>4.0000000000000001E-3</v>
      </c>
    </row>
    <row r="17" spans="1:7">
      <c r="A17" s="20"/>
      <c r="B17" s="1"/>
      <c r="C17" s="20"/>
      <c r="D17" s="20"/>
      <c r="E17" s="20"/>
    </row>
    <row r="18" spans="1:7">
      <c r="A18" s="222" t="s">
        <v>16</v>
      </c>
      <c r="B18" s="222"/>
      <c r="C18" s="222"/>
      <c r="D18" s="223" t="s">
        <v>65</v>
      </c>
      <c r="E18" s="223"/>
      <c r="F18" s="223"/>
    </row>
    <row r="19" spans="1:7">
      <c r="A19" s="22"/>
      <c r="B19" s="22"/>
      <c r="C19" s="22"/>
      <c r="D19" s="23"/>
      <c r="E19" s="23"/>
      <c r="F19" s="49"/>
    </row>
    <row r="20" spans="1:7">
      <c r="A20" s="237" t="s">
        <v>26</v>
      </c>
      <c r="B20" s="237"/>
      <c r="C20" s="237"/>
      <c r="D20" s="237"/>
      <c r="E20" s="237"/>
      <c r="F20" s="237"/>
      <c r="G20" s="237"/>
    </row>
    <row r="21" spans="1:7" s="53" customFormat="1">
      <c r="A21" s="238" t="s">
        <v>27</v>
      </c>
      <c r="B21" s="240"/>
      <c r="C21" s="51" t="s">
        <v>28</v>
      </c>
      <c r="D21" s="51" t="s">
        <v>29</v>
      </c>
      <c r="E21" s="51" t="s">
        <v>30</v>
      </c>
      <c r="F21" s="51" t="s">
        <v>31</v>
      </c>
      <c r="G21" s="52" t="s">
        <v>32</v>
      </c>
    </row>
    <row r="22" spans="1:7" s="56" customFormat="1">
      <c r="A22" s="297" t="s">
        <v>4</v>
      </c>
      <c r="B22" s="299"/>
      <c r="C22" s="24">
        <v>1</v>
      </c>
      <c r="D22" s="54">
        <v>7.9399999999999998E-2</v>
      </c>
      <c r="E22" s="54">
        <v>7.9399999999999998E-2</v>
      </c>
      <c r="F22" s="24">
        <v>20.486000000000001</v>
      </c>
      <c r="G22" s="55" t="s">
        <v>15</v>
      </c>
    </row>
    <row r="23" spans="1:7" s="56" customFormat="1">
      <c r="A23" s="231" t="s">
        <v>61</v>
      </c>
      <c r="B23" s="233"/>
      <c r="C23" s="24">
        <v>1</v>
      </c>
      <c r="D23" s="24">
        <v>8.1700000000000002E-4</v>
      </c>
      <c r="E23" s="24">
        <v>8.1700000000000002E-4</v>
      </c>
      <c r="F23" s="24">
        <v>0.21099999999999999</v>
      </c>
      <c r="G23" s="55">
        <v>0.65100000000000002</v>
      </c>
    </row>
    <row r="24" spans="1:7" s="56" customFormat="1">
      <c r="A24" s="231" t="s">
        <v>62</v>
      </c>
      <c r="B24" s="233"/>
      <c r="C24" s="24">
        <v>1</v>
      </c>
      <c r="D24" s="24">
        <v>1.6699999999999999E-5</v>
      </c>
      <c r="E24" s="24">
        <v>1.6699999999999999E-5</v>
      </c>
      <c r="F24" s="93">
        <v>4.3E-3</v>
      </c>
      <c r="G24" s="55">
        <v>0.94799999999999995</v>
      </c>
    </row>
    <row r="25" spans="1:7">
      <c r="A25" s="231" t="s">
        <v>35</v>
      </c>
      <c r="B25" s="233"/>
      <c r="C25" s="24">
        <v>20</v>
      </c>
      <c r="D25" s="24">
        <v>7.7499999999999999E-2</v>
      </c>
      <c r="E25" s="24">
        <v>3.8700000000000002E-3</v>
      </c>
      <c r="F25" s="24"/>
      <c r="G25" s="58"/>
    </row>
    <row r="26" spans="1:7">
      <c r="A26" s="234" t="s">
        <v>36</v>
      </c>
      <c r="B26" s="236"/>
      <c r="C26" s="59">
        <v>23</v>
      </c>
      <c r="D26" s="59">
        <v>0.158</v>
      </c>
      <c r="E26" s="59">
        <v>6.8500000000000002E-3</v>
      </c>
      <c r="F26" s="59"/>
      <c r="G26" s="60"/>
    </row>
  </sheetData>
  <mergeCells count="14">
    <mergeCell ref="A1:G1"/>
    <mergeCell ref="A26:B26"/>
    <mergeCell ref="A18:C18"/>
    <mergeCell ref="D18:F18"/>
    <mergeCell ref="A20:G20"/>
    <mergeCell ref="A3:E3"/>
    <mergeCell ref="A4:A5"/>
    <mergeCell ref="B4:C4"/>
    <mergeCell ref="D4:E4"/>
    <mergeCell ref="A21:B21"/>
    <mergeCell ref="A22:B22"/>
    <mergeCell ref="A23:B23"/>
    <mergeCell ref="A24:B24"/>
    <mergeCell ref="A25:B25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986C-8A06-4E5F-8DB0-F8EA3925F236}">
  <dimension ref="A1:BG62"/>
  <sheetViews>
    <sheetView topLeftCell="AD31" zoomScaleNormal="100" workbookViewId="0">
      <selection activeCell="BI54" sqref="BI54"/>
    </sheetView>
  </sheetViews>
  <sheetFormatPr defaultRowHeight="15"/>
  <cols>
    <col min="1" max="1" width="6.25" style="1" bestFit="1" customWidth="1"/>
    <col min="2" max="2" width="6.75" style="1" bestFit="1" customWidth="1"/>
    <col min="3" max="3" width="7.5" style="1" bestFit="1" customWidth="1"/>
    <col min="4" max="4" width="5.125" style="1" bestFit="1" customWidth="1"/>
    <col min="5" max="5" width="3.75" style="1" bestFit="1" customWidth="1"/>
    <col min="6" max="6" width="7.5" style="1" bestFit="1" customWidth="1"/>
    <col min="7" max="7" width="5.125" style="1" bestFit="1" customWidth="1"/>
    <col min="8" max="8" width="3.75" style="1" bestFit="1" customWidth="1"/>
    <col min="9" max="9" width="7.5" style="1" bestFit="1" customWidth="1"/>
    <col min="10" max="10" width="5.125" style="1" bestFit="1" customWidth="1"/>
    <col min="11" max="11" width="4.625" style="1" bestFit="1" customWidth="1"/>
    <col min="12" max="12" width="7.5" style="2" bestFit="1" customWidth="1"/>
    <col min="13" max="13" width="5.125" style="2" bestFit="1" customWidth="1"/>
    <col min="14" max="14" width="4.625" style="2" bestFit="1" customWidth="1"/>
    <col min="15" max="15" width="9" style="2"/>
    <col min="16" max="16" width="6.25" style="1" bestFit="1" customWidth="1"/>
    <col min="17" max="17" width="6.75" style="1" bestFit="1" customWidth="1"/>
    <col min="18" max="18" width="7.5" style="1" bestFit="1" customWidth="1"/>
    <col min="19" max="19" width="5.125" style="1" bestFit="1" customWidth="1"/>
    <col min="20" max="20" width="4.625" style="1" bestFit="1" customWidth="1"/>
    <col min="21" max="21" width="7.5" style="1" bestFit="1" customWidth="1"/>
    <col min="22" max="22" width="5.125" style="1" bestFit="1" customWidth="1"/>
    <col min="23" max="23" width="4.625" style="1" customWidth="1"/>
    <col min="24" max="24" width="7.5" style="1" bestFit="1" customWidth="1"/>
    <col min="25" max="25" width="5.125" style="1" bestFit="1" customWidth="1"/>
    <col min="26" max="26" width="3.75" style="1" bestFit="1" customWidth="1"/>
    <col min="27" max="27" width="7.5" style="2" bestFit="1" customWidth="1"/>
    <col min="28" max="28" width="5.125" style="2" bestFit="1" customWidth="1"/>
    <col min="29" max="29" width="4.625" style="2" bestFit="1" customWidth="1"/>
    <col min="30" max="30" width="9" style="2"/>
    <col min="31" max="31" width="6.25" style="1" bestFit="1" customWidth="1"/>
    <col min="32" max="32" width="6.75" style="1" bestFit="1" customWidth="1"/>
    <col min="33" max="33" width="7.5" style="1" bestFit="1" customWidth="1"/>
    <col min="34" max="34" width="5.125" style="1" bestFit="1" customWidth="1"/>
    <col min="35" max="35" width="3.75" style="1" bestFit="1" customWidth="1"/>
    <col min="36" max="36" width="7.5" style="1" bestFit="1" customWidth="1"/>
    <col min="37" max="37" width="5.125" style="1" bestFit="1" customWidth="1"/>
    <col min="38" max="38" width="3.75" style="1" bestFit="1" customWidth="1"/>
    <col min="39" max="39" width="7.875" style="1" bestFit="1" customWidth="1"/>
    <col min="40" max="40" width="5.125" style="1" bestFit="1" customWidth="1"/>
    <col min="41" max="41" width="5.375" style="1" bestFit="1" customWidth="1"/>
    <col min="42" max="42" width="7.5" style="2" bestFit="1" customWidth="1"/>
    <col min="43" max="43" width="5.125" style="2" bestFit="1" customWidth="1"/>
    <col min="44" max="44" width="3.75" style="2" bestFit="1" customWidth="1"/>
    <col min="45" max="45" width="9" style="2"/>
    <col min="46" max="46" width="6.25" style="1" bestFit="1" customWidth="1"/>
    <col min="47" max="47" width="6.75" style="1" bestFit="1" customWidth="1"/>
    <col min="48" max="48" width="7.5" style="1" bestFit="1" customWidth="1"/>
    <col min="49" max="49" width="5.125" style="1" bestFit="1" customWidth="1"/>
    <col min="50" max="50" width="3.75" style="1" bestFit="1" customWidth="1"/>
    <col min="51" max="51" width="7.5" style="1" bestFit="1" customWidth="1"/>
    <col min="52" max="52" width="5.125" style="1" bestFit="1" customWidth="1"/>
    <col min="53" max="53" width="3.75" style="1" bestFit="1" customWidth="1"/>
    <col min="54" max="54" width="7.5" style="1" bestFit="1" customWidth="1"/>
    <col min="55" max="55" width="5.125" style="1" bestFit="1" customWidth="1"/>
    <col min="56" max="56" width="3.75" style="1" bestFit="1" customWidth="1"/>
    <col min="57" max="57" width="7.5" style="2" bestFit="1" customWidth="1"/>
    <col min="58" max="58" width="5.125" style="2" bestFit="1" customWidth="1"/>
    <col min="59" max="59" width="3.75" style="2" bestFit="1" customWidth="1"/>
    <col min="60" max="16384" width="9" style="2"/>
  </cols>
  <sheetData>
    <row r="1" spans="1:59">
      <c r="A1" s="204" t="s">
        <v>37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P1" s="204" t="s">
        <v>38</v>
      </c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E1" s="204" t="s">
        <v>39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T1" s="204" t="s">
        <v>40</v>
      </c>
      <c r="AU1" s="204"/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F1" s="204"/>
      <c r="BG1" s="204"/>
    </row>
    <row r="2" spans="1:59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</row>
    <row r="3" spans="1:59">
      <c r="A3" s="241" t="s">
        <v>41</v>
      </c>
      <c r="B3" s="241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P3" s="241" t="s">
        <v>41</v>
      </c>
      <c r="Q3" s="241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E3" s="241" t="s">
        <v>41</v>
      </c>
      <c r="AF3" s="241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T3" s="241" t="s">
        <v>41</v>
      </c>
      <c r="AU3" s="241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</row>
    <row r="4" spans="1:59">
      <c r="A4" s="270" t="s">
        <v>42</v>
      </c>
      <c r="B4" s="273" t="s">
        <v>43</v>
      </c>
      <c r="C4" s="244" t="s">
        <v>63</v>
      </c>
      <c r="D4" s="246"/>
      <c r="E4" s="246"/>
      <c r="F4" s="246"/>
      <c r="G4" s="246"/>
      <c r="H4" s="245"/>
      <c r="I4" s="244" t="s">
        <v>66</v>
      </c>
      <c r="J4" s="246"/>
      <c r="K4" s="246"/>
      <c r="L4" s="246"/>
      <c r="M4" s="246"/>
      <c r="N4" s="245"/>
      <c r="P4" s="270" t="s">
        <v>42</v>
      </c>
      <c r="Q4" s="273" t="s">
        <v>43</v>
      </c>
      <c r="R4" s="244" t="s">
        <v>63</v>
      </c>
      <c r="S4" s="246"/>
      <c r="T4" s="246"/>
      <c r="U4" s="246"/>
      <c r="V4" s="246"/>
      <c r="W4" s="245"/>
      <c r="X4" s="244" t="s">
        <v>66</v>
      </c>
      <c r="Y4" s="246"/>
      <c r="Z4" s="246"/>
      <c r="AA4" s="246"/>
      <c r="AB4" s="246"/>
      <c r="AC4" s="245"/>
      <c r="AE4" s="270" t="s">
        <v>42</v>
      </c>
      <c r="AF4" s="273" t="s">
        <v>43</v>
      </c>
      <c r="AG4" s="244" t="s">
        <v>63</v>
      </c>
      <c r="AH4" s="246"/>
      <c r="AI4" s="246"/>
      <c r="AJ4" s="246"/>
      <c r="AK4" s="246"/>
      <c r="AL4" s="245"/>
      <c r="AM4" s="244" t="s">
        <v>66</v>
      </c>
      <c r="AN4" s="246"/>
      <c r="AO4" s="246"/>
      <c r="AP4" s="246"/>
      <c r="AQ4" s="246"/>
      <c r="AR4" s="245"/>
      <c r="AT4" s="270" t="s">
        <v>42</v>
      </c>
      <c r="AU4" s="273" t="s">
        <v>43</v>
      </c>
      <c r="AV4" s="244" t="s">
        <v>63</v>
      </c>
      <c r="AW4" s="246"/>
      <c r="AX4" s="246"/>
      <c r="AY4" s="246"/>
      <c r="AZ4" s="246"/>
      <c r="BA4" s="245"/>
      <c r="BB4" s="244" t="s">
        <v>66</v>
      </c>
      <c r="BC4" s="246"/>
      <c r="BD4" s="246"/>
      <c r="BE4" s="246"/>
      <c r="BF4" s="246"/>
      <c r="BG4" s="245"/>
    </row>
    <row r="5" spans="1:59">
      <c r="A5" s="271"/>
      <c r="B5" s="274"/>
      <c r="C5" s="247" t="s">
        <v>67</v>
      </c>
      <c r="D5" s="276"/>
      <c r="E5" s="276"/>
      <c r="F5" s="276" t="s">
        <v>68</v>
      </c>
      <c r="G5" s="276"/>
      <c r="H5" s="248"/>
      <c r="I5" s="247" t="s">
        <v>67</v>
      </c>
      <c r="J5" s="276"/>
      <c r="K5" s="276"/>
      <c r="L5" s="276" t="s">
        <v>68</v>
      </c>
      <c r="M5" s="276"/>
      <c r="N5" s="248"/>
      <c r="P5" s="271"/>
      <c r="Q5" s="274"/>
      <c r="R5" s="247" t="s">
        <v>67</v>
      </c>
      <c r="S5" s="276"/>
      <c r="T5" s="276"/>
      <c r="U5" s="276" t="s">
        <v>68</v>
      </c>
      <c r="V5" s="276"/>
      <c r="W5" s="248"/>
      <c r="X5" s="247" t="s">
        <v>67</v>
      </c>
      <c r="Y5" s="276"/>
      <c r="Z5" s="276"/>
      <c r="AA5" s="276" t="s">
        <v>68</v>
      </c>
      <c r="AB5" s="276"/>
      <c r="AC5" s="248"/>
      <c r="AE5" s="271"/>
      <c r="AF5" s="274"/>
      <c r="AG5" s="247" t="s">
        <v>67</v>
      </c>
      <c r="AH5" s="276"/>
      <c r="AI5" s="276"/>
      <c r="AJ5" s="276" t="s">
        <v>68</v>
      </c>
      <c r="AK5" s="276"/>
      <c r="AL5" s="248"/>
      <c r="AM5" s="247" t="s">
        <v>67</v>
      </c>
      <c r="AN5" s="276"/>
      <c r="AO5" s="276"/>
      <c r="AP5" s="276" t="s">
        <v>68</v>
      </c>
      <c r="AQ5" s="276"/>
      <c r="AR5" s="248"/>
      <c r="AT5" s="271"/>
      <c r="AU5" s="274"/>
      <c r="AV5" s="247" t="s">
        <v>67</v>
      </c>
      <c r="AW5" s="276"/>
      <c r="AX5" s="276"/>
      <c r="AY5" s="276" t="s">
        <v>68</v>
      </c>
      <c r="AZ5" s="276"/>
      <c r="BA5" s="248"/>
      <c r="BB5" s="247" t="s">
        <v>67</v>
      </c>
      <c r="BC5" s="276"/>
      <c r="BD5" s="276"/>
      <c r="BE5" s="276" t="s">
        <v>68</v>
      </c>
      <c r="BF5" s="276"/>
      <c r="BG5" s="248"/>
    </row>
    <row r="6" spans="1:59" s="64" customFormat="1">
      <c r="A6" s="272"/>
      <c r="B6" s="275"/>
      <c r="C6" s="61" t="s">
        <v>44</v>
      </c>
      <c r="D6" s="62" t="s">
        <v>45</v>
      </c>
      <c r="E6" s="62" t="s">
        <v>46</v>
      </c>
      <c r="F6" s="62" t="s">
        <v>44</v>
      </c>
      <c r="G6" s="62" t="s">
        <v>45</v>
      </c>
      <c r="H6" s="63" t="s">
        <v>46</v>
      </c>
      <c r="I6" s="61" t="s">
        <v>44</v>
      </c>
      <c r="J6" s="62" t="s">
        <v>45</v>
      </c>
      <c r="K6" s="62" t="s">
        <v>46</v>
      </c>
      <c r="L6" s="62" t="s">
        <v>44</v>
      </c>
      <c r="M6" s="62" t="s">
        <v>45</v>
      </c>
      <c r="N6" s="63" t="s">
        <v>46</v>
      </c>
      <c r="P6" s="272"/>
      <c r="Q6" s="275"/>
      <c r="R6" s="61" t="s">
        <v>44</v>
      </c>
      <c r="S6" s="62" t="s">
        <v>45</v>
      </c>
      <c r="T6" s="62" t="s">
        <v>46</v>
      </c>
      <c r="U6" s="62" t="s">
        <v>44</v>
      </c>
      <c r="V6" s="62" t="s">
        <v>45</v>
      </c>
      <c r="W6" s="63" t="s">
        <v>46</v>
      </c>
      <c r="X6" s="61" t="s">
        <v>44</v>
      </c>
      <c r="Y6" s="62" t="s">
        <v>45</v>
      </c>
      <c r="Z6" s="62" t="s">
        <v>46</v>
      </c>
      <c r="AA6" s="62" t="s">
        <v>44</v>
      </c>
      <c r="AB6" s="62" t="s">
        <v>45</v>
      </c>
      <c r="AC6" s="63" t="s">
        <v>46</v>
      </c>
      <c r="AE6" s="272"/>
      <c r="AF6" s="275"/>
      <c r="AG6" s="61" t="s">
        <v>44</v>
      </c>
      <c r="AH6" s="62" t="s">
        <v>45</v>
      </c>
      <c r="AI6" s="62" t="s">
        <v>46</v>
      </c>
      <c r="AJ6" s="62" t="s">
        <v>44</v>
      </c>
      <c r="AK6" s="62" t="s">
        <v>45</v>
      </c>
      <c r="AL6" s="63" t="s">
        <v>46</v>
      </c>
      <c r="AM6" s="61" t="s">
        <v>44</v>
      </c>
      <c r="AN6" s="62" t="s">
        <v>45</v>
      </c>
      <c r="AO6" s="62" t="s">
        <v>46</v>
      </c>
      <c r="AP6" s="62" t="s">
        <v>44</v>
      </c>
      <c r="AQ6" s="62" t="s">
        <v>45</v>
      </c>
      <c r="AR6" s="63" t="s">
        <v>46</v>
      </c>
      <c r="AT6" s="272"/>
      <c r="AU6" s="275"/>
      <c r="AV6" s="61" t="s">
        <v>44</v>
      </c>
      <c r="AW6" s="62" t="s">
        <v>45</v>
      </c>
      <c r="AX6" s="62" t="s">
        <v>46</v>
      </c>
      <c r="AY6" s="62" t="s">
        <v>44</v>
      </c>
      <c r="AZ6" s="62" t="s">
        <v>45</v>
      </c>
      <c r="BA6" s="63" t="s">
        <v>46</v>
      </c>
      <c r="BB6" s="61" t="s">
        <v>44</v>
      </c>
      <c r="BC6" s="62" t="s">
        <v>45</v>
      </c>
      <c r="BD6" s="62" t="s">
        <v>46</v>
      </c>
      <c r="BE6" s="62" t="s">
        <v>44</v>
      </c>
      <c r="BF6" s="62" t="s">
        <v>45</v>
      </c>
      <c r="BG6" s="63" t="s">
        <v>46</v>
      </c>
    </row>
    <row r="7" spans="1:59">
      <c r="A7" s="44">
        <v>1</v>
      </c>
      <c r="B7" s="258">
        <v>1</v>
      </c>
      <c r="C7" s="2">
        <v>1</v>
      </c>
      <c r="D7" s="2">
        <v>29</v>
      </c>
      <c r="E7" s="65">
        <f>C7/D7*100</f>
        <v>3.4482758620689653</v>
      </c>
      <c r="F7" s="66">
        <v>1</v>
      </c>
      <c r="G7" s="2">
        <v>45</v>
      </c>
      <c r="H7" s="67">
        <f>F7/G7*100</f>
        <v>2.2222222222222223</v>
      </c>
      <c r="I7" s="66">
        <v>2</v>
      </c>
      <c r="J7" s="2">
        <v>36</v>
      </c>
      <c r="K7" s="65">
        <f>I7/J7*100</f>
        <v>5.5555555555555554</v>
      </c>
      <c r="L7" s="66">
        <v>3</v>
      </c>
      <c r="M7" s="2">
        <v>43</v>
      </c>
      <c r="N7" s="68">
        <f>L7/M7*100</f>
        <v>6.9767441860465116</v>
      </c>
      <c r="P7" s="44">
        <v>1</v>
      </c>
      <c r="Q7" s="258">
        <v>1</v>
      </c>
      <c r="R7" s="2">
        <v>1</v>
      </c>
      <c r="S7" s="2">
        <v>28</v>
      </c>
      <c r="T7" s="65">
        <f>R7/S7*100</f>
        <v>3.5714285714285712</v>
      </c>
      <c r="U7" s="66">
        <v>0</v>
      </c>
      <c r="V7" s="2">
        <v>28</v>
      </c>
      <c r="W7" s="67">
        <f>U7/V7*100</f>
        <v>0</v>
      </c>
      <c r="X7" s="66">
        <v>1</v>
      </c>
      <c r="Y7" s="2">
        <v>34</v>
      </c>
      <c r="Z7" s="65">
        <f>X7/Y7*100</f>
        <v>2.9411764705882351</v>
      </c>
      <c r="AA7" s="66">
        <v>1</v>
      </c>
      <c r="AB7" s="2">
        <v>35</v>
      </c>
      <c r="AC7" s="68">
        <f>AA7/AB7*100</f>
        <v>2.8571428571428572</v>
      </c>
      <c r="AE7" s="44">
        <v>1</v>
      </c>
      <c r="AF7" s="258">
        <v>1</v>
      </c>
      <c r="AG7" s="2">
        <v>1</v>
      </c>
      <c r="AH7" s="2">
        <v>37</v>
      </c>
      <c r="AI7" s="65">
        <f>AG7/AH7*100</f>
        <v>2.7027027027027026</v>
      </c>
      <c r="AJ7" s="66">
        <v>0</v>
      </c>
      <c r="AK7" s="2">
        <v>34</v>
      </c>
      <c r="AL7" s="67">
        <f>AJ7/AK7*100</f>
        <v>0</v>
      </c>
      <c r="AM7" s="66">
        <v>2</v>
      </c>
      <c r="AN7" s="2">
        <v>40</v>
      </c>
      <c r="AO7" s="65">
        <f>AM7/AN7*100</f>
        <v>5</v>
      </c>
      <c r="AP7" s="66">
        <v>2</v>
      </c>
      <c r="AQ7" s="2">
        <v>38</v>
      </c>
      <c r="AR7" s="68">
        <f>AP7/AQ7*100</f>
        <v>5.2631578947368416</v>
      </c>
      <c r="AT7" s="44">
        <v>1</v>
      </c>
      <c r="AU7" s="258">
        <v>1</v>
      </c>
      <c r="AV7" s="66">
        <v>0</v>
      </c>
      <c r="AW7" s="2">
        <v>71</v>
      </c>
      <c r="AX7" s="65">
        <f>AV7/AW7*100</f>
        <v>0</v>
      </c>
      <c r="AY7" s="2">
        <v>1</v>
      </c>
      <c r="AZ7" s="2">
        <v>68</v>
      </c>
      <c r="BA7" s="67">
        <f>AY7/AZ7*100</f>
        <v>1.4705882352941175</v>
      </c>
      <c r="BB7" s="66">
        <v>1</v>
      </c>
      <c r="BC7" s="2">
        <v>68</v>
      </c>
      <c r="BD7" s="65">
        <f>BB7/BC7*100</f>
        <v>1.4705882352941175</v>
      </c>
      <c r="BE7" s="66">
        <v>2</v>
      </c>
      <c r="BF7" s="2">
        <v>73</v>
      </c>
      <c r="BG7" s="68">
        <f>BE7/BF7*100</f>
        <v>2.7397260273972601</v>
      </c>
    </row>
    <row r="8" spans="1:59">
      <c r="A8" s="44">
        <v>2</v>
      </c>
      <c r="B8" s="258"/>
      <c r="C8" s="2">
        <v>0</v>
      </c>
      <c r="D8" s="2">
        <v>33</v>
      </c>
      <c r="E8" s="65">
        <f t="shared" ref="E8:E36" si="0">C8/D8*100</f>
        <v>0</v>
      </c>
      <c r="F8" s="66">
        <v>0</v>
      </c>
      <c r="G8" s="2">
        <v>40</v>
      </c>
      <c r="H8" s="67">
        <f t="shared" ref="H8:H36" si="1">F8/G8*100</f>
        <v>0</v>
      </c>
      <c r="I8" s="66">
        <v>0</v>
      </c>
      <c r="J8" s="2">
        <v>48</v>
      </c>
      <c r="K8" s="65">
        <f t="shared" ref="K8:K36" si="2">I8/J8*100</f>
        <v>0</v>
      </c>
      <c r="L8" s="66">
        <v>1</v>
      </c>
      <c r="M8" s="2">
        <v>32</v>
      </c>
      <c r="N8" s="68">
        <f t="shared" ref="N8:N36" si="3">L8/M8*100</f>
        <v>3.125</v>
      </c>
      <c r="P8" s="44">
        <v>2</v>
      </c>
      <c r="Q8" s="258"/>
      <c r="R8" s="2">
        <v>0</v>
      </c>
      <c r="S8" s="2">
        <v>25</v>
      </c>
      <c r="T8" s="65">
        <f t="shared" ref="T8:T36" si="4">R8/S8*100</f>
        <v>0</v>
      </c>
      <c r="U8" s="66">
        <v>1</v>
      </c>
      <c r="V8" s="2">
        <v>32</v>
      </c>
      <c r="W8" s="67">
        <f t="shared" ref="W8:W36" si="5">U8/V8*100</f>
        <v>3.125</v>
      </c>
      <c r="X8" s="66">
        <v>1</v>
      </c>
      <c r="Y8" s="2">
        <v>35</v>
      </c>
      <c r="Z8" s="65">
        <f t="shared" ref="Z8:Z36" si="6">X8/Y8*100</f>
        <v>2.8571428571428572</v>
      </c>
      <c r="AA8" s="66">
        <v>0</v>
      </c>
      <c r="AB8" s="2">
        <v>27</v>
      </c>
      <c r="AC8" s="68">
        <f t="shared" ref="AC8:AC36" si="7">AA8/AB8*100</f>
        <v>0</v>
      </c>
      <c r="AE8" s="44">
        <v>2</v>
      </c>
      <c r="AF8" s="258"/>
      <c r="AG8" s="2">
        <v>2</v>
      </c>
      <c r="AH8" s="2">
        <v>38</v>
      </c>
      <c r="AI8" s="65">
        <f t="shared" ref="AI8:AI36" si="8">AG8/AH8*100</f>
        <v>5.2631578947368416</v>
      </c>
      <c r="AJ8" s="66">
        <v>2</v>
      </c>
      <c r="AK8" s="2">
        <v>36</v>
      </c>
      <c r="AL8" s="67">
        <f t="shared" ref="AL8:AL26" si="9">AJ8/AK8*100</f>
        <v>5.5555555555555554</v>
      </c>
      <c r="AM8" s="66">
        <v>1</v>
      </c>
      <c r="AN8" s="2">
        <v>41</v>
      </c>
      <c r="AO8" s="65">
        <f t="shared" ref="AO8:AO36" si="10">AM8/AN8*100</f>
        <v>2.4390243902439024</v>
      </c>
      <c r="AP8" s="66">
        <v>2</v>
      </c>
      <c r="AQ8" s="2">
        <v>48</v>
      </c>
      <c r="AR8" s="68">
        <f t="shared" ref="AR8:AR36" si="11">AP8/AQ8*100</f>
        <v>4.1666666666666661</v>
      </c>
      <c r="AT8" s="44">
        <v>2</v>
      </c>
      <c r="AU8" s="258"/>
      <c r="AV8" s="66">
        <v>0</v>
      </c>
      <c r="AW8" s="2">
        <v>73</v>
      </c>
      <c r="AX8" s="65">
        <f t="shared" ref="AX8:AX36" si="12">AV8/AW8*100</f>
        <v>0</v>
      </c>
      <c r="AY8" s="2">
        <v>0</v>
      </c>
      <c r="AZ8" s="2">
        <v>61</v>
      </c>
      <c r="BA8" s="67">
        <f t="shared" ref="BA8:BA36" si="13">AY8/AZ8*100</f>
        <v>0</v>
      </c>
      <c r="BB8" s="66">
        <v>1</v>
      </c>
      <c r="BC8" s="2">
        <v>73</v>
      </c>
      <c r="BD8" s="65">
        <f t="shared" ref="BD8:BD36" si="14">BB8/BC8*100</f>
        <v>1.3698630136986301</v>
      </c>
      <c r="BE8" s="66">
        <v>1</v>
      </c>
      <c r="BF8" s="2">
        <v>91</v>
      </c>
      <c r="BG8" s="68">
        <f t="shared" ref="BG8:BG36" si="15">BE8/BF8*100</f>
        <v>1.098901098901099</v>
      </c>
    </row>
    <row r="9" spans="1:59">
      <c r="A9" s="44">
        <v>3</v>
      </c>
      <c r="B9" s="258"/>
      <c r="C9" s="2">
        <v>0</v>
      </c>
      <c r="D9" s="2">
        <v>32</v>
      </c>
      <c r="E9" s="65">
        <f t="shared" si="0"/>
        <v>0</v>
      </c>
      <c r="F9" s="66">
        <v>1</v>
      </c>
      <c r="G9" s="2">
        <v>38</v>
      </c>
      <c r="H9" s="67">
        <f t="shared" si="1"/>
        <v>2.6315789473684208</v>
      </c>
      <c r="I9" s="66">
        <v>1</v>
      </c>
      <c r="J9" s="2">
        <v>42</v>
      </c>
      <c r="K9" s="65">
        <f t="shared" si="2"/>
        <v>2.3809523809523809</v>
      </c>
      <c r="L9" s="66">
        <v>2</v>
      </c>
      <c r="M9" s="2">
        <v>36</v>
      </c>
      <c r="N9" s="68">
        <f t="shared" si="3"/>
        <v>5.5555555555555554</v>
      </c>
      <c r="P9" s="44">
        <v>3</v>
      </c>
      <c r="Q9" s="258"/>
      <c r="R9" s="2">
        <v>1</v>
      </c>
      <c r="S9" s="2">
        <v>26</v>
      </c>
      <c r="T9" s="65">
        <f t="shared" si="4"/>
        <v>3.8461538461538463</v>
      </c>
      <c r="U9" s="66">
        <v>1</v>
      </c>
      <c r="V9" s="2">
        <v>31</v>
      </c>
      <c r="W9" s="67">
        <f t="shared" si="5"/>
        <v>3.225806451612903</v>
      </c>
      <c r="X9" s="66">
        <v>0</v>
      </c>
      <c r="Y9" s="2">
        <v>27</v>
      </c>
      <c r="Z9" s="65">
        <f t="shared" si="6"/>
        <v>0</v>
      </c>
      <c r="AA9" s="66">
        <v>1</v>
      </c>
      <c r="AB9" s="2">
        <v>36</v>
      </c>
      <c r="AC9" s="68">
        <f t="shared" si="7"/>
        <v>2.7777777777777777</v>
      </c>
      <c r="AE9" s="44">
        <v>3</v>
      </c>
      <c r="AF9" s="258"/>
      <c r="AG9" s="2">
        <v>2</v>
      </c>
      <c r="AH9" s="2">
        <v>36</v>
      </c>
      <c r="AI9" s="65">
        <f t="shared" si="8"/>
        <v>5.5555555555555554</v>
      </c>
      <c r="AJ9" s="66">
        <v>2</v>
      </c>
      <c r="AK9" s="2">
        <v>38</v>
      </c>
      <c r="AL9" s="67">
        <f t="shared" si="9"/>
        <v>5.2631578947368416</v>
      </c>
      <c r="AM9" s="66">
        <v>0</v>
      </c>
      <c r="AN9" s="2">
        <v>43</v>
      </c>
      <c r="AO9" s="65">
        <f t="shared" si="10"/>
        <v>0</v>
      </c>
      <c r="AP9" s="66">
        <v>1</v>
      </c>
      <c r="AQ9" s="2">
        <v>35</v>
      </c>
      <c r="AR9" s="68">
        <f t="shared" si="11"/>
        <v>2.8571428571428572</v>
      </c>
      <c r="AT9" s="44">
        <v>3</v>
      </c>
      <c r="AU9" s="258"/>
      <c r="AV9" s="66">
        <v>0</v>
      </c>
      <c r="AW9" s="2">
        <v>72</v>
      </c>
      <c r="AX9" s="65">
        <f t="shared" si="12"/>
        <v>0</v>
      </c>
      <c r="AY9" s="2">
        <v>0</v>
      </c>
      <c r="AZ9" s="2">
        <v>73</v>
      </c>
      <c r="BA9" s="67">
        <f t="shared" si="13"/>
        <v>0</v>
      </c>
      <c r="BB9" s="66">
        <v>2</v>
      </c>
      <c r="BC9" s="2">
        <v>78</v>
      </c>
      <c r="BD9" s="65">
        <f t="shared" si="14"/>
        <v>2.5641025641025639</v>
      </c>
      <c r="BE9" s="66">
        <v>1</v>
      </c>
      <c r="BF9" s="2">
        <v>82</v>
      </c>
      <c r="BG9" s="68">
        <f t="shared" si="15"/>
        <v>1.2195121951219512</v>
      </c>
    </row>
    <row r="10" spans="1:59">
      <c r="A10" s="44">
        <v>4</v>
      </c>
      <c r="B10" s="258"/>
      <c r="C10" s="2">
        <v>2</v>
      </c>
      <c r="D10" s="2">
        <v>34</v>
      </c>
      <c r="E10" s="65">
        <f t="shared" si="0"/>
        <v>5.8823529411764701</v>
      </c>
      <c r="F10" s="66">
        <v>2</v>
      </c>
      <c r="G10" s="2">
        <v>43</v>
      </c>
      <c r="H10" s="67">
        <f t="shared" si="1"/>
        <v>4.6511627906976747</v>
      </c>
      <c r="I10" s="66">
        <v>1</v>
      </c>
      <c r="J10" s="2">
        <v>47</v>
      </c>
      <c r="K10" s="65">
        <f t="shared" si="2"/>
        <v>2.1276595744680851</v>
      </c>
      <c r="L10" s="66">
        <v>0</v>
      </c>
      <c r="M10" s="2">
        <v>33</v>
      </c>
      <c r="N10" s="68">
        <f t="shared" si="3"/>
        <v>0</v>
      </c>
      <c r="P10" s="44">
        <v>4</v>
      </c>
      <c r="Q10" s="258"/>
      <c r="R10" s="2">
        <v>0</v>
      </c>
      <c r="S10" s="2">
        <v>27</v>
      </c>
      <c r="T10" s="65">
        <f t="shared" si="4"/>
        <v>0</v>
      </c>
      <c r="U10" s="66">
        <v>2</v>
      </c>
      <c r="V10" s="2">
        <v>27</v>
      </c>
      <c r="W10" s="67">
        <f t="shared" si="5"/>
        <v>7.4074074074074066</v>
      </c>
      <c r="X10" s="66">
        <v>2</v>
      </c>
      <c r="Y10" s="2">
        <v>24</v>
      </c>
      <c r="Z10" s="65">
        <f t="shared" si="6"/>
        <v>8.3333333333333321</v>
      </c>
      <c r="AA10" s="66">
        <v>1</v>
      </c>
      <c r="AB10" s="2">
        <v>38</v>
      </c>
      <c r="AC10" s="68">
        <f t="shared" si="7"/>
        <v>2.6315789473684208</v>
      </c>
      <c r="AE10" s="44">
        <v>4</v>
      </c>
      <c r="AF10" s="258"/>
      <c r="AG10" s="2">
        <v>1</v>
      </c>
      <c r="AH10" s="2">
        <v>40</v>
      </c>
      <c r="AI10" s="65">
        <f t="shared" si="8"/>
        <v>2.5</v>
      </c>
      <c r="AJ10" s="66">
        <v>1</v>
      </c>
      <c r="AK10" s="2">
        <v>39</v>
      </c>
      <c r="AL10" s="67">
        <f t="shared" si="9"/>
        <v>2.5641025641025639</v>
      </c>
      <c r="AM10" s="66">
        <v>2</v>
      </c>
      <c r="AN10" s="2">
        <v>45</v>
      </c>
      <c r="AO10" s="65">
        <f t="shared" si="10"/>
        <v>4.4444444444444446</v>
      </c>
      <c r="AP10" s="66">
        <v>1</v>
      </c>
      <c r="AQ10" s="2">
        <v>38</v>
      </c>
      <c r="AR10" s="68">
        <f t="shared" si="11"/>
        <v>2.6315789473684208</v>
      </c>
      <c r="AT10" s="44">
        <v>4</v>
      </c>
      <c r="AU10" s="258"/>
      <c r="AV10" s="66">
        <v>1</v>
      </c>
      <c r="AW10" s="2">
        <v>75</v>
      </c>
      <c r="AX10" s="65">
        <f t="shared" si="12"/>
        <v>1.3333333333333335</v>
      </c>
      <c r="AY10" s="2">
        <v>1</v>
      </c>
      <c r="AZ10" s="2">
        <v>72</v>
      </c>
      <c r="BA10" s="67">
        <f t="shared" si="13"/>
        <v>1.3888888888888888</v>
      </c>
      <c r="BB10" s="66">
        <v>0</v>
      </c>
      <c r="BC10" s="2">
        <v>78</v>
      </c>
      <c r="BD10" s="65">
        <f t="shared" si="14"/>
        <v>0</v>
      </c>
      <c r="BE10" s="66">
        <v>2</v>
      </c>
      <c r="BF10" s="2">
        <v>88</v>
      </c>
      <c r="BG10" s="68">
        <f t="shared" si="15"/>
        <v>2.2727272727272729</v>
      </c>
    </row>
    <row r="11" spans="1:59">
      <c r="A11" s="44">
        <v>5</v>
      </c>
      <c r="B11" s="258"/>
      <c r="C11" s="2">
        <v>0</v>
      </c>
      <c r="D11" s="2">
        <v>35</v>
      </c>
      <c r="E11" s="65">
        <f t="shared" si="0"/>
        <v>0</v>
      </c>
      <c r="F11" s="66">
        <v>0</v>
      </c>
      <c r="G11" s="2">
        <v>31</v>
      </c>
      <c r="H11" s="67">
        <f t="shared" si="1"/>
        <v>0</v>
      </c>
      <c r="I11" s="66">
        <v>1</v>
      </c>
      <c r="J11" s="2">
        <v>45</v>
      </c>
      <c r="K11" s="65">
        <f t="shared" si="2"/>
        <v>2.2222222222222223</v>
      </c>
      <c r="L11" s="66">
        <v>1</v>
      </c>
      <c r="M11" s="2">
        <v>31</v>
      </c>
      <c r="N11" s="68">
        <f t="shared" si="3"/>
        <v>3.225806451612903</v>
      </c>
      <c r="P11" s="44">
        <v>5</v>
      </c>
      <c r="Q11" s="258"/>
      <c r="R11" s="2">
        <v>1</v>
      </c>
      <c r="S11" s="2">
        <v>26</v>
      </c>
      <c r="T11" s="65">
        <f t="shared" si="4"/>
        <v>3.8461538461538463</v>
      </c>
      <c r="U11" s="66">
        <v>1</v>
      </c>
      <c r="V11" s="2">
        <v>26</v>
      </c>
      <c r="W11" s="67">
        <f t="shared" si="5"/>
        <v>3.8461538461538463</v>
      </c>
      <c r="X11" s="66">
        <v>1</v>
      </c>
      <c r="Y11" s="2">
        <v>33</v>
      </c>
      <c r="Z11" s="65">
        <f t="shared" si="6"/>
        <v>3.0303030303030303</v>
      </c>
      <c r="AA11" s="66">
        <v>0</v>
      </c>
      <c r="AB11" s="2">
        <v>33</v>
      </c>
      <c r="AC11" s="68">
        <f t="shared" si="7"/>
        <v>0</v>
      </c>
      <c r="AE11" s="44">
        <v>5</v>
      </c>
      <c r="AF11" s="258"/>
      <c r="AG11" s="2">
        <v>2</v>
      </c>
      <c r="AH11" s="2">
        <v>36</v>
      </c>
      <c r="AI11" s="65">
        <f t="shared" si="8"/>
        <v>5.5555555555555554</v>
      </c>
      <c r="AJ11" s="66">
        <v>1</v>
      </c>
      <c r="AK11" s="2">
        <v>35</v>
      </c>
      <c r="AL11" s="67">
        <f t="shared" si="9"/>
        <v>2.8571428571428572</v>
      </c>
      <c r="AM11" s="66">
        <v>3</v>
      </c>
      <c r="AN11" s="2">
        <v>45</v>
      </c>
      <c r="AO11" s="65">
        <f t="shared" si="10"/>
        <v>6.666666666666667</v>
      </c>
      <c r="AP11" s="66">
        <v>0</v>
      </c>
      <c r="AQ11" s="2">
        <v>34</v>
      </c>
      <c r="AR11" s="68">
        <f t="shared" si="11"/>
        <v>0</v>
      </c>
      <c r="AT11" s="44">
        <v>5</v>
      </c>
      <c r="AU11" s="258"/>
      <c r="AV11" s="66">
        <v>0</v>
      </c>
      <c r="AW11" s="2">
        <v>72</v>
      </c>
      <c r="AX11" s="65">
        <f t="shared" si="12"/>
        <v>0</v>
      </c>
      <c r="AY11" s="2">
        <v>0</v>
      </c>
      <c r="AZ11" s="2">
        <v>78</v>
      </c>
      <c r="BA11" s="67">
        <f t="shared" si="13"/>
        <v>0</v>
      </c>
      <c r="BB11" s="66">
        <v>0</v>
      </c>
      <c r="BC11" s="2">
        <v>81</v>
      </c>
      <c r="BD11" s="65">
        <f t="shared" si="14"/>
        <v>0</v>
      </c>
      <c r="BE11" s="66">
        <v>1</v>
      </c>
      <c r="BF11" s="2">
        <v>83</v>
      </c>
      <c r="BG11" s="68">
        <f t="shared" si="15"/>
        <v>1.2048192771084338</v>
      </c>
    </row>
    <row r="12" spans="1:59">
      <c r="A12" s="44">
        <v>6</v>
      </c>
      <c r="B12" s="258">
        <v>2</v>
      </c>
      <c r="C12" s="2">
        <v>0</v>
      </c>
      <c r="D12" s="2">
        <v>35</v>
      </c>
      <c r="E12" s="65">
        <f t="shared" si="0"/>
        <v>0</v>
      </c>
      <c r="F12" s="66">
        <v>0</v>
      </c>
      <c r="G12" s="2">
        <v>35</v>
      </c>
      <c r="H12" s="67">
        <f t="shared" si="1"/>
        <v>0</v>
      </c>
      <c r="I12" s="66">
        <v>2</v>
      </c>
      <c r="J12" s="2">
        <v>31</v>
      </c>
      <c r="K12" s="65">
        <f t="shared" si="2"/>
        <v>6.4516129032258061</v>
      </c>
      <c r="L12" s="66">
        <v>1</v>
      </c>
      <c r="M12" s="2">
        <v>43</v>
      </c>
      <c r="N12" s="68">
        <f t="shared" si="3"/>
        <v>2.3255813953488373</v>
      </c>
      <c r="P12" s="44">
        <v>6</v>
      </c>
      <c r="Q12" s="258">
        <v>2</v>
      </c>
      <c r="R12" s="2">
        <v>1</v>
      </c>
      <c r="S12" s="2">
        <v>30</v>
      </c>
      <c r="T12" s="65">
        <f t="shared" si="4"/>
        <v>3.3333333333333335</v>
      </c>
      <c r="U12" s="66">
        <v>0</v>
      </c>
      <c r="V12" s="2">
        <v>27</v>
      </c>
      <c r="W12" s="67">
        <f t="shared" si="5"/>
        <v>0</v>
      </c>
      <c r="X12" s="66">
        <v>1</v>
      </c>
      <c r="Y12" s="2">
        <v>32</v>
      </c>
      <c r="Z12" s="65">
        <f t="shared" si="6"/>
        <v>3.125</v>
      </c>
      <c r="AA12" s="66">
        <v>2</v>
      </c>
      <c r="AB12" s="2">
        <v>28</v>
      </c>
      <c r="AC12" s="68">
        <f t="shared" si="7"/>
        <v>7.1428571428571423</v>
      </c>
      <c r="AE12" s="44">
        <v>6</v>
      </c>
      <c r="AF12" s="258">
        <v>2</v>
      </c>
      <c r="AG12" s="2">
        <v>3</v>
      </c>
      <c r="AH12" s="2">
        <v>36</v>
      </c>
      <c r="AI12" s="65">
        <f t="shared" si="8"/>
        <v>8.3333333333333321</v>
      </c>
      <c r="AJ12" s="66">
        <v>2</v>
      </c>
      <c r="AK12" s="2">
        <v>37</v>
      </c>
      <c r="AL12" s="67">
        <f t="shared" si="9"/>
        <v>5.4054054054054053</v>
      </c>
      <c r="AM12" s="66">
        <v>2</v>
      </c>
      <c r="AN12" s="2">
        <v>42</v>
      </c>
      <c r="AO12" s="65">
        <f t="shared" si="10"/>
        <v>4.7619047619047619</v>
      </c>
      <c r="AP12" s="66">
        <v>2</v>
      </c>
      <c r="AQ12" s="2">
        <v>40</v>
      </c>
      <c r="AR12" s="68">
        <f t="shared" si="11"/>
        <v>5</v>
      </c>
      <c r="AT12" s="44">
        <v>6</v>
      </c>
      <c r="AU12" s="258">
        <v>2</v>
      </c>
      <c r="AV12" s="66">
        <v>2</v>
      </c>
      <c r="AW12" s="2">
        <v>66</v>
      </c>
      <c r="AX12" s="65">
        <f t="shared" si="12"/>
        <v>3.0303030303030303</v>
      </c>
      <c r="AY12" s="2">
        <v>1</v>
      </c>
      <c r="AZ12" s="2">
        <v>61</v>
      </c>
      <c r="BA12" s="67">
        <f t="shared" si="13"/>
        <v>1.639344262295082</v>
      </c>
      <c r="BB12" s="66">
        <v>2</v>
      </c>
      <c r="BC12" s="2">
        <v>83</v>
      </c>
      <c r="BD12" s="65">
        <f t="shared" si="14"/>
        <v>2.4096385542168677</v>
      </c>
      <c r="BE12" s="66">
        <v>0</v>
      </c>
      <c r="BF12" s="2">
        <v>84</v>
      </c>
      <c r="BG12" s="68">
        <f t="shared" si="15"/>
        <v>0</v>
      </c>
    </row>
    <row r="13" spans="1:59">
      <c r="A13" s="44">
        <v>7</v>
      </c>
      <c r="B13" s="258"/>
      <c r="C13" s="2">
        <v>2</v>
      </c>
      <c r="D13" s="2">
        <v>38</v>
      </c>
      <c r="E13" s="65">
        <f t="shared" si="0"/>
        <v>5.2631578947368416</v>
      </c>
      <c r="F13" s="66">
        <v>1</v>
      </c>
      <c r="G13" s="2">
        <v>32</v>
      </c>
      <c r="H13" s="67">
        <f t="shared" si="1"/>
        <v>3.125</v>
      </c>
      <c r="I13" s="66">
        <v>1</v>
      </c>
      <c r="J13" s="2">
        <v>37</v>
      </c>
      <c r="K13" s="65">
        <f t="shared" si="2"/>
        <v>2.7027027027027026</v>
      </c>
      <c r="L13" s="66">
        <v>2</v>
      </c>
      <c r="M13" s="2">
        <v>37</v>
      </c>
      <c r="N13" s="68">
        <f t="shared" si="3"/>
        <v>5.4054054054054053</v>
      </c>
      <c r="P13" s="44">
        <v>7</v>
      </c>
      <c r="Q13" s="258"/>
      <c r="R13" s="2">
        <v>2</v>
      </c>
      <c r="S13" s="2">
        <v>31</v>
      </c>
      <c r="T13" s="65">
        <f t="shared" si="4"/>
        <v>6.4516129032258061</v>
      </c>
      <c r="U13" s="66">
        <v>3</v>
      </c>
      <c r="V13" s="2">
        <v>29</v>
      </c>
      <c r="W13" s="67">
        <f t="shared" si="5"/>
        <v>10.344827586206897</v>
      </c>
      <c r="X13" s="66">
        <v>1</v>
      </c>
      <c r="Y13" s="2">
        <v>28</v>
      </c>
      <c r="Z13" s="65">
        <f t="shared" si="6"/>
        <v>3.5714285714285712</v>
      </c>
      <c r="AA13" s="66">
        <v>1</v>
      </c>
      <c r="AB13" s="2">
        <v>30</v>
      </c>
      <c r="AC13" s="68">
        <f t="shared" si="7"/>
        <v>3.3333333333333335</v>
      </c>
      <c r="AE13" s="44">
        <v>7</v>
      </c>
      <c r="AF13" s="258"/>
      <c r="AG13" s="2">
        <v>1</v>
      </c>
      <c r="AH13" s="2">
        <v>37</v>
      </c>
      <c r="AI13" s="65">
        <f t="shared" si="8"/>
        <v>2.7027027027027026</v>
      </c>
      <c r="AJ13" s="66">
        <v>1</v>
      </c>
      <c r="AK13" s="2">
        <v>39</v>
      </c>
      <c r="AL13" s="67">
        <f t="shared" si="9"/>
        <v>2.5641025641025639</v>
      </c>
      <c r="AM13" s="66">
        <v>1</v>
      </c>
      <c r="AN13" s="2">
        <v>45</v>
      </c>
      <c r="AO13" s="65">
        <f t="shared" si="10"/>
        <v>2.2222222222222223</v>
      </c>
      <c r="AP13" s="66">
        <v>4</v>
      </c>
      <c r="AQ13" s="2">
        <v>46</v>
      </c>
      <c r="AR13" s="68">
        <f t="shared" si="11"/>
        <v>8.695652173913043</v>
      </c>
      <c r="AT13" s="44">
        <v>7</v>
      </c>
      <c r="AU13" s="258"/>
      <c r="AV13" s="66">
        <v>1</v>
      </c>
      <c r="AW13" s="2">
        <v>68</v>
      </c>
      <c r="AX13" s="65">
        <f t="shared" si="12"/>
        <v>1.4705882352941175</v>
      </c>
      <c r="AY13" s="2">
        <v>2</v>
      </c>
      <c r="AZ13" s="2">
        <v>75</v>
      </c>
      <c r="BA13" s="67">
        <f t="shared" si="13"/>
        <v>2.666666666666667</v>
      </c>
      <c r="BB13" s="66">
        <v>1</v>
      </c>
      <c r="BC13" s="2">
        <v>76</v>
      </c>
      <c r="BD13" s="65">
        <f t="shared" si="14"/>
        <v>1.3157894736842104</v>
      </c>
      <c r="BE13" s="66">
        <v>0</v>
      </c>
      <c r="BF13" s="2">
        <v>67</v>
      </c>
      <c r="BG13" s="68">
        <f t="shared" si="15"/>
        <v>0</v>
      </c>
    </row>
    <row r="14" spans="1:59">
      <c r="A14" s="44">
        <v>8</v>
      </c>
      <c r="B14" s="258"/>
      <c r="C14" s="2">
        <v>1</v>
      </c>
      <c r="D14" s="2">
        <v>31</v>
      </c>
      <c r="E14" s="65">
        <f t="shared" si="0"/>
        <v>3.225806451612903</v>
      </c>
      <c r="F14" s="66">
        <v>2</v>
      </c>
      <c r="G14" s="2">
        <v>34</v>
      </c>
      <c r="H14" s="67">
        <f t="shared" si="1"/>
        <v>5.8823529411764701</v>
      </c>
      <c r="I14" s="66">
        <v>0</v>
      </c>
      <c r="J14" s="2">
        <v>35</v>
      </c>
      <c r="K14" s="65">
        <f t="shared" si="2"/>
        <v>0</v>
      </c>
      <c r="L14" s="66">
        <v>2</v>
      </c>
      <c r="M14" s="2">
        <v>40</v>
      </c>
      <c r="N14" s="68">
        <f t="shared" si="3"/>
        <v>5</v>
      </c>
      <c r="P14" s="44">
        <v>8</v>
      </c>
      <c r="Q14" s="258"/>
      <c r="R14" s="2">
        <v>2</v>
      </c>
      <c r="S14" s="2">
        <v>32</v>
      </c>
      <c r="T14" s="65">
        <f t="shared" si="4"/>
        <v>6.25</v>
      </c>
      <c r="U14" s="66">
        <v>1</v>
      </c>
      <c r="V14" s="2">
        <v>32</v>
      </c>
      <c r="W14" s="67">
        <f t="shared" si="5"/>
        <v>3.125</v>
      </c>
      <c r="X14" s="66">
        <v>2</v>
      </c>
      <c r="Y14" s="2">
        <v>33</v>
      </c>
      <c r="Z14" s="65">
        <f t="shared" si="6"/>
        <v>6.0606060606060606</v>
      </c>
      <c r="AA14" s="66">
        <v>1</v>
      </c>
      <c r="AB14" s="2">
        <v>26</v>
      </c>
      <c r="AC14" s="68">
        <f t="shared" si="7"/>
        <v>3.8461538461538463</v>
      </c>
      <c r="AE14" s="44">
        <v>8</v>
      </c>
      <c r="AF14" s="258"/>
      <c r="AG14" s="2">
        <v>0</v>
      </c>
      <c r="AH14" s="2">
        <v>37</v>
      </c>
      <c r="AI14" s="65">
        <f t="shared" si="8"/>
        <v>0</v>
      </c>
      <c r="AJ14" s="66">
        <v>0</v>
      </c>
      <c r="AK14" s="2">
        <v>41</v>
      </c>
      <c r="AL14" s="67">
        <f t="shared" si="9"/>
        <v>0</v>
      </c>
      <c r="AM14" s="66">
        <v>2</v>
      </c>
      <c r="AN14" s="2">
        <v>42</v>
      </c>
      <c r="AO14" s="65">
        <f t="shared" si="10"/>
        <v>4.7619047619047619</v>
      </c>
      <c r="AP14" s="66">
        <v>2</v>
      </c>
      <c r="AQ14" s="2">
        <v>43</v>
      </c>
      <c r="AR14" s="68">
        <f t="shared" si="11"/>
        <v>4.6511627906976747</v>
      </c>
      <c r="AT14" s="44">
        <v>8</v>
      </c>
      <c r="AU14" s="258"/>
      <c r="AV14" s="66">
        <v>0</v>
      </c>
      <c r="AW14" s="2">
        <v>64</v>
      </c>
      <c r="AX14" s="65">
        <f t="shared" si="12"/>
        <v>0</v>
      </c>
      <c r="AY14" s="2">
        <v>0</v>
      </c>
      <c r="AZ14" s="2">
        <v>65</v>
      </c>
      <c r="BA14" s="67">
        <f t="shared" si="13"/>
        <v>0</v>
      </c>
      <c r="BB14" s="66">
        <v>1</v>
      </c>
      <c r="BC14" s="2">
        <v>77</v>
      </c>
      <c r="BD14" s="65">
        <f t="shared" si="14"/>
        <v>1.2987012987012987</v>
      </c>
      <c r="BE14" s="66">
        <v>1</v>
      </c>
      <c r="BF14" s="2">
        <v>73</v>
      </c>
      <c r="BG14" s="68">
        <f t="shared" si="15"/>
        <v>1.3698630136986301</v>
      </c>
    </row>
    <row r="15" spans="1:59">
      <c r="A15" s="44">
        <v>9</v>
      </c>
      <c r="B15" s="258"/>
      <c r="C15" s="2">
        <v>3</v>
      </c>
      <c r="D15" s="2">
        <v>43</v>
      </c>
      <c r="E15" s="65">
        <f t="shared" si="0"/>
        <v>6.9767441860465116</v>
      </c>
      <c r="F15" s="66">
        <v>0</v>
      </c>
      <c r="G15" s="2">
        <v>36</v>
      </c>
      <c r="H15" s="67">
        <f t="shared" si="1"/>
        <v>0</v>
      </c>
      <c r="I15" s="66">
        <v>1</v>
      </c>
      <c r="J15" s="2">
        <v>38</v>
      </c>
      <c r="K15" s="65">
        <f t="shared" si="2"/>
        <v>2.6315789473684208</v>
      </c>
      <c r="L15" s="66">
        <v>0</v>
      </c>
      <c r="M15" s="2">
        <v>41</v>
      </c>
      <c r="N15" s="68">
        <f t="shared" si="3"/>
        <v>0</v>
      </c>
      <c r="P15" s="44">
        <v>9</v>
      </c>
      <c r="Q15" s="258"/>
      <c r="R15" s="2">
        <v>0</v>
      </c>
      <c r="S15" s="2">
        <v>29</v>
      </c>
      <c r="T15" s="65">
        <f t="shared" si="4"/>
        <v>0</v>
      </c>
      <c r="U15" s="66">
        <v>1</v>
      </c>
      <c r="V15" s="2">
        <v>32</v>
      </c>
      <c r="W15" s="67">
        <f t="shared" si="5"/>
        <v>3.125</v>
      </c>
      <c r="X15" s="66">
        <v>2</v>
      </c>
      <c r="Y15" s="2">
        <v>36</v>
      </c>
      <c r="Z15" s="65">
        <f t="shared" si="6"/>
        <v>5.5555555555555554</v>
      </c>
      <c r="AA15" s="66">
        <v>2</v>
      </c>
      <c r="AB15" s="2">
        <v>29</v>
      </c>
      <c r="AC15" s="68">
        <f t="shared" si="7"/>
        <v>6.8965517241379306</v>
      </c>
      <c r="AE15" s="44">
        <v>9</v>
      </c>
      <c r="AF15" s="258"/>
      <c r="AG15" s="2">
        <v>1</v>
      </c>
      <c r="AH15" s="2">
        <v>32</v>
      </c>
      <c r="AI15" s="65">
        <f t="shared" si="8"/>
        <v>3.125</v>
      </c>
      <c r="AJ15" s="66">
        <v>1</v>
      </c>
      <c r="AK15" s="2">
        <v>40</v>
      </c>
      <c r="AL15" s="67">
        <f t="shared" si="9"/>
        <v>2.5</v>
      </c>
      <c r="AM15" s="66">
        <v>2</v>
      </c>
      <c r="AN15" s="2">
        <v>35</v>
      </c>
      <c r="AO15" s="65">
        <f t="shared" si="10"/>
        <v>5.7142857142857144</v>
      </c>
      <c r="AP15" s="66">
        <v>1</v>
      </c>
      <c r="AQ15" s="2">
        <v>38</v>
      </c>
      <c r="AR15" s="68">
        <f t="shared" si="11"/>
        <v>2.6315789473684208</v>
      </c>
      <c r="AT15" s="44">
        <v>9</v>
      </c>
      <c r="AU15" s="258"/>
      <c r="AV15" s="66">
        <v>1</v>
      </c>
      <c r="AW15" s="2">
        <v>65</v>
      </c>
      <c r="AX15" s="65">
        <f t="shared" si="12"/>
        <v>1.5384615384615385</v>
      </c>
      <c r="AY15" s="2">
        <v>1</v>
      </c>
      <c r="AZ15" s="2">
        <v>67</v>
      </c>
      <c r="BA15" s="67">
        <f t="shared" si="13"/>
        <v>1.4925373134328357</v>
      </c>
      <c r="BB15" s="66">
        <v>1</v>
      </c>
      <c r="BC15" s="2">
        <v>68</v>
      </c>
      <c r="BD15" s="65">
        <f t="shared" si="14"/>
        <v>1.4705882352941175</v>
      </c>
      <c r="BE15" s="66">
        <v>1</v>
      </c>
      <c r="BF15" s="2">
        <v>75</v>
      </c>
      <c r="BG15" s="68">
        <f t="shared" si="15"/>
        <v>1.3333333333333335</v>
      </c>
    </row>
    <row r="16" spans="1:59">
      <c r="A16" s="44">
        <v>10</v>
      </c>
      <c r="B16" s="258"/>
      <c r="C16" s="2">
        <v>0</v>
      </c>
      <c r="D16" s="2">
        <v>27</v>
      </c>
      <c r="E16" s="65">
        <f t="shared" si="0"/>
        <v>0</v>
      </c>
      <c r="F16" s="66">
        <v>0</v>
      </c>
      <c r="G16" s="2">
        <v>37</v>
      </c>
      <c r="H16" s="67">
        <f t="shared" si="1"/>
        <v>0</v>
      </c>
      <c r="I16" s="66">
        <v>0</v>
      </c>
      <c r="J16" s="2">
        <v>38</v>
      </c>
      <c r="K16" s="65">
        <f t="shared" si="2"/>
        <v>0</v>
      </c>
      <c r="L16" s="66">
        <v>1</v>
      </c>
      <c r="M16" s="2">
        <v>34</v>
      </c>
      <c r="N16" s="68">
        <f t="shared" si="3"/>
        <v>2.9411764705882351</v>
      </c>
      <c r="P16" s="44">
        <v>10</v>
      </c>
      <c r="Q16" s="258"/>
      <c r="R16" s="2">
        <v>1</v>
      </c>
      <c r="S16" s="2">
        <v>27</v>
      </c>
      <c r="T16" s="65">
        <f t="shared" si="4"/>
        <v>3.7037037037037033</v>
      </c>
      <c r="U16" s="66">
        <v>0</v>
      </c>
      <c r="V16" s="2">
        <v>30</v>
      </c>
      <c r="W16" s="67">
        <f t="shared" si="5"/>
        <v>0</v>
      </c>
      <c r="X16" s="66">
        <v>1</v>
      </c>
      <c r="Y16" s="2">
        <v>26</v>
      </c>
      <c r="Z16" s="65">
        <f t="shared" si="6"/>
        <v>3.8461538461538463</v>
      </c>
      <c r="AA16" s="66">
        <v>3</v>
      </c>
      <c r="AB16" s="2">
        <v>32</v>
      </c>
      <c r="AC16" s="68">
        <f t="shared" si="7"/>
        <v>9.375</v>
      </c>
      <c r="AE16" s="44">
        <v>10</v>
      </c>
      <c r="AF16" s="258"/>
      <c r="AG16" s="2">
        <v>2</v>
      </c>
      <c r="AH16" s="2">
        <v>31</v>
      </c>
      <c r="AI16" s="65">
        <f t="shared" si="8"/>
        <v>6.4516129032258061</v>
      </c>
      <c r="AJ16" s="66">
        <v>2</v>
      </c>
      <c r="AK16" s="2">
        <v>37</v>
      </c>
      <c r="AL16" s="67">
        <f t="shared" si="9"/>
        <v>5.4054054054054053</v>
      </c>
      <c r="AM16" s="66">
        <v>2</v>
      </c>
      <c r="AN16" s="2">
        <v>33</v>
      </c>
      <c r="AO16" s="65">
        <f t="shared" si="10"/>
        <v>6.0606060606060606</v>
      </c>
      <c r="AP16" s="66">
        <v>3</v>
      </c>
      <c r="AQ16" s="2">
        <v>40</v>
      </c>
      <c r="AR16" s="68">
        <f t="shared" si="11"/>
        <v>7.5</v>
      </c>
      <c r="AT16" s="44">
        <v>10</v>
      </c>
      <c r="AU16" s="258"/>
      <c r="AV16" s="66">
        <v>0</v>
      </c>
      <c r="AW16" s="2">
        <v>71</v>
      </c>
      <c r="AX16" s="65">
        <f t="shared" si="12"/>
        <v>0</v>
      </c>
      <c r="AY16" s="2">
        <v>1</v>
      </c>
      <c r="AZ16" s="2">
        <v>82</v>
      </c>
      <c r="BA16" s="67">
        <f t="shared" si="13"/>
        <v>1.2195121951219512</v>
      </c>
      <c r="BB16" s="66">
        <v>1</v>
      </c>
      <c r="BC16" s="2">
        <v>91</v>
      </c>
      <c r="BD16" s="65">
        <f t="shared" si="14"/>
        <v>1.098901098901099</v>
      </c>
      <c r="BE16" s="66">
        <v>0</v>
      </c>
      <c r="BF16" s="2">
        <v>67</v>
      </c>
      <c r="BG16" s="68">
        <f t="shared" si="15"/>
        <v>0</v>
      </c>
    </row>
    <row r="17" spans="1:59">
      <c r="A17" s="44">
        <v>11</v>
      </c>
      <c r="B17" s="258">
        <v>3</v>
      </c>
      <c r="C17" s="2">
        <v>0</v>
      </c>
      <c r="D17" s="2">
        <v>33</v>
      </c>
      <c r="E17" s="65">
        <f t="shared" si="0"/>
        <v>0</v>
      </c>
      <c r="F17" s="66">
        <v>0</v>
      </c>
      <c r="G17" s="2">
        <v>31</v>
      </c>
      <c r="H17" s="67">
        <f t="shared" si="1"/>
        <v>0</v>
      </c>
      <c r="I17" s="66">
        <v>0</v>
      </c>
      <c r="J17" s="2">
        <v>36</v>
      </c>
      <c r="K17" s="65">
        <f t="shared" si="2"/>
        <v>0</v>
      </c>
      <c r="L17" s="66">
        <v>3</v>
      </c>
      <c r="M17" s="2">
        <v>43</v>
      </c>
      <c r="N17" s="68">
        <f t="shared" si="3"/>
        <v>6.9767441860465116</v>
      </c>
      <c r="P17" s="44">
        <v>11</v>
      </c>
      <c r="Q17" s="258">
        <v>3</v>
      </c>
      <c r="R17" s="2">
        <v>2</v>
      </c>
      <c r="S17" s="2">
        <v>26</v>
      </c>
      <c r="T17" s="65">
        <f t="shared" si="4"/>
        <v>7.6923076923076925</v>
      </c>
      <c r="U17" s="66">
        <v>1</v>
      </c>
      <c r="V17" s="2">
        <v>31</v>
      </c>
      <c r="W17" s="67">
        <f t="shared" si="5"/>
        <v>3.225806451612903</v>
      </c>
      <c r="X17" s="66">
        <v>2</v>
      </c>
      <c r="Y17" s="2">
        <v>30</v>
      </c>
      <c r="Z17" s="65">
        <f t="shared" si="6"/>
        <v>6.666666666666667</v>
      </c>
      <c r="AA17" s="66">
        <v>2</v>
      </c>
      <c r="AB17" s="2">
        <v>33</v>
      </c>
      <c r="AC17" s="68">
        <f t="shared" si="7"/>
        <v>6.0606060606060606</v>
      </c>
      <c r="AE17" s="44">
        <v>11</v>
      </c>
      <c r="AF17" s="258">
        <v>3</v>
      </c>
      <c r="AG17" s="2">
        <v>1</v>
      </c>
      <c r="AH17" s="2">
        <v>33</v>
      </c>
      <c r="AI17" s="65">
        <f t="shared" si="8"/>
        <v>3.0303030303030303</v>
      </c>
      <c r="AJ17" s="66">
        <v>3</v>
      </c>
      <c r="AK17" s="2">
        <v>36</v>
      </c>
      <c r="AL17" s="67">
        <f t="shared" si="9"/>
        <v>8.3333333333333321</v>
      </c>
      <c r="AM17" s="66">
        <v>2</v>
      </c>
      <c r="AN17" s="2">
        <v>36</v>
      </c>
      <c r="AO17" s="65">
        <f t="shared" si="10"/>
        <v>5.5555555555555554</v>
      </c>
      <c r="AP17" s="66">
        <v>2</v>
      </c>
      <c r="AQ17" s="2">
        <v>37</v>
      </c>
      <c r="AR17" s="68">
        <f t="shared" si="11"/>
        <v>5.4054054054054053</v>
      </c>
      <c r="AT17" s="44">
        <v>11</v>
      </c>
      <c r="AU17" s="258">
        <v>3</v>
      </c>
      <c r="AV17" s="66">
        <v>0</v>
      </c>
      <c r="AW17" s="2">
        <v>89</v>
      </c>
      <c r="AX17" s="65">
        <f t="shared" si="12"/>
        <v>0</v>
      </c>
      <c r="AY17" s="2">
        <v>2</v>
      </c>
      <c r="AZ17" s="2">
        <v>78</v>
      </c>
      <c r="BA17" s="67">
        <f t="shared" si="13"/>
        <v>2.5641025641025639</v>
      </c>
      <c r="BB17" s="66">
        <v>0</v>
      </c>
      <c r="BC17" s="2">
        <v>72</v>
      </c>
      <c r="BD17" s="65">
        <f t="shared" si="14"/>
        <v>0</v>
      </c>
      <c r="BE17" s="66">
        <v>2</v>
      </c>
      <c r="BF17" s="2">
        <v>79</v>
      </c>
      <c r="BG17" s="68">
        <f t="shared" si="15"/>
        <v>2.5316455696202533</v>
      </c>
    </row>
    <row r="18" spans="1:59">
      <c r="A18" s="44">
        <v>12</v>
      </c>
      <c r="B18" s="258"/>
      <c r="C18" s="2">
        <v>2</v>
      </c>
      <c r="D18" s="2">
        <v>38</v>
      </c>
      <c r="E18" s="65">
        <f t="shared" si="0"/>
        <v>5.2631578947368416</v>
      </c>
      <c r="F18" s="66">
        <v>1</v>
      </c>
      <c r="G18" s="2">
        <v>35</v>
      </c>
      <c r="H18" s="67">
        <f t="shared" si="1"/>
        <v>2.8571428571428572</v>
      </c>
      <c r="I18" s="66">
        <v>4</v>
      </c>
      <c r="J18" s="2">
        <v>37</v>
      </c>
      <c r="K18" s="65">
        <f t="shared" si="2"/>
        <v>10.810810810810811</v>
      </c>
      <c r="L18" s="66">
        <v>2</v>
      </c>
      <c r="M18" s="2">
        <v>38</v>
      </c>
      <c r="N18" s="68">
        <f t="shared" si="3"/>
        <v>5.2631578947368416</v>
      </c>
      <c r="P18" s="44">
        <v>12</v>
      </c>
      <c r="Q18" s="258"/>
      <c r="R18" s="2">
        <v>1</v>
      </c>
      <c r="S18" s="2">
        <v>33</v>
      </c>
      <c r="T18" s="65">
        <f t="shared" si="4"/>
        <v>3.0303030303030303</v>
      </c>
      <c r="U18" s="66">
        <v>0</v>
      </c>
      <c r="V18" s="2">
        <v>27</v>
      </c>
      <c r="W18" s="67">
        <f t="shared" si="5"/>
        <v>0</v>
      </c>
      <c r="X18" s="66">
        <v>1</v>
      </c>
      <c r="Y18" s="2">
        <v>25</v>
      </c>
      <c r="Z18" s="65">
        <f t="shared" si="6"/>
        <v>4</v>
      </c>
      <c r="AA18" s="66">
        <v>1</v>
      </c>
      <c r="AB18" s="2">
        <v>27</v>
      </c>
      <c r="AC18" s="68">
        <f t="shared" si="7"/>
        <v>3.7037037037037033</v>
      </c>
      <c r="AE18" s="44">
        <v>12</v>
      </c>
      <c r="AF18" s="258"/>
      <c r="AG18" s="2">
        <v>1</v>
      </c>
      <c r="AH18" s="2">
        <v>35</v>
      </c>
      <c r="AI18" s="65">
        <f t="shared" si="8"/>
        <v>2.8571428571428572</v>
      </c>
      <c r="AJ18" s="66">
        <v>2</v>
      </c>
      <c r="AK18" s="2">
        <v>38</v>
      </c>
      <c r="AL18" s="67">
        <f t="shared" si="9"/>
        <v>5.2631578947368416</v>
      </c>
      <c r="AM18" s="66">
        <v>2</v>
      </c>
      <c r="AN18" s="2">
        <v>43</v>
      </c>
      <c r="AO18" s="65">
        <f t="shared" si="10"/>
        <v>4.6511627906976747</v>
      </c>
      <c r="AP18" s="66">
        <v>1</v>
      </c>
      <c r="AQ18" s="2">
        <v>40</v>
      </c>
      <c r="AR18" s="68">
        <f t="shared" si="11"/>
        <v>2.5</v>
      </c>
      <c r="AT18" s="44">
        <v>12</v>
      </c>
      <c r="AU18" s="258"/>
      <c r="AV18" s="66">
        <v>1</v>
      </c>
      <c r="AW18" s="2">
        <v>91</v>
      </c>
      <c r="AX18" s="65">
        <f t="shared" si="12"/>
        <v>1.098901098901099</v>
      </c>
      <c r="AY18" s="2">
        <v>0</v>
      </c>
      <c r="AZ18" s="2">
        <v>85</v>
      </c>
      <c r="BA18" s="67">
        <f t="shared" si="13"/>
        <v>0</v>
      </c>
      <c r="BB18" s="66">
        <v>1</v>
      </c>
      <c r="BC18" s="2">
        <v>76</v>
      </c>
      <c r="BD18" s="65">
        <f t="shared" si="14"/>
        <v>1.3157894736842104</v>
      </c>
      <c r="BE18" s="66">
        <v>1</v>
      </c>
      <c r="BF18" s="2">
        <v>85</v>
      </c>
      <c r="BG18" s="68">
        <f t="shared" si="15"/>
        <v>1.1764705882352942</v>
      </c>
    </row>
    <row r="19" spans="1:59">
      <c r="A19" s="44">
        <v>13</v>
      </c>
      <c r="B19" s="258"/>
      <c r="C19" s="2">
        <v>0</v>
      </c>
      <c r="D19" s="2">
        <v>36</v>
      </c>
      <c r="E19" s="65">
        <f t="shared" si="0"/>
        <v>0</v>
      </c>
      <c r="F19" s="66">
        <v>2</v>
      </c>
      <c r="G19" s="2">
        <v>41</v>
      </c>
      <c r="H19" s="67">
        <f t="shared" si="1"/>
        <v>4.8780487804878048</v>
      </c>
      <c r="I19" s="66">
        <v>2</v>
      </c>
      <c r="J19" s="2">
        <v>32</v>
      </c>
      <c r="K19" s="65">
        <f t="shared" si="2"/>
        <v>6.25</v>
      </c>
      <c r="L19" s="66">
        <v>4</v>
      </c>
      <c r="M19" s="2">
        <v>40</v>
      </c>
      <c r="N19" s="68">
        <f t="shared" si="3"/>
        <v>10</v>
      </c>
      <c r="P19" s="44">
        <v>13</v>
      </c>
      <c r="Q19" s="258"/>
      <c r="R19" s="2">
        <v>2</v>
      </c>
      <c r="S19" s="2">
        <v>31</v>
      </c>
      <c r="T19" s="65">
        <f t="shared" si="4"/>
        <v>6.4516129032258061</v>
      </c>
      <c r="U19" s="66">
        <v>2</v>
      </c>
      <c r="V19" s="2">
        <v>26</v>
      </c>
      <c r="W19" s="67">
        <f t="shared" si="5"/>
        <v>7.6923076923076925</v>
      </c>
      <c r="X19" s="66">
        <v>0</v>
      </c>
      <c r="Y19" s="2">
        <v>34</v>
      </c>
      <c r="Z19" s="65">
        <f t="shared" si="6"/>
        <v>0</v>
      </c>
      <c r="AA19" s="66">
        <v>1</v>
      </c>
      <c r="AB19" s="2">
        <v>30</v>
      </c>
      <c r="AC19" s="68">
        <f t="shared" si="7"/>
        <v>3.3333333333333335</v>
      </c>
      <c r="AE19" s="44">
        <v>13</v>
      </c>
      <c r="AF19" s="258"/>
      <c r="AG19" s="2">
        <v>3</v>
      </c>
      <c r="AH19" s="2">
        <v>36</v>
      </c>
      <c r="AI19" s="65">
        <f t="shared" si="8"/>
        <v>8.3333333333333321</v>
      </c>
      <c r="AJ19" s="66">
        <v>2</v>
      </c>
      <c r="AK19" s="2">
        <v>34</v>
      </c>
      <c r="AL19" s="67">
        <f t="shared" si="9"/>
        <v>5.8823529411764701</v>
      </c>
      <c r="AM19" s="66">
        <v>2</v>
      </c>
      <c r="AN19" s="2">
        <v>36</v>
      </c>
      <c r="AO19" s="65">
        <f t="shared" si="10"/>
        <v>5.5555555555555554</v>
      </c>
      <c r="AP19" s="66">
        <v>2</v>
      </c>
      <c r="AQ19" s="2">
        <v>41</v>
      </c>
      <c r="AR19" s="68">
        <f t="shared" si="11"/>
        <v>4.8780487804878048</v>
      </c>
      <c r="AT19" s="44">
        <v>13</v>
      </c>
      <c r="AU19" s="258"/>
      <c r="AV19" s="66">
        <v>2</v>
      </c>
      <c r="AW19" s="2">
        <v>92</v>
      </c>
      <c r="AX19" s="65">
        <f t="shared" si="12"/>
        <v>2.1739130434782608</v>
      </c>
      <c r="AY19" s="2">
        <v>0</v>
      </c>
      <c r="AZ19" s="2">
        <v>74</v>
      </c>
      <c r="BA19" s="67">
        <f t="shared" si="13"/>
        <v>0</v>
      </c>
      <c r="BB19" s="66">
        <v>0</v>
      </c>
      <c r="BC19" s="2">
        <v>77</v>
      </c>
      <c r="BD19" s="65">
        <f t="shared" si="14"/>
        <v>0</v>
      </c>
      <c r="BE19" s="66">
        <v>2</v>
      </c>
      <c r="BF19" s="2">
        <v>76</v>
      </c>
      <c r="BG19" s="68">
        <f t="shared" si="15"/>
        <v>2.6315789473684208</v>
      </c>
    </row>
    <row r="20" spans="1:59">
      <c r="A20" s="44">
        <v>14</v>
      </c>
      <c r="B20" s="258"/>
      <c r="C20" s="2">
        <v>2</v>
      </c>
      <c r="D20" s="2">
        <v>41</v>
      </c>
      <c r="E20" s="65">
        <f t="shared" si="0"/>
        <v>4.8780487804878048</v>
      </c>
      <c r="F20" s="66">
        <v>1</v>
      </c>
      <c r="G20" s="2">
        <v>40</v>
      </c>
      <c r="H20" s="67">
        <f t="shared" si="1"/>
        <v>2.5</v>
      </c>
      <c r="I20" s="66">
        <v>3</v>
      </c>
      <c r="J20" s="2">
        <v>41</v>
      </c>
      <c r="K20" s="65">
        <f t="shared" si="2"/>
        <v>7.3170731707317067</v>
      </c>
      <c r="L20" s="66">
        <v>1</v>
      </c>
      <c r="M20" s="2">
        <v>36</v>
      </c>
      <c r="N20" s="68">
        <f t="shared" si="3"/>
        <v>2.7777777777777777</v>
      </c>
      <c r="P20" s="44">
        <v>14</v>
      </c>
      <c r="Q20" s="258"/>
      <c r="R20" s="2">
        <v>3</v>
      </c>
      <c r="S20" s="2">
        <v>36</v>
      </c>
      <c r="T20" s="65">
        <f t="shared" si="4"/>
        <v>8.3333333333333321</v>
      </c>
      <c r="U20" s="66">
        <v>0</v>
      </c>
      <c r="V20" s="2">
        <v>31</v>
      </c>
      <c r="W20" s="67">
        <f t="shared" si="5"/>
        <v>0</v>
      </c>
      <c r="X20" s="66">
        <v>1</v>
      </c>
      <c r="Y20" s="2">
        <v>25</v>
      </c>
      <c r="Z20" s="65">
        <f t="shared" si="6"/>
        <v>4</v>
      </c>
      <c r="AA20" s="66">
        <v>1</v>
      </c>
      <c r="AB20" s="2">
        <v>34</v>
      </c>
      <c r="AC20" s="68">
        <f t="shared" si="7"/>
        <v>2.9411764705882351</v>
      </c>
      <c r="AE20" s="44">
        <v>14</v>
      </c>
      <c r="AF20" s="258"/>
      <c r="AG20" s="2">
        <v>2</v>
      </c>
      <c r="AH20" s="2">
        <v>31</v>
      </c>
      <c r="AI20" s="65">
        <f t="shared" si="8"/>
        <v>6.4516129032258061</v>
      </c>
      <c r="AJ20" s="66">
        <v>1</v>
      </c>
      <c r="AK20" s="2">
        <v>34</v>
      </c>
      <c r="AL20" s="67">
        <f t="shared" si="9"/>
        <v>2.9411764705882351</v>
      </c>
      <c r="AM20" s="66">
        <v>1</v>
      </c>
      <c r="AN20" s="2">
        <v>29</v>
      </c>
      <c r="AO20" s="65">
        <f t="shared" si="10"/>
        <v>3.4482758620689653</v>
      </c>
      <c r="AP20" s="66">
        <v>2</v>
      </c>
      <c r="AQ20" s="2">
        <v>37</v>
      </c>
      <c r="AR20" s="68">
        <f t="shared" si="11"/>
        <v>5.4054054054054053</v>
      </c>
      <c r="AT20" s="44">
        <v>14</v>
      </c>
      <c r="AU20" s="258"/>
      <c r="AV20" s="66">
        <v>0</v>
      </c>
      <c r="AW20" s="2">
        <v>84</v>
      </c>
      <c r="AX20" s="65">
        <f t="shared" si="12"/>
        <v>0</v>
      </c>
      <c r="AY20" s="2">
        <v>3</v>
      </c>
      <c r="AZ20" s="2">
        <v>73</v>
      </c>
      <c r="BA20" s="67">
        <f t="shared" si="13"/>
        <v>4.10958904109589</v>
      </c>
      <c r="BB20" s="66">
        <v>0</v>
      </c>
      <c r="BC20" s="2">
        <v>71</v>
      </c>
      <c r="BD20" s="65">
        <f t="shared" si="14"/>
        <v>0</v>
      </c>
      <c r="BE20" s="66">
        <v>2</v>
      </c>
      <c r="BF20" s="2">
        <v>88</v>
      </c>
      <c r="BG20" s="68">
        <f t="shared" si="15"/>
        <v>2.2727272727272729</v>
      </c>
    </row>
    <row r="21" spans="1:59">
      <c r="A21" s="44">
        <v>15</v>
      </c>
      <c r="B21" s="258"/>
      <c r="C21" s="2">
        <v>1</v>
      </c>
      <c r="D21" s="2">
        <v>36</v>
      </c>
      <c r="E21" s="65">
        <f t="shared" si="0"/>
        <v>2.7777777777777777</v>
      </c>
      <c r="F21" s="66">
        <v>0</v>
      </c>
      <c r="G21" s="2">
        <v>29</v>
      </c>
      <c r="H21" s="67">
        <f t="shared" si="1"/>
        <v>0</v>
      </c>
      <c r="I21" s="66">
        <v>0</v>
      </c>
      <c r="J21" s="2">
        <v>43</v>
      </c>
      <c r="K21" s="65">
        <f t="shared" si="2"/>
        <v>0</v>
      </c>
      <c r="L21" s="66">
        <v>0</v>
      </c>
      <c r="M21" s="2">
        <v>35</v>
      </c>
      <c r="N21" s="68">
        <f t="shared" si="3"/>
        <v>0</v>
      </c>
      <c r="P21" s="44">
        <v>15</v>
      </c>
      <c r="Q21" s="258"/>
      <c r="R21" s="2">
        <v>1</v>
      </c>
      <c r="S21" s="2">
        <v>32</v>
      </c>
      <c r="T21" s="65">
        <f t="shared" si="4"/>
        <v>3.125</v>
      </c>
      <c r="U21" s="66">
        <v>2</v>
      </c>
      <c r="V21" s="2">
        <v>30</v>
      </c>
      <c r="W21" s="67">
        <f t="shared" si="5"/>
        <v>6.666666666666667</v>
      </c>
      <c r="X21" s="66">
        <v>2</v>
      </c>
      <c r="Y21" s="2">
        <v>36</v>
      </c>
      <c r="Z21" s="65">
        <f t="shared" si="6"/>
        <v>5.5555555555555554</v>
      </c>
      <c r="AA21" s="66">
        <v>0</v>
      </c>
      <c r="AB21" s="2">
        <v>27</v>
      </c>
      <c r="AC21" s="68">
        <f t="shared" si="7"/>
        <v>0</v>
      </c>
      <c r="AE21" s="44">
        <v>15</v>
      </c>
      <c r="AF21" s="258"/>
      <c r="AG21" s="2">
        <v>1</v>
      </c>
      <c r="AH21" s="2">
        <v>40</v>
      </c>
      <c r="AI21" s="65">
        <f t="shared" si="8"/>
        <v>2.5</v>
      </c>
      <c r="AJ21" s="66">
        <v>2</v>
      </c>
      <c r="AK21" s="2">
        <v>40</v>
      </c>
      <c r="AL21" s="67">
        <f t="shared" si="9"/>
        <v>5</v>
      </c>
      <c r="AM21" s="66">
        <v>3</v>
      </c>
      <c r="AN21" s="2">
        <v>35</v>
      </c>
      <c r="AO21" s="65">
        <f t="shared" si="10"/>
        <v>8.5714285714285712</v>
      </c>
      <c r="AP21" s="66">
        <v>1</v>
      </c>
      <c r="AQ21" s="2">
        <v>35</v>
      </c>
      <c r="AR21" s="68">
        <f t="shared" si="11"/>
        <v>2.8571428571428572</v>
      </c>
      <c r="AT21" s="44">
        <v>15</v>
      </c>
      <c r="AU21" s="258"/>
      <c r="AV21" s="66">
        <v>0</v>
      </c>
      <c r="AW21" s="2">
        <v>75</v>
      </c>
      <c r="AX21" s="65">
        <f t="shared" si="12"/>
        <v>0</v>
      </c>
      <c r="AY21" s="2">
        <v>1</v>
      </c>
      <c r="AZ21" s="2">
        <v>82</v>
      </c>
      <c r="BA21" s="67">
        <f t="shared" si="13"/>
        <v>1.2195121951219512</v>
      </c>
      <c r="BB21" s="66">
        <v>0</v>
      </c>
      <c r="BC21" s="2">
        <v>68</v>
      </c>
      <c r="BD21" s="65">
        <f t="shared" si="14"/>
        <v>0</v>
      </c>
      <c r="BE21" s="66">
        <v>2</v>
      </c>
      <c r="BF21" s="2">
        <v>81</v>
      </c>
      <c r="BG21" s="68">
        <f t="shared" si="15"/>
        <v>2.4691358024691357</v>
      </c>
    </row>
    <row r="22" spans="1:59">
      <c r="A22" s="44">
        <v>16</v>
      </c>
      <c r="B22" s="258">
        <v>4</v>
      </c>
      <c r="C22" s="2">
        <v>2</v>
      </c>
      <c r="D22" s="2">
        <v>37</v>
      </c>
      <c r="E22" s="65">
        <f t="shared" si="0"/>
        <v>5.4054054054054053</v>
      </c>
      <c r="F22" s="66">
        <v>2</v>
      </c>
      <c r="G22" s="2">
        <v>38</v>
      </c>
      <c r="H22" s="67">
        <f t="shared" si="1"/>
        <v>5.2631578947368416</v>
      </c>
      <c r="I22" s="66">
        <v>0</v>
      </c>
      <c r="J22" s="2">
        <v>32</v>
      </c>
      <c r="K22" s="65">
        <f t="shared" si="2"/>
        <v>0</v>
      </c>
      <c r="L22" s="66">
        <v>1</v>
      </c>
      <c r="M22" s="2">
        <v>32</v>
      </c>
      <c r="N22" s="68">
        <f t="shared" si="3"/>
        <v>3.125</v>
      </c>
      <c r="P22" s="44">
        <v>16</v>
      </c>
      <c r="Q22" s="258">
        <v>4</v>
      </c>
      <c r="R22" s="2">
        <v>1</v>
      </c>
      <c r="S22" s="2">
        <v>29</v>
      </c>
      <c r="T22" s="65">
        <f t="shared" si="4"/>
        <v>3.4482758620689653</v>
      </c>
      <c r="U22" s="66">
        <v>1</v>
      </c>
      <c r="V22" s="2">
        <v>28</v>
      </c>
      <c r="W22" s="67">
        <f t="shared" si="5"/>
        <v>3.5714285714285712</v>
      </c>
      <c r="X22" s="66">
        <v>1</v>
      </c>
      <c r="Y22" s="2">
        <v>32</v>
      </c>
      <c r="Z22" s="65">
        <f t="shared" si="6"/>
        <v>3.125</v>
      </c>
      <c r="AA22" s="66">
        <v>2</v>
      </c>
      <c r="AB22" s="2">
        <v>28</v>
      </c>
      <c r="AC22" s="68">
        <f t="shared" si="7"/>
        <v>7.1428571428571423</v>
      </c>
      <c r="AE22" s="44">
        <v>16</v>
      </c>
      <c r="AF22" s="258">
        <v>4</v>
      </c>
      <c r="AG22" s="2">
        <v>2</v>
      </c>
      <c r="AH22" s="2">
        <v>41</v>
      </c>
      <c r="AI22" s="65">
        <f t="shared" si="8"/>
        <v>4.8780487804878048</v>
      </c>
      <c r="AJ22" s="66">
        <v>2</v>
      </c>
      <c r="AK22" s="2">
        <v>32</v>
      </c>
      <c r="AL22" s="67">
        <f t="shared" si="9"/>
        <v>6.25</v>
      </c>
      <c r="AM22" s="66">
        <v>3</v>
      </c>
      <c r="AN22" s="2">
        <v>38</v>
      </c>
      <c r="AO22" s="65">
        <f t="shared" si="10"/>
        <v>7.8947368421052628</v>
      </c>
      <c r="AP22" s="66">
        <v>2</v>
      </c>
      <c r="AQ22" s="2">
        <v>33</v>
      </c>
      <c r="AR22" s="68">
        <f t="shared" si="11"/>
        <v>6.0606060606060606</v>
      </c>
      <c r="AT22" s="44">
        <v>16</v>
      </c>
      <c r="AU22" s="258">
        <v>4</v>
      </c>
      <c r="AV22" s="66">
        <v>1</v>
      </c>
      <c r="AW22" s="2">
        <v>76</v>
      </c>
      <c r="AX22" s="65">
        <f t="shared" si="12"/>
        <v>1.3157894736842104</v>
      </c>
      <c r="AY22" s="2">
        <v>2</v>
      </c>
      <c r="AZ22" s="2">
        <v>71</v>
      </c>
      <c r="BA22" s="67">
        <f t="shared" si="13"/>
        <v>2.8169014084507045</v>
      </c>
      <c r="BB22" s="66">
        <v>2</v>
      </c>
      <c r="BC22" s="2">
        <v>72</v>
      </c>
      <c r="BD22" s="65">
        <f t="shared" si="14"/>
        <v>2.7777777777777777</v>
      </c>
      <c r="BE22" s="66">
        <v>1</v>
      </c>
      <c r="BF22" s="2">
        <v>76</v>
      </c>
      <c r="BG22" s="68">
        <f t="shared" si="15"/>
        <v>1.3157894736842104</v>
      </c>
    </row>
    <row r="23" spans="1:59">
      <c r="A23" s="44">
        <v>17</v>
      </c>
      <c r="B23" s="258"/>
      <c r="C23" s="2">
        <v>0</v>
      </c>
      <c r="D23" s="2">
        <v>34</v>
      </c>
      <c r="E23" s="65">
        <f t="shared" si="0"/>
        <v>0</v>
      </c>
      <c r="F23" s="66">
        <v>0</v>
      </c>
      <c r="G23" s="2">
        <v>36</v>
      </c>
      <c r="H23" s="67">
        <f t="shared" si="1"/>
        <v>0</v>
      </c>
      <c r="I23" s="66">
        <v>1</v>
      </c>
      <c r="J23" s="2">
        <v>44</v>
      </c>
      <c r="K23" s="65">
        <f t="shared" si="2"/>
        <v>2.2727272727272729</v>
      </c>
      <c r="L23" s="66">
        <v>0</v>
      </c>
      <c r="M23" s="2">
        <v>38</v>
      </c>
      <c r="N23" s="68">
        <f t="shared" si="3"/>
        <v>0</v>
      </c>
      <c r="P23" s="44">
        <v>17</v>
      </c>
      <c r="Q23" s="258"/>
      <c r="R23" s="2">
        <v>2</v>
      </c>
      <c r="S23" s="2">
        <v>27</v>
      </c>
      <c r="T23" s="65">
        <f t="shared" si="4"/>
        <v>7.4074074074074066</v>
      </c>
      <c r="U23" s="66">
        <v>2</v>
      </c>
      <c r="V23" s="2">
        <v>28</v>
      </c>
      <c r="W23" s="67">
        <f t="shared" si="5"/>
        <v>7.1428571428571423</v>
      </c>
      <c r="X23" s="66">
        <v>2</v>
      </c>
      <c r="Y23" s="2">
        <v>33</v>
      </c>
      <c r="Z23" s="65">
        <f t="shared" si="6"/>
        <v>6.0606060606060606</v>
      </c>
      <c r="AA23" s="66">
        <v>0</v>
      </c>
      <c r="AB23" s="2">
        <v>28</v>
      </c>
      <c r="AC23" s="68">
        <f t="shared" si="7"/>
        <v>0</v>
      </c>
      <c r="AE23" s="44">
        <v>17</v>
      </c>
      <c r="AF23" s="258"/>
      <c r="AG23" s="2">
        <v>2</v>
      </c>
      <c r="AH23" s="2">
        <v>41</v>
      </c>
      <c r="AI23" s="65">
        <f t="shared" si="8"/>
        <v>4.8780487804878048</v>
      </c>
      <c r="AJ23" s="66">
        <v>2</v>
      </c>
      <c r="AK23" s="2">
        <v>36</v>
      </c>
      <c r="AL23" s="67">
        <f t="shared" si="9"/>
        <v>5.5555555555555554</v>
      </c>
      <c r="AM23" s="66">
        <v>2</v>
      </c>
      <c r="AN23" s="2">
        <v>34</v>
      </c>
      <c r="AO23" s="65">
        <f t="shared" si="10"/>
        <v>5.8823529411764701</v>
      </c>
      <c r="AP23" s="66">
        <v>1</v>
      </c>
      <c r="AQ23" s="2">
        <v>35</v>
      </c>
      <c r="AR23" s="68">
        <f t="shared" si="11"/>
        <v>2.8571428571428572</v>
      </c>
      <c r="AT23" s="44">
        <v>17</v>
      </c>
      <c r="AU23" s="258"/>
      <c r="AV23" s="66">
        <v>2</v>
      </c>
      <c r="AW23" s="2">
        <v>88</v>
      </c>
      <c r="AX23" s="65">
        <f t="shared" si="12"/>
        <v>2.2727272727272729</v>
      </c>
      <c r="AY23" s="2">
        <v>1</v>
      </c>
      <c r="AZ23" s="2">
        <v>69</v>
      </c>
      <c r="BA23" s="67">
        <f t="shared" si="13"/>
        <v>1.4492753623188406</v>
      </c>
      <c r="BB23" s="66">
        <v>1</v>
      </c>
      <c r="BC23" s="2">
        <v>77</v>
      </c>
      <c r="BD23" s="65">
        <f t="shared" si="14"/>
        <v>1.2987012987012987</v>
      </c>
      <c r="BE23" s="66">
        <v>0</v>
      </c>
      <c r="BF23" s="2">
        <v>73</v>
      </c>
      <c r="BG23" s="68">
        <f t="shared" si="15"/>
        <v>0</v>
      </c>
    </row>
    <row r="24" spans="1:59">
      <c r="A24" s="44">
        <v>18</v>
      </c>
      <c r="B24" s="258"/>
      <c r="C24" s="2">
        <v>0</v>
      </c>
      <c r="D24" s="2">
        <v>32</v>
      </c>
      <c r="E24" s="65">
        <f t="shared" si="0"/>
        <v>0</v>
      </c>
      <c r="F24" s="66">
        <v>1</v>
      </c>
      <c r="G24" s="2">
        <v>33</v>
      </c>
      <c r="H24" s="67">
        <f t="shared" si="1"/>
        <v>3.0303030303030303</v>
      </c>
      <c r="I24" s="66">
        <v>0</v>
      </c>
      <c r="J24" s="2">
        <v>35</v>
      </c>
      <c r="K24" s="65">
        <f t="shared" si="2"/>
        <v>0</v>
      </c>
      <c r="L24" s="66">
        <v>1</v>
      </c>
      <c r="M24" s="2">
        <v>44</v>
      </c>
      <c r="N24" s="68">
        <f t="shared" si="3"/>
        <v>2.2727272727272729</v>
      </c>
      <c r="P24" s="44">
        <v>18</v>
      </c>
      <c r="Q24" s="258"/>
      <c r="R24" s="2">
        <v>1</v>
      </c>
      <c r="S24" s="2">
        <v>26</v>
      </c>
      <c r="T24" s="65">
        <f t="shared" si="4"/>
        <v>3.8461538461538463</v>
      </c>
      <c r="U24" s="66">
        <v>1</v>
      </c>
      <c r="V24" s="2">
        <v>31</v>
      </c>
      <c r="W24" s="67">
        <f t="shared" si="5"/>
        <v>3.225806451612903</v>
      </c>
      <c r="X24" s="66">
        <v>2</v>
      </c>
      <c r="Y24" s="2">
        <v>29</v>
      </c>
      <c r="Z24" s="65">
        <f t="shared" si="6"/>
        <v>6.8965517241379306</v>
      </c>
      <c r="AA24" s="66">
        <v>1</v>
      </c>
      <c r="AB24" s="2">
        <v>25</v>
      </c>
      <c r="AC24" s="68">
        <f t="shared" si="7"/>
        <v>4</v>
      </c>
      <c r="AE24" s="44">
        <v>18</v>
      </c>
      <c r="AF24" s="258"/>
      <c r="AG24" s="2">
        <v>1</v>
      </c>
      <c r="AH24" s="2">
        <v>37</v>
      </c>
      <c r="AI24" s="65">
        <f t="shared" si="8"/>
        <v>2.7027027027027026</v>
      </c>
      <c r="AJ24" s="66">
        <v>1</v>
      </c>
      <c r="AK24" s="2">
        <v>41</v>
      </c>
      <c r="AL24" s="67">
        <f t="shared" si="9"/>
        <v>2.4390243902439024</v>
      </c>
      <c r="AM24" s="66">
        <v>2</v>
      </c>
      <c r="AN24" s="2">
        <v>43</v>
      </c>
      <c r="AO24" s="65">
        <f t="shared" si="10"/>
        <v>4.6511627906976747</v>
      </c>
      <c r="AP24" s="66">
        <v>2</v>
      </c>
      <c r="AQ24" s="2">
        <v>39</v>
      </c>
      <c r="AR24" s="68">
        <f t="shared" si="11"/>
        <v>5.1282051282051277</v>
      </c>
      <c r="AT24" s="44">
        <v>18</v>
      </c>
      <c r="AU24" s="258"/>
      <c r="AV24" s="66">
        <v>2</v>
      </c>
      <c r="AW24" s="2">
        <v>84</v>
      </c>
      <c r="AX24" s="65">
        <f t="shared" si="12"/>
        <v>2.3809523809523809</v>
      </c>
      <c r="AY24" s="2">
        <v>1</v>
      </c>
      <c r="AZ24" s="2">
        <v>64</v>
      </c>
      <c r="BA24" s="67">
        <f t="shared" si="13"/>
        <v>1.5625</v>
      </c>
      <c r="BB24" s="66">
        <v>1</v>
      </c>
      <c r="BC24" s="2">
        <v>71</v>
      </c>
      <c r="BD24" s="65">
        <f t="shared" si="14"/>
        <v>1.4084507042253522</v>
      </c>
      <c r="BE24" s="66">
        <v>0</v>
      </c>
      <c r="BF24" s="2">
        <v>81</v>
      </c>
      <c r="BG24" s="68">
        <f t="shared" si="15"/>
        <v>0</v>
      </c>
    </row>
    <row r="25" spans="1:59">
      <c r="A25" s="44">
        <v>19</v>
      </c>
      <c r="B25" s="258"/>
      <c r="C25" s="2">
        <v>1</v>
      </c>
      <c r="D25" s="2">
        <v>38</v>
      </c>
      <c r="E25" s="65">
        <f t="shared" si="0"/>
        <v>2.6315789473684208</v>
      </c>
      <c r="F25" s="66">
        <v>0</v>
      </c>
      <c r="G25" s="2">
        <v>35</v>
      </c>
      <c r="H25" s="67">
        <f t="shared" si="1"/>
        <v>0</v>
      </c>
      <c r="I25" s="66">
        <v>0</v>
      </c>
      <c r="J25" s="2">
        <v>40</v>
      </c>
      <c r="K25" s="65">
        <f t="shared" si="2"/>
        <v>0</v>
      </c>
      <c r="L25" s="66">
        <v>0</v>
      </c>
      <c r="M25" s="2">
        <v>36</v>
      </c>
      <c r="N25" s="68">
        <f t="shared" si="3"/>
        <v>0</v>
      </c>
      <c r="P25" s="44">
        <v>19</v>
      </c>
      <c r="Q25" s="258"/>
      <c r="R25" s="2">
        <v>3</v>
      </c>
      <c r="S25" s="2">
        <v>27</v>
      </c>
      <c r="T25" s="65">
        <f t="shared" si="4"/>
        <v>11.111111111111111</v>
      </c>
      <c r="U25" s="66">
        <v>2</v>
      </c>
      <c r="V25" s="2">
        <v>33</v>
      </c>
      <c r="W25" s="67">
        <f t="shared" si="5"/>
        <v>6.0606060606060606</v>
      </c>
      <c r="X25" s="66">
        <v>0</v>
      </c>
      <c r="Y25" s="2">
        <v>27</v>
      </c>
      <c r="Z25" s="65">
        <f t="shared" si="6"/>
        <v>0</v>
      </c>
      <c r="AA25" s="66">
        <v>1</v>
      </c>
      <c r="AB25" s="2">
        <v>35</v>
      </c>
      <c r="AC25" s="68">
        <f t="shared" si="7"/>
        <v>2.8571428571428572</v>
      </c>
      <c r="AE25" s="44">
        <v>19</v>
      </c>
      <c r="AF25" s="258"/>
      <c r="AG25" s="2">
        <v>1</v>
      </c>
      <c r="AH25" s="2">
        <v>42</v>
      </c>
      <c r="AI25" s="65">
        <f t="shared" si="8"/>
        <v>2.3809523809523809</v>
      </c>
      <c r="AJ25" s="66">
        <v>1</v>
      </c>
      <c r="AK25" s="2">
        <v>44</v>
      </c>
      <c r="AL25" s="67">
        <f t="shared" si="9"/>
        <v>2.2727272727272729</v>
      </c>
      <c r="AM25" s="66">
        <v>1</v>
      </c>
      <c r="AN25" s="2">
        <v>42</v>
      </c>
      <c r="AO25" s="65">
        <f t="shared" si="10"/>
        <v>2.3809523809523809</v>
      </c>
      <c r="AP25" s="66">
        <v>2</v>
      </c>
      <c r="AQ25" s="2">
        <v>41</v>
      </c>
      <c r="AR25" s="68">
        <f t="shared" si="11"/>
        <v>4.8780487804878048</v>
      </c>
      <c r="AT25" s="44">
        <v>19</v>
      </c>
      <c r="AU25" s="258"/>
      <c r="AV25" s="66">
        <v>0</v>
      </c>
      <c r="AW25" s="2">
        <v>83</v>
      </c>
      <c r="AX25" s="65">
        <f t="shared" si="12"/>
        <v>0</v>
      </c>
      <c r="AY25" s="2">
        <v>0</v>
      </c>
      <c r="AZ25" s="2">
        <v>81</v>
      </c>
      <c r="BA25" s="67">
        <f t="shared" si="13"/>
        <v>0</v>
      </c>
      <c r="BB25" s="66">
        <v>1</v>
      </c>
      <c r="BC25" s="2">
        <v>73</v>
      </c>
      <c r="BD25" s="65">
        <f t="shared" si="14"/>
        <v>1.3698630136986301</v>
      </c>
      <c r="BE25" s="66">
        <v>0</v>
      </c>
      <c r="BF25" s="2">
        <v>69</v>
      </c>
      <c r="BG25" s="68">
        <f t="shared" si="15"/>
        <v>0</v>
      </c>
    </row>
    <row r="26" spans="1:59">
      <c r="A26" s="44">
        <v>20</v>
      </c>
      <c r="B26" s="258"/>
      <c r="C26" s="2">
        <v>2</v>
      </c>
      <c r="D26" s="2">
        <v>41</v>
      </c>
      <c r="E26" s="65">
        <f t="shared" si="0"/>
        <v>4.8780487804878048</v>
      </c>
      <c r="F26" s="66">
        <v>0</v>
      </c>
      <c r="G26" s="2">
        <v>32</v>
      </c>
      <c r="H26" s="67">
        <f t="shared" si="1"/>
        <v>0</v>
      </c>
      <c r="I26" s="66">
        <v>1</v>
      </c>
      <c r="J26" s="2">
        <v>36</v>
      </c>
      <c r="K26" s="65">
        <f t="shared" si="2"/>
        <v>2.7777777777777777</v>
      </c>
      <c r="L26" s="66">
        <v>1</v>
      </c>
      <c r="M26" s="2">
        <v>42</v>
      </c>
      <c r="N26" s="68">
        <f t="shared" si="3"/>
        <v>2.3809523809523809</v>
      </c>
      <c r="P26" s="44">
        <v>20</v>
      </c>
      <c r="Q26" s="258"/>
      <c r="R26" s="2">
        <v>1</v>
      </c>
      <c r="S26" s="2">
        <v>28</v>
      </c>
      <c r="T26" s="65">
        <f t="shared" si="4"/>
        <v>3.5714285714285712</v>
      </c>
      <c r="U26" s="66">
        <v>0</v>
      </c>
      <c r="V26" s="2">
        <v>32</v>
      </c>
      <c r="W26" s="67">
        <f t="shared" si="5"/>
        <v>0</v>
      </c>
      <c r="X26" s="66">
        <v>1</v>
      </c>
      <c r="Y26" s="2">
        <v>30</v>
      </c>
      <c r="Z26" s="65">
        <f t="shared" si="6"/>
        <v>3.3333333333333335</v>
      </c>
      <c r="AA26" s="66">
        <v>4</v>
      </c>
      <c r="AB26" s="2">
        <v>29</v>
      </c>
      <c r="AC26" s="68">
        <f t="shared" si="7"/>
        <v>13.793103448275861</v>
      </c>
      <c r="AE26" s="44">
        <v>20</v>
      </c>
      <c r="AF26" s="258"/>
      <c r="AG26" s="2">
        <v>0</v>
      </c>
      <c r="AH26" s="2">
        <v>40</v>
      </c>
      <c r="AI26" s="65">
        <f t="shared" si="8"/>
        <v>0</v>
      </c>
      <c r="AJ26" s="66">
        <v>0</v>
      </c>
      <c r="AK26" s="2">
        <v>35</v>
      </c>
      <c r="AL26" s="67">
        <f t="shared" si="9"/>
        <v>0</v>
      </c>
      <c r="AM26" s="66">
        <v>3</v>
      </c>
      <c r="AN26" s="2">
        <v>46</v>
      </c>
      <c r="AO26" s="65">
        <f t="shared" si="10"/>
        <v>6.5217391304347823</v>
      </c>
      <c r="AP26" s="66">
        <v>1</v>
      </c>
      <c r="AQ26" s="2">
        <v>42</v>
      </c>
      <c r="AR26" s="68">
        <f t="shared" si="11"/>
        <v>2.3809523809523809</v>
      </c>
      <c r="AT26" s="44">
        <v>20</v>
      </c>
      <c r="AU26" s="258"/>
      <c r="AV26" s="66">
        <v>1</v>
      </c>
      <c r="AW26" s="2">
        <v>75</v>
      </c>
      <c r="AX26" s="65">
        <f t="shared" si="12"/>
        <v>1.3333333333333335</v>
      </c>
      <c r="AY26" s="2">
        <v>1</v>
      </c>
      <c r="AZ26" s="2">
        <v>86</v>
      </c>
      <c r="BA26" s="67">
        <f t="shared" si="13"/>
        <v>1.1627906976744187</v>
      </c>
      <c r="BB26" s="66">
        <v>1</v>
      </c>
      <c r="BC26" s="2">
        <v>62</v>
      </c>
      <c r="BD26" s="65">
        <f t="shared" si="14"/>
        <v>1.6129032258064515</v>
      </c>
      <c r="BE26" s="66">
        <v>1</v>
      </c>
      <c r="BF26" s="2">
        <v>66</v>
      </c>
      <c r="BG26" s="68">
        <f t="shared" si="15"/>
        <v>1.5151515151515151</v>
      </c>
    </row>
    <row r="27" spans="1:59">
      <c r="A27" s="44">
        <v>21</v>
      </c>
      <c r="B27" s="258">
        <v>5</v>
      </c>
      <c r="C27" s="2">
        <v>2</v>
      </c>
      <c r="D27" s="2">
        <v>37</v>
      </c>
      <c r="E27" s="65">
        <f t="shared" si="0"/>
        <v>5.4054054054054053</v>
      </c>
      <c r="F27" s="66">
        <v>1</v>
      </c>
      <c r="G27" s="2">
        <v>31</v>
      </c>
      <c r="H27" s="67">
        <f t="shared" si="1"/>
        <v>3.225806451612903</v>
      </c>
      <c r="I27" s="66">
        <v>1</v>
      </c>
      <c r="J27" s="2">
        <v>35</v>
      </c>
      <c r="K27" s="65">
        <f t="shared" si="2"/>
        <v>2.8571428571428572</v>
      </c>
      <c r="L27" s="66">
        <v>1</v>
      </c>
      <c r="M27" s="2">
        <v>45</v>
      </c>
      <c r="N27" s="68">
        <f t="shared" si="3"/>
        <v>2.2222222222222223</v>
      </c>
      <c r="P27" s="44">
        <v>21</v>
      </c>
      <c r="Q27" s="258">
        <v>5</v>
      </c>
      <c r="R27" s="2">
        <v>1</v>
      </c>
      <c r="S27" s="2">
        <v>30</v>
      </c>
      <c r="T27" s="65">
        <f t="shared" si="4"/>
        <v>3.3333333333333335</v>
      </c>
      <c r="U27" s="66">
        <v>3</v>
      </c>
      <c r="V27" s="2">
        <v>31</v>
      </c>
      <c r="W27" s="67">
        <f t="shared" si="5"/>
        <v>9.67741935483871</v>
      </c>
      <c r="X27" s="66">
        <v>2</v>
      </c>
      <c r="Y27" s="2">
        <v>28</v>
      </c>
      <c r="Z27" s="65">
        <f t="shared" si="6"/>
        <v>7.1428571428571423</v>
      </c>
      <c r="AA27" s="66">
        <v>3</v>
      </c>
      <c r="AB27" s="2">
        <v>33</v>
      </c>
      <c r="AC27" s="68">
        <f t="shared" si="7"/>
        <v>9.0909090909090917</v>
      </c>
      <c r="AE27" s="44">
        <v>21</v>
      </c>
      <c r="AF27" s="258">
        <v>5</v>
      </c>
      <c r="AG27" s="2">
        <v>1</v>
      </c>
      <c r="AH27" s="2">
        <v>38</v>
      </c>
      <c r="AI27" s="65">
        <f t="shared" si="8"/>
        <v>2.6315789473684208</v>
      </c>
      <c r="AJ27" s="1">
        <v>3</v>
      </c>
      <c r="AK27" s="2">
        <v>37</v>
      </c>
      <c r="AL27" s="67">
        <f t="shared" ref="AL27:AL35" si="16">AJ28/AK27*100</f>
        <v>2.7027027027027026</v>
      </c>
      <c r="AM27" s="66">
        <v>2</v>
      </c>
      <c r="AN27" s="2">
        <v>34</v>
      </c>
      <c r="AO27" s="65">
        <f t="shared" si="10"/>
        <v>5.8823529411764701</v>
      </c>
      <c r="AP27" s="66">
        <v>1</v>
      </c>
      <c r="AQ27" s="2">
        <v>38</v>
      </c>
      <c r="AR27" s="68">
        <f t="shared" si="11"/>
        <v>2.6315789473684208</v>
      </c>
      <c r="AT27" s="44">
        <v>21</v>
      </c>
      <c r="AU27" s="258">
        <v>5</v>
      </c>
      <c r="AV27" s="66">
        <v>2</v>
      </c>
      <c r="AW27" s="2">
        <v>72</v>
      </c>
      <c r="AX27" s="65">
        <f t="shared" si="12"/>
        <v>2.7777777777777777</v>
      </c>
      <c r="AY27" s="2">
        <v>1</v>
      </c>
      <c r="AZ27" s="2">
        <v>93</v>
      </c>
      <c r="BA27" s="67">
        <f t="shared" si="13"/>
        <v>1.0752688172043012</v>
      </c>
      <c r="BB27" s="66">
        <v>0</v>
      </c>
      <c r="BC27" s="2">
        <v>81</v>
      </c>
      <c r="BD27" s="65">
        <f t="shared" si="14"/>
        <v>0</v>
      </c>
      <c r="BE27" s="66">
        <v>1</v>
      </c>
      <c r="BF27" s="2">
        <v>87</v>
      </c>
      <c r="BG27" s="68">
        <f t="shared" si="15"/>
        <v>1.1494252873563218</v>
      </c>
    </row>
    <row r="28" spans="1:59">
      <c r="A28" s="44">
        <v>22</v>
      </c>
      <c r="B28" s="258"/>
      <c r="C28" s="2">
        <v>0</v>
      </c>
      <c r="D28" s="2">
        <v>35</v>
      </c>
      <c r="E28" s="65">
        <f t="shared" si="0"/>
        <v>0</v>
      </c>
      <c r="F28" s="66">
        <v>0</v>
      </c>
      <c r="G28" s="2">
        <v>38</v>
      </c>
      <c r="H28" s="67">
        <f t="shared" si="1"/>
        <v>0</v>
      </c>
      <c r="I28" s="66">
        <v>1</v>
      </c>
      <c r="J28" s="2">
        <v>36</v>
      </c>
      <c r="K28" s="65">
        <f t="shared" si="2"/>
        <v>2.7777777777777777</v>
      </c>
      <c r="L28" s="66">
        <v>2</v>
      </c>
      <c r="M28" s="2">
        <v>42</v>
      </c>
      <c r="N28" s="68">
        <f t="shared" si="3"/>
        <v>4.7619047619047619</v>
      </c>
      <c r="P28" s="44">
        <v>22</v>
      </c>
      <c r="Q28" s="258"/>
      <c r="R28" s="2">
        <v>0</v>
      </c>
      <c r="S28" s="2">
        <v>28</v>
      </c>
      <c r="T28" s="65">
        <f t="shared" si="4"/>
        <v>0</v>
      </c>
      <c r="U28" s="66">
        <v>2</v>
      </c>
      <c r="V28" s="2">
        <v>27</v>
      </c>
      <c r="W28" s="67">
        <f t="shared" si="5"/>
        <v>7.4074074074074066</v>
      </c>
      <c r="X28" s="66">
        <v>2</v>
      </c>
      <c r="Y28" s="2">
        <v>32</v>
      </c>
      <c r="Z28" s="65">
        <f t="shared" si="6"/>
        <v>6.25</v>
      </c>
      <c r="AA28" s="66">
        <v>2</v>
      </c>
      <c r="AB28" s="2">
        <v>42</v>
      </c>
      <c r="AC28" s="68">
        <f t="shared" si="7"/>
        <v>4.7619047619047619</v>
      </c>
      <c r="AE28" s="44">
        <v>22</v>
      </c>
      <c r="AF28" s="258"/>
      <c r="AG28" s="2">
        <v>2</v>
      </c>
      <c r="AH28" s="2">
        <v>37</v>
      </c>
      <c r="AI28" s="65">
        <f t="shared" si="8"/>
        <v>5.4054054054054053</v>
      </c>
      <c r="AJ28" s="66">
        <v>1</v>
      </c>
      <c r="AK28" s="2">
        <v>38</v>
      </c>
      <c r="AL28" s="67">
        <f t="shared" si="16"/>
        <v>0</v>
      </c>
      <c r="AM28" s="66">
        <v>2</v>
      </c>
      <c r="AN28" s="2">
        <v>36</v>
      </c>
      <c r="AO28" s="65">
        <f t="shared" si="10"/>
        <v>5.5555555555555554</v>
      </c>
      <c r="AP28" s="66">
        <v>2</v>
      </c>
      <c r="AQ28" s="2">
        <v>36</v>
      </c>
      <c r="AR28" s="68">
        <f t="shared" si="11"/>
        <v>5.5555555555555554</v>
      </c>
      <c r="AT28" s="44">
        <v>22</v>
      </c>
      <c r="AU28" s="258"/>
      <c r="AV28" s="66">
        <v>1</v>
      </c>
      <c r="AW28" s="2">
        <v>81</v>
      </c>
      <c r="AX28" s="65">
        <f t="shared" si="12"/>
        <v>1.2345679012345678</v>
      </c>
      <c r="AY28" s="2">
        <v>0</v>
      </c>
      <c r="AZ28" s="2">
        <v>95</v>
      </c>
      <c r="BA28" s="67">
        <f t="shared" si="13"/>
        <v>0</v>
      </c>
      <c r="BB28" s="66">
        <v>2</v>
      </c>
      <c r="BC28" s="2">
        <v>84</v>
      </c>
      <c r="BD28" s="65">
        <f t="shared" si="14"/>
        <v>2.3809523809523809</v>
      </c>
      <c r="BE28" s="66">
        <v>1</v>
      </c>
      <c r="BF28" s="2">
        <v>69</v>
      </c>
      <c r="BG28" s="68">
        <f t="shared" si="15"/>
        <v>1.4492753623188406</v>
      </c>
    </row>
    <row r="29" spans="1:59">
      <c r="A29" s="44">
        <v>23</v>
      </c>
      <c r="B29" s="258"/>
      <c r="C29" s="2">
        <v>1</v>
      </c>
      <c r="D29" s="2">
        <v>36</v>
      </c>
      <c r="E29" s="65">
        <f t="shared" si="0"/>
        <v>2.7777777777777777</v>
      </c>
      <c r="F29" s="66">
        <v>0</v>
      </c>
      <c r="G29" s="2">
        <v>43</v>
      </c>
      <c r="H29" s="67">
        <f t="shared" si="1"/>
        <v>0</v>
      </c>
      <c r="I29" s="66">
        <v>1</v>
      </c>
      <c r="J29" s="2">
        <v>41</v>
      </c>
      <c r="K29" s="65">
        <f t="shared" si="2"/>
        <v>2.4390243902439024</v>
      </c>
      <c r="L29" s="66">
        <v>0</v>
      </c>
      <c r="M29" s="2">
        <v>37</v>
      </c>
      <c r="N29" s="68">
        <f t="shared" si="3"/>
        <v>0</v>
      </c>
      <c r="P29" s="44">
        <v>23</v>
      </c>
      <c r="Q29" s="258"/>
      <c r="R29" s="2">
        <v>1</v>
      </c>
      <c r="S29" s="2">
        <v>26</v>
      </c>
      <c r="T29" s="65">
        <f t="shared" si="4"/>
        <v>3.8461538461538463</v>
      </c>
      <c r="U29" s="66">
        <v>1</v>
      </c>
      <c r="V29" s="2">
        <v>26</v>
      </c>
      <c r="W29" s="67">
        <f t="shared" si="5"/>
        <v>3.8461538461538463</v>
      </c>
      <c r="X29" s="66">
        <v>2</v>
      </c>
      <c r="Y29" s="2">
        <v>35</v>
      </c>
      <c r="Z29" s="65">
        <f t="shared" si="6"/>
        <v>5.7142857142857144</v>
      </c>
      <c r="AA29" s="66">
        <v>2</v>
      </c>
      <c r="AB29" s="2">
        <v>31</v>
      </c>
      <c r="AC29" s="68">
        <f t="shared" si="7"/>
        <v>6.4516129032258061</v>
      </c>
      <c r="AE29" s="44">
        <v>23</v>
      </c>
      <c r="AF29" s="258"/>
      <c r="AG29" s="2">
        <v>3</v>
      </c>
      <c r="AH29" s="2">
        <v>38</v>
      </c>
      <c r="AI29" s="65">
        <f t="shared" si="8"/>
        <v>7.8947368421052628</v>
      </c>
      <c r="AJ29" s="66">
        <v>0</v>
      </c>
      <c r="AK29" s="2">
        <v>43</v>
      </c>
      <c r="AL29" s="67">
        <f t="shared" si="16"/>
        <v>4.6511627906976747</v>
      </c>
      <c r="AM29" s="66">
        <v>1</v>
      </c>
      <c r="AN29" s="2">
        <v>35</v>
      </c>
      <c r="AO29" s="65">
        <f t="shared" si="10"/>
        <v>2.8571428571428572</v>
      </c>
      <c r="AP29" s="66">
        <v>1</v>
      </c>
      <c r="AQ29" s="2">
        <v>38</v>
      </c>
      <c r="AR29" s="68">
        <f t="shared" si="11"/>
        <v>2.6315789473684208</v>
      </c>
      <c r="AT29" s="44">
        <v>23</v>
      </c>
      <c r="AU29" s="258"/>
      <c r="AV29" s="66">
        <v>0</v>
      </c>
      <c r="AW29" s="2">
        <v>82</v>
      </c>
      <c r="AX29" s="65">
        <f t="shared" si="12"/>
        <v>0</v>
      </c>
      <c r="AY29" s="2">
        <v>2</v>
      </c>
      <c r="AZ29" s="2">
        <v>87</v>
      </c>
      <c r="BA29" s="67">
        <f t="shared" si="13"/>
        <v>2.2988505747126435</v>
      </c>
      <c r="BB29" s="66">
        <v>2</v>
      </c>
      <c r="BC29" s="2">
        <v>81</v>
      </c>
      <c r="BD29" s="65">
        <f t="shared" si="14"/>
        <v>2.4691358024691357</v>
      </c>
      <c r="BE29" s="66">
        <v>1</v>
      </c>
      <c r="BF29" s="2">
        <v>67</v>
      </c>
      <c r="BG29" s="68">
        <f t="shared" si="15"/>
        <v>1.4925373134328357</v>
      </c>
    </row>
    <row r="30" spans="1:59">
      <c r="A30" s="44">
        <v>24</v>
      </c>
      <c r="B30" s="258"/>
      <c r="C30" s="2">
        <v>0</v>
      </c>
      <c r="D30" s="2">
        <v>37</v>
      </c>
      <c r="E30" s="65">
        <f t="shared" si="0"/>
        <v>0</v>
      </c>
      <c r="F30" s="66">
        <v>2</v>
      </c>
      <c r="G30" s="2">
        <v>45</v>
      </c>
      <c r="H30" s="67">
        <f t="shared" si="1"/>
        <v>4.4444444444444446</v>
      </c>
      <c r="I30" s="66">
        <v>1</v>
      </c>
      <c r="J30" s="2">
        <v>37</v>
      </c>
      <c r="K30" s="65">
        <f t="shared" si="2"/>
        <v>2.7027027027027026</v>
      </c>
      <c r="L30" s="66">
        <v>1</v>
      </c>
      <c r="M30" s="2">
        <v>43</v>
      </c>
      <c r="N30" s="68">
        <f t="shared" si="3"/>
        <v>2.3255813953488373</v>
      </c>
      <c r="P30" s="44">
        <v>24</v>
      </c>
      <c r="Q30" s="258"/>
      <c r="R30" s="2">
        <v>0</v>
      </c>
      <c r="S30" s="2">
        <v>29</v>
      </c>
      <c r="T30" s="65">
        <f t="shared" si="4"/>
        <v>0</v>
      </c>
      <c r="U30" s="66">
        <v>2</v>
      </c>
      <c r="V30" s="2">
        <v>28</v>
      </c>
      <c r="W30" s="67">
        <f t="shared" si="5"/>
        <v>7.1428571428571423</v>
      </c>
      <c r="X30" s="66">
        <v>2</v>
      </c>
      <c r="Y30" s="2">
        <v>36</v>
      </c>
      <c r="Z30" s="65">
        <f t="shared" si="6"/>
        <v>5.5555555555555554</v>
      </c>
      <c r="AA30" s="66">
        <v>1</v>
      </c>
      <c r="AB30" s="2">
        <v>33</v>
      </c>
      <c r="AC30" s="68">
        <f t="shared" si="7"/>
        <v>3.0303030303030303</v>
      </c>
      <c r="AE30" s="44">
        <v>24</v>
      </c>
      <c r="AF30" s="258"/>
      <c r="AG30" s="2">
        <v>1</v>
      </c>
      <c r="AH30" s="2">
        <v>34</v>
      </c>
      <c r="AI30" s="65">
        <f t="shared" si="8"/>
        <v>2.9411764705882351</v>
      </c>
      <c r="AJ30" s="66">
        <v>2</v>
      </c>
      <c r="AK30" s="2">
        <v>32</v>
      </c>
      <c r="AL30" s="67">
        <f t="shared" si="16"/>
        <v>3.125</v>
      </c>
      <c r="AM30" s="66">
        <v>2</v>
      </c>
      <c r="AN30" s="2">
        <v>37</v>
      </c>
      <c r="AO30" s="65">
        <f t="shared" si="10"/>
        <v>5.4054054054054053</v>
      </c>
      <c r="AP30" s="66">
        <v>2</v>
      </c>
      <c r="AQ30" s="2">
        <v>40</v>
      </c>
      <c r="AR30" s="68">
        <f t="shared" si="11"/>
        <v>5</v>
      </c>
      <c r="AT30" s="44">
        <v>24</v>
      </c>
      <c r="AU30" s="258"/>
      <c r="AV30" s="66">
        <v>1</v>
      </c>
      <c r="AW30" s="2">
        <v>86</v>
      </c>
      <c r="AX30" s="65">
        <f t="shared" si="12"/>
        <v>1.1627906976744187</v>
      </c>
      <c r="AY30" s="2">
        <v>0</v>
      </c>
      <c r="AZ30" s="2">
        <v>88</v>
      </c>
      <c r="BA30" s="67">
        <f t="shared" si="13"/>
        <v>0</v>
      </c>
      <c r="BB30" s="66">
        <v>1</v>
      </c>
      <c r="BC30" s="2">
        <v>72</v>
      </c>
      <c r="BD30" s="65">
        <f t="shared" si="14"/>
        <v>1.3888888888888888</v>
      </c>
      <c r="BE30" s="66">
        <v>2</v>
      </c>
      <c r="BF30" s="2">
        <v>82</v>
      </c>
      <c r="BG30" s="68">
        <f t="shared" si="15"/>
        <v>2.4390243902439024</v>
      </c>
    </row>
    <row r="31" spans="1:59">
      <c r="A31" s="44">
        <v>25</v>
      </c>
      <c r="B31" s="258"/>
      <c r="C31" s="2">
        <v>0</v>
      </c>
      <c r="D31" s="2">
        <v>31</v>
      </c>
      <c r="E31" s="65">
        <f t="shared" si="0"/>
        <v>0</v>
      </c>
      <c r="F31" s="66">
        <v>2</v>
      </c>
      <c r="G31" s="2">
        <v>39</v>
      </c>
      <c r="H31" s="67">
        <f t="shared" si="1"/>
        <v>5.1282051282051277</v>
      </c>
      <c r="I31" s="66">
        <v>2</v>
      </c>
      <c r="J31" s="2">
        <v>43</v>
      </c>
      <c r="K31" s="65">
        <f t="shared" si="2"/>
        <v>4.6511627906976747</v>
      </c>
      <c r="L31" s="66">
        <v>2</v>
      </c>
      <c r="M31" s="2">
        <v>42</v>
      </c>
      <c r="N31" s="68">
        <f t="shared" si="3"/>
        <v>4.7619047619047619</v>
      </c>
      <c r="P31" s="44">
        <v>25</v>
      </c>
      <c r="Q31" s="258"/>
      <c r="R31" s="2">
        <v>0</v>
      </c>
      <c r="S31" s="2">
        <v>31</v>
      </c>
      <c r="T31" s="65">
        <f t="shared" si="4"/>
        <v>0</v>
      </c>
      <c r="U31" s="66">
        <v>1</v>
      </c>
      <c r="V31" s="2">
        <v>29</v>
      </c>
      <c r="W31" s="67">
        <f t="shared" si="5"/>
        <v>3.4482758620689653</v>
      </c>
      <c r="X31" s="66">
        <v>2</v>
      </c>
      <c r="Y31" s="2">
        <v>34</v>
      </c>
      <c r="Z31" s="65">
        <f t="shared" si="6"/>
        <v>5.8823529411764701</v>
      </c>
      <c r="AA31" s="66">
        <v>0</v>
      </c>
      <c r="AB31" s="2">
        <v>30</v>
      </c>
      <c r="AC31" s="68">
        <f t="shared" si="7"/>
        <v>0</v>
      </c>
      <c r="AE31" s="44">
        <v>25</v>
      </c>
      <c r="AF31" s="258"/>
      <c r="AG31" s="2">
        <v>2</v>
      </c>
      <c r="AH31" s="2">
        <v>37</v>
      </c>
      <c r="AI31" s="65">
        <f t="shared" si="8"/>
        <v>5.4054054054054053</v>
      </c>
      <c r="AJ31" s="66">
        <v>1</v>
      </c>
      <c r="AK31" s="2">
        <v>34</v>
      </c>
      <c r="AL31" s="67">
        <f t="shared" si="16"/>
        <v>5.8823529411764701</v>
      </c>
      <c r="AM31" s="66">
        <v>1</v>
      </c>
      <c r="AN31" s="2">
        <v>35</v>
      </c>
      <c r="AO31" s="65">
        <f t="shared" si="10"/>
        <v>2.8571428571428572</v>
      </c>
      <c r="AP31" s="66">
        <v>1</v>
      </c>
      <c r="AQ31" s="2">
        <v>33</v>
      </c>
      <c r="AR31" s="68">
        <f t="shared" si="11"/>
        <v>3.0303030303030303</v>
      </c>
      <c r="AT31" s="44">
        <v>25</v>
      </c>
      <c r="AU31" s="258"/>
      <c r="AV31" s="66">
        <v>0</v>
      </c>
      <c r="AW31" s="2">
        <v>76</v>
      </c>
      <c r="AX31" s="65">
        <f t="shared" si="12"/>
        <v>0</v>
      </c>
      <c r="AY31" s="2">
        <v>0</v>
      </c>
      <c r="AZ31" s="2">
        <v>83</v>
      </c>
      <c r="BA31" s="67">
        <f t="shared" si="13"/>
        <v>0</v>
      </c>
      <c r="BB31" s="66">
        <v>2</v>
      </c>
      <c r="BC31" s="2">
        <v>83</v>
      </c>
      <c r="BD31" s="65">
        <f t="shared" si="14"/>
        <v>2.4096385542168677</v>
      </c>
      <c r="BE31" s="66">
        <v>1</v>
      </c>
      <c r="BF31" s="2">
        <v>79</v>
      </c>
      <c r="BG31" s="68">
        <f t="shared" si="15"/>
        <v>1.2658227848101267</v>
      </c>
    </row>
    <row r="32" spans="1:59">
      <c r="A32" s="44">
        <v>26</v>
      </c>
      <c r="B32" s="258">
        <v>6</v>
      </c>
      <c r="C32" s="2">
        <v>1</v>
      </c>
      <c r="D32" s="2">
        <v>33</v>
      </c>
      <c r="E32" s="65">
        <f t="shared" si="0"/>
        <v>3.0303030303030303</v>
      </c>
      <c r="F32" s="66">
        <v>2</v>
      </c>
      <c r="G32" s="2">
        <v>35</v>
      </c>
      <c r="H32" s="67">
        <f t="shared" si="1"/>
        <v>5.7142857142857144</v>
      </c>
      <c r="I32" s="66">
        <v>2</v>
      </c>
      <c r="J32" s="2">
        <v>44</v>
      </c>
      <c r="K32" s="65">
        <f t="shared" si="2"/>
        <v>4.5454545454545459</v>
      </c>
      <c r="L32" s="66">
        <v>1</v>
      </c>
      <c r="M32" s="2">
        <v>45</v>
      </c>
      <c r="N32" s="68">
        <f t="shared" si="3"/>
        <v>2.2222222222222223</v>
      </c>
      <c r="P32" s="44">
        <v>26</v>
      </c>
      <c r="Q32" s="258">
        <v>6</v>
      </c>
      <c r="R32" s="2">
        <v>1</v>
      </c>
      <c r="S32" s="2">
        <v>32</v>
      </c>
      <c r="T32" s="65">
        <f t="shared" si="4"/>
        <v>3.125</v>
      </c>
      <c r="U32" s="66">
        <v>0</v>
      </c>
      <c r="V32" s="2">
        <v>33</v>
      </c>
      <c r="W32" s="67">
        <f t="shared" si="5"/>
        <v>0</v>
      </c>
      <c r="X32" s="66">
        <v>0</v>
      </c>
      <c r="Y32" s="2">
        <v>30</v>
      </c>
      <c r="Z32" s="65">
        <f t="shared" si="6"/>
        <v>0</v>
      </c>
      <c r="AA32" s="66">
        <v>1</v>
      </c>
      <c r="AB32" s="2">
        <v>33</v>
      </c>
      <c r="AC32" s="68">
        <f t="shared" si="7"/>
        <v>3.0303030303030303</v>
      </c>
      <c r="AE32" s="44">
        <v>26</v>
      </c>
      <c r="AF32" s="258">
        <v>6</v>
      </c>
      <c r="AG32" s="2">
        <v>3</v>
      </c>
      <c r="AH32" s="2">
        <v>37</v>
      </c>
      <c r="AI32" s="65">
        <f t="shared" si="8"/>
        <v>8.1081081081081088</v>
      </c>
      <c r="AJ32" s="66">
        <v>2</v>
      </c>
      <c r="AK32" s="2">
        <v>39</v>
      </c>
      <c r="AL32" s="67">
        <f t="shared" si="16"/>
        <v>5.1282051282051277</v>
      </c>
      <c r="AM32" s="66">
        <v>3</v>
      </c>
      <c r="AN32" s="2">
        <v>33</v>
      </c>
      <c r="AO32" s="65">
        <f t="shared" si="10"/>
        <v>9.0909090909090917</v>
      </c>
      <c r="AP32" s="66">
        <v>2</v>
      </c>
      <c r="AQ32" s="2">
        <v>32</v>
      </c>
      <c r="AR32" s="68">
        <f t="shared" si="11"/>
        <v>6.25</v>
      </c>
      <c r="AT32" s="44">
        <v>26</v>
      </c>
      <c r="AU32" s="258">
        <v>6</v>
      </c>
      <c r="AV32" s="66">
        <v>1</v>
      </c>
      <c r="AW32" s="2">
        <v>78</v>
      </c>
      <c r="AX32" s="65">
        <f t="shared" si="12"/>
        <v>1.2820512820512819</v>
      </c>
      <c r="AY32" s="2">
        <v>1</v>
      </c>
      <c r="AZ32" s="2">
        <v>68</v>
      </c>
      <c r="BA32" s="67">
        <f t="shared" si="13"/>
        <v>1.4705882352941175</v>
      </c>
      <c r="BB32" s="66">
        <v>1</v>
      </c>
      <c r="BC32" s="2">
        <v>84</v>
      </c>
      <c r="BD32" s="65">
        <f t="shared" si="14"/>
        <v>1.1904761904761905</v>
      </c>
      <c r="BE32" s="66">
        <v>1</v>
      </c>
      <c r="BF32" s="2">
        <v>73</v>
      </c>
      <c r="BG32" s="68">
        <f t="shared" si="15"/>
        <v>1.3698630136986301</v>
      </c>
    </row>
    <row r="33" spans="1:59">
      <c r="A33" s="44">
        <v>27</v>
      </c>
      <c r="B33" s="258"/>
      <c r="C33" s="2">
        <v>0</v>
      </c>
      <c r="D33" s="2">
        <v>34</v>
      </c>
      <c r="E33" s="65">
        <f t="shared" si="0"/>
        <v>0</v>
      </c>
      <c r="F33" s="66">
        <v>1</v>
      </c>
      <c r="G33" s="2">
        <v>34</v>
      </c>
      <c r="H33" s="67">
        <f t="shared" si="1"/>
        <v>2.9411764705882351</v>
      </c>
      <c r="I33" s="66">
        <v>3</v>
      </c>
      <c r="J33" s="2">
        <v>33</v>
      </c>
      <c r="K33" s="65">
        <f t="shared" si="2"/>
        <v>9.0909090909090917</v>
      </c>
      <c r="L33" s="66">
        <v>2</v>
      </c>
      <c r="M33" s="2">
        <v>41</v>
      </c>
      <c r="N33" s="68">
        <f t="shared" si="3"/>
        <v>4.8780487804878048</v>
      </c>
      <c r="P33" s="44">
        <v>27</v>
      </c>
      <c r="Q33" s="258"/>
      <c r="R33" s="2">
        <v>2</v>
      </c>
      <c r="S33" s="2">
        <v>27</v>
      </c>
      <c r="T33" s="65">
        <f t="shared" si="4"/>
        <v>7.4074074074074066</v>
      </c>
      <c r="U33" s="66">
        <v>1</v>
      </c>
      <c r="V33" s="2">
        <v>27</v>
      </c>
      <c r="W33" s="67">
        <f t="shared" si="5"/>
        <v>3.7037037037037033</v>
      </c>
      <c r="X33" s="66">
        <v>0</v>
      </c>
      <c r="Y33" s="2">
        <v>32</v>
      </c>
      <c r="Z33" s="65">
        <f t="shared" si="6"/>
        <v>0</v>
      </c>
      <c r="AA33" s="66">
        <v>1</v>
      </c>
      <c r="AB33" s="2">
        <v>25</v>
      </c>
      <c r="AC33" s="68">
        <f t="shared" si="7"/>
        <v>4</v>
      </c>
      <c r="AE33" s="44">
        <v>27</v>
      </c>
      <c r="AF33" s="258"/>
      <c r="AG33" s="2">
        <v>2</v>
      </c>
      <c r="AH33" s="2">
        <v>39</v>
      </c>
      <c r="AI33" s="65">
        <f t="shared" si="8"/>
        <v>5.1282051282051277</v>
      </c>
      <c r="AJ33" s="66">
        <v>2</v>
      </c>
      <c r="AK33" s="2">
        <v>37</v>
      </c>
      <c r="AL33" s="67">
        <f t="shared" si="16"/>
        <v>2.7027027027027026</v>
      </c>
      <c r="AM33" s="66">
        <v>1</v>
      </c>
      <c r="AN33" s="2">
        <v>38</v>
      </c>
      <c r="AO33" s="65">
        <f t="shared" si="10"/>
        <v>2.6315789473684208</v>
      </c>
      <c r="AP33" s="66">
        <v>1</v>
      </c>
      <c r="AQ33" s="2">
        <v>27</v>
      </c>
      <c r="AR33" s="68">
        <f t="shared" si="11"/>
        <v>3.7037037037037033</v>
      </c>
      <c r="AT33" s="44">
        <v>27</v>
      </c>
      <c r="AU33" s="258"/>
      <c r="AV33" s="66">
        <v>1</v>
      </c>
      <c r="AW33" s="2">
        <v>82</v>
      </c>
      <c r="AX33" s="65">
        <f t="shared" si="12"/>
        <v>1.2195121951219512</v>
      </c>
      <c r="AY33" s="2">
        <v>0</v>
      </c>
      <c r="AZ33" s="2">
        <v>74</v>
      </c>
      <c r="BA33" s="67">
        <f t="shared" si="13"/>
        <v>0</v>
      </c>
      <c r="BB33" s="66">
        <v>1</v>
      </c>
      <c r="BC33" s="2">
        <v>77</v>
      </c>
      <c r="BD33" s="65">
        <f t="shared" si="14"/>
        <v>1.2987012987012987</v>
      </c>
      <c r="BE33" s="66">
        <v>2</v>
      </c>
      <c r="BF33" s="2">
        <v>75</v>
      </c>
      <c r="BG33" s="68">
        <f t="shared" si="15"/>
        <v>2.666666666666667</v>
      </c>
    </row>
    <row r="34" spans="1:59">
      <c r="A34" s="44">
        <v>28</v>
      </c>
      <c r="B34" s="258"/>
      <c r="C34" s="2">
        <v>0</v>
      </c>
      <c r="D34" s="2">
        <v>36</v>
      </c>
      <c r="E34" s="65">
        <f t="shared" si="0"/>
        <v>0</v>
      </c>
      <c r="F34" s="66">
        <v>2</v>
      </c>
      <c r="G34" s="2">
        <v>36</v>
      </c>
      <c r="H34" s="67">
        <f t="shared" si="1"/>
        <v>5.5555555555555554</v>
      </c>
      <c r="I34" s="66">
        <v>1</v>
      </c>
      <c r="J34" s="2">
        <v>38</v>
      </c>
      <c r="K34" s="65">
        <f t="shared" si="2"/>
        <v>2.6315789473684208</v>
      </c>
      <c r="L34" s="66">
        <v>2</v>
      </c>
      <c r="M34" s="2">
        <v>34</v>
      </c>
      <c r="N34" s="68">
        <f t="shared" si="3"/>
        <v>5.8823529411764701</v>
      </c>
      <c r="P34" s="44">
        <v>28</v>
      </c>
      <c r="Q34" s="258"/>
      <c r="R34" s="2">
        <v>1</v>
      </c>
      <c r="S34" s="2">
        <v>26</v>
      </c>
      <c r="T34" s="65">
        <f t="shared" si="4"/>
        <v>3.8461538461538463</v>
      </c>
      <c r="U34" s="66">
        <v>2</v>
      </c>
      <c r="V34" s="2">
        <v>26</v>
      </c>
      <c r="W34" s="67">
        <f t="shared" si="5"/>
        <v>7.6923076923076925</v>
      </c>
      <c r="X34" s="66">
        <v>1</v>
      </c>
      <c r="Y34" s="2">
        <v>31</v>
      </c>
      <c r="Z34" s="65">
        <f t="shared" si="6"/>
        <v>3.225806451612903</v>
      </c>
      <c r="AA34" s="66">
        <v>1</v>
      </c>
      <c r="AB34" s="2">
        <v>27</v>
      </c>
      <c r="AC34" s="68">
        <f t="shared" si="7"/>
        <v>3.7037037037037033</v>
      </c>
      <c r="AE34" s="44">
        <v>28</v>
      </c>
      <c r="AF34" s="258"/>
      <c r="AG34" s="2">
        <v>2</v>
      </c>
      <c r="AH34" s="2">
        <v>34</v>
      </c>
      <c r="AI34" s="65">
        <f t="shared" si="8"/>
        <v>5.8823529411764701</v>
      </c>
      <c r="AJ34" s="66">
        <v>1</v>
      </c>
      <c r="AK34" s="2">
        <v>35</v>
      </c>
      <c r="AL34" s="67">
        <f t="shared" si="16"/>
        <v>2.8571428571428572</v>
      </c>
      <c r="AM34" s="66">
        <v>2</v>
      </c>
      <c r="AN34" s="2">
        <v>39</v>
      </c>
      <c r="AO34" s="65">
        <f t="shared" si="10"/>
        <v>5.1282051282051277</v>
      </c>
      <c r="AP34" s="66">
        <v>1</v>
      </c>
      <c r="AQ34" s="2">
        <v>35</v>
      </c>
      <c r="AR34" s="68">
        <f t="shared" si="11"/>
        <v>2.8571428571428572</v>
      </c>
      <c r="AT34" s="44">
        <v>28</v>
      </c>
      <c r="AU34" s="258"/>
      <c r="AV34" s="66">
        <v>0</v>
      </c>
      <c r="AW34" s="2">
        <v>83</v>
      </c>
      <c r="AX34" s="65">
        <f t="shared" si="12"/>
        <v>0</v>
      </c>
      <c r="AY34" s="2">
        <v>1</v>
      </c>
      <c r="AZ34" s="2">
        <v>73</v>
      </c>
      <c r="BA34" s="67">
        <f t="shared" si="13"/>
        <v>1.3698630136986301</v>
      </c>
      <c r="BB34" s="66">
        <v>1</v>
      </c>
      <c r="BC34" s="2">
        <v>78</v>
      </c>
      <c r="BD34" s="65">
        <f t="shared" si="14"/>
        <v>1.2820512820512819</v>
      </c>
      <c r="BE34" s="66">
        <v>0</v>
      </c>
      <c r="BF34" s="2">
        <v>74</v>
      </c>
      <c r="BG34" s="68">
        <f t="shared" si="15"/>
        <v>0</v>
      </c>
    </row>
    <row r="35" spans="1:59">
      <c r="A35" s="44">
        <v>29</v>
      </c>
      <c r="B35" s="258"/>
      <c r="C35" s="2">
        <v>1</v>
      </c>
      <c r="D35" s="2">
        <v>32</v>
      </c>
      <c r="E35" s="65">
        <f t="shared" si="0"/>
        <v>3.125</v>
      </c>
      <c r="F35" s="66">
        <v>1</v>
      </c>
      <c r="G35" s="2">
        <v>34</v>
      </c>
      <c r="H35" s="67">
        <f t="shared" si="1"/>
        <v>2.9411764705882351</v>
      </c>
      <c r="I35" s="66">
        <v>3</v>
      </c>
      <c r="J35" s="2">
        <v>34</v>
      </c>
      <c r="K35" s="65">
        <f t="shared" si="2"/>
        <v>8.8235294117647065</v>
      </c>
      <c r="L35" s="66">
        <v>1</v>
      </c>
      <c r="M35" s="2">
        <v>37</v>
      </c>
      <c r="N35" s="68">
        <f t="shared" si="3"/>
        <v>2.7027027027027026</v>
      </c>
      <c r="P35" s="44">
        <v>29</v>
      </c>
      <c r="Q35" s="258"/>
      <c r="R35" s="2">
        <v>0</v>
      </c>
      <c r="S35" s="2">
        <v>29</v>
      </c>
      <c r="T35" s="65">
        <f t="shared" si="4"/>
        <v>0</v>
      </c>
      <c r="U35" s="66">
        <v>1</v>
      </c>
      <c r="V35" s="2">
        <v>32</v>
      </c>
      <c r="W35" s="67">
        <f t="shared" si="5"/>
        <v>3.125</v>
      </c>
      <c r="X35" s="66">
        <v>1</v>
      </c>
      <c r="Y35" s="2">
        <v>30</v>
      </c>
      <c r="Z35" s="65">
        <f t="shared" si="6"/>
        <v>3.3333333333333335</v>
      </c>
      <c r="AA35" s="66">
        <v>2</v>
      </c>
      <c r="AB35" s="2">
        <v>30</v>
      </c>
      <c r="AC35" s="68">
        <f t="shared" si="7"/>
        <v>6.666666666666667</v>
      </c>
      <c r="AE35" s="44">
        <v>29</v>
      </c>
      <c r="AF35" s="258"/>
      <c r="AG35" s="2">
        <v>1</v>
      </c>
      <c r="AH35" s="2">
        <v>32</v>
      </c>
      <c r="AI35" s="65">
        <f t="shared" si="8"/>
        <v>3.125</v>
      </c>
      <c r="AJ35" s="66">
        <v>1</v>
      </c>
      <c r="AK35" s="2">
        <v>40</v>
      </c>
      <c r="AL35" s="67">
        <f t="shared" si="16"/>
        <v>5</v>
      </c>
      <c r="AM35" s="66">
        <v>1</v>
      </c>
      <c r="AN35" s="2">
        <v>42</v>
      </c>
      <c r="AO35" s="65">
        <f t="shared" si="10"/>
        <v>2.3809523809523809</v>
      </c>
      <c r="AP35" s="66">
        <v>1</v>
      </c>
      <c r="AQ35" s="2">
        <v>38</v>
      </c>
      <c r="AR35" s="68">
        <f t="shared" si="11"/>
        <v>2.6315789473684208</v>
      </c>
      <c r="AT35" s="44">
        <v>29</v>
      </c>
      <c r="AU35" s="258"/>
      <c r="AV35" s="66">
        <v>1</v>
      </c>
      <c r="AW35" s="2">
        <v>81</v>
      </c>
      <c r="AX35" s="65">
        <f t="shared" si="12"/>
        <v>1.2345679012345678</v>
      </c>
      <c r="AY35" s="2">
        <v>1</v>
      </c>
      <c r="AZ35" s="2">
        <v>83</v>
      </c>
      <c r="BA35" s="67">
        <f t="shared" si="13"/>
        <v>1.2048192771084338</v>
      </c>
      <c r="BB35" s="66">
        <v>0</v>
      </c>
      <c r="BC35" s="2">
        <v>73</v>
      </c>
      <c r="BD35" s="65">
        <f t="shared" si="14"/>
        <v>0</v>
      </c>
      <c r="BE35" s="66">
        <v>0</v>
      </c>
      <c r="BF35" s="2">
        <v>83</v>
      </c>
      <c r="BG35" s="68">
        <f t="shared" si="15"/>
        <v>0</v>
      </c>
    </row>
    <row r="36" spans="1:59">
      <c r="A36" s="44">
        <v>30</v>
      </c>
      <c r="B36" s="258"/>
      <c r="C36" s="2">
        <v>0</v>
      </c>
      <c r="D36" s="2">
        <v>30</v>
      </c>
      <c r="E36" s="65">
        <f t="shared" si="0"/>
        <v>0</v>
      </c>
      <c r="F36" s="66">
        <v>1</v>
      </c>
      <c r="G36" s="2">
        <v>41</v>
      </c>
      <c r="H36" s="67">
        <f t="shared" si="1"/>
        <v>2.4390243902439024</v>
      </c>
      <c r="I36" s="66">
        <v>1</v>
      </c>
      <c r="J36" s="2">
        <v>35</v>
      </c>
      <c r="K36" s="65">
        <f t="shared" si="2"/>
        <v>2.8571428571428572</v>
      </c>
      <c r="L36" s="66">
        <v>2</v>
      </c>
      <c r="M36" s="2">
        <v>40</v>
      </c>
      <c r="N36" s="68">
        <f t="shared" si="3"/>
        <v>5</v>
      </c>
      <c r="P36" s="44">
        <v>30</v>
      </c>
      <c r="Q36" s="258"/>
      <c r="R36" s="2">
        <v>1</v>
      </c>
      <c r="S36" s="2">
        <v>30</v>
      </c>
      <c r="T36" s="65">
        <f t="shared" si="4"/>
        <v>3.3333333333333335</v>
      </c>
      <c r="U36" s="66">
        <v>0</v>
      </c>
      <c r="V36" s="2">
        <v>31</v>
      </c>
      <c r="W36" s="67">
        <f t="shared" si="5"/>
        <v>0</v>
      </c>
      <c r="X36" s="66">
        <v>2</v>
      </c>
      <c r="Y36" s="2">
        <v>32</v>
      </c>
      <c r="Z36" s="65">
        <f t="shared" si="6"/>
        <v>6.25</v>
      </c>
      <c r="AA36" s="66">
        <v>1</v>
      </c>
      <c r="AB36" s="2">
        <v>28</v>
      </c>
      <c r="AC36" s="68">
        <f t="shared" si="7"/>
        <v>3.5714285714285712</v>
      </c>
      <c r="AE36" s="44">
        <v>30</v>
      </c>
      <c r="AF36" s="258"/>
      <c r="AG36" s="2">
        <v>0</v>
      </c>
      <c r="AH36" s="2">
        <v>35</v>
      </c>
      <c r="AI36" s="65">
        <f t="shared" si="8"/>
        <v>0</v>
      </c>
      <c r="AJ36" s="66">
        <v>2</v>
      </c>
      <c r="AK36" s="2">
        <v>41</v>
      </c>
      <c r="AL36" s="67">
        <f>AJ36/AK36*100</f>
        <v>4.8780487804878048</v>
      </c>
      <c r="AM36" s="66">
        <v>3</v>
      </c>
      <c r="AN36" s="2">
        <v>43</v>
      </c>
      <c r="AO36" s="65">
        <f t="shared" si="10"/>
        <v>6.9767441860465116</v>
      </c>
      <c r="AP36" s="66">
        <v>2</v>
      </c>
      <c r="AQ36" s="2">
        <v>34</v>
      </c>
      <c r="AR36" s="68">
        <f t="shared" si="11"/>
        <v>5.8823529411764701</v>
      </c>
      <c r="AT36" s="44">
        <v>30</v>
      </c>
      <c r="AU36" s="258"/>
      <c r="AV36" s="66">
        <v>2</v>
      </c>
      <c r="AW36" s="2">
        <v>83</v>
      </c>
      <c r="AX36" s="65">
        <f t="shared" si="12"/>
        <v>2.4096385542168677</v>
      </c>
      <c r="AY36" s="2">
        <v>1</v>
      </c>
      <c r="AZ36" s="2">
        <v>88</v>
      </c>
      <c r="BA36" s="67">
        <f t="shared" si="13"/>
        <v>1.1363636363636365</v>
      </c>
      <c r="BB36" s="66">
        <v>1</v>
      </c>
      <c r="BC36" s="2">
        <v>75</v>
      </c>
      <c r="BD36" s="65">
        <f t="shared" si="14"/>
        <v>1.3333333333333335</v>
      </c>
      <c r="BE36" s="66">
        <v>0</v>
      </c>
      <c r="BF36" s="2">
        <v>81</v>
      </c>
      <c r="BG36" s="68">
        <f t="shared" si="15"/>
        <v>0</v>
      </c>
    </row>
    <row r="37" spans="1:59">
      <c r="A37" s="281" t="s">
        <v>47</v>
      </c>
      <c r="B37" s="282"/>
      <c r="C37" s="69">
        <f>AVERAGE(C7:C36)</f>
        <v>0.8</v>
      </c>
      <c r="D37" s="69">
        <f t="shared" ref="D37:N37" si="17">AVERAGE(D7:D36)</f>
        <v>34.799999999999997</v>
      </c>
      <c r="E37" s="69">
        <f t="shared" si="17"/>
        <v>2.1656280378463983</v>
      </c>
      <c r="F37" s="70">
        <f t="shared" si="17"/>
        <v>0.8666666666666667</v>
      </c>
      <c r="G37" s="69">
        <f t="shared" si="17"/>
        <v>36.56666666666667</v>
      </c>
      <c r="H37" s="71">
        <f t="shared" si="17"/>
        <v>2.3143548029886474</v>
      </c>
      <c r="I37" s="70">
        <f t="shared" si="17"/>
        <v>1.2</v>
      </c>
      <c r="J37" s="69">
        <f t="shared" si="17"/>
        <v>38.299999999999997</v>
      </c>
      <c r="K37" s="69">
        <f t="shared" si="17"/>
        <v>3.2292366229915763</v>
      </c>
      <c r="L37" s="70">
        <f t="shared" si="17"/>
        <v>1.3333333333333333</v>
      </c>
      <c r="M37" s="69">
        <f t="shared" si="17"/>
        <v>38.666666666666664</v>
      </c>
      <c r="N37" s="72">
        <f t="shared" si="17"/>
        <v>3.4036189588256005</v>
      </c>
      <c r="P37" s="277" t="s">
        <v>47</v>
      </c>
      <c r="Q37" s="278"/>
      <c r="R37" s="73">
        <f>AVERAGE(R7:R36)</f>
        <v>1.1000000000000001</v>
      </c>
      <c r="S37" s="73">
        <f t="shared" ref="S37:AC37" si="18">AVERAGE(S7:S36)</f>
        <v>28.8</v>
      </c>
      <c r="T37" s="73">
        <f t="shared" si="18"/>
        <v>3.7970233909240201</v>
      </c>
      <c r="U37" s="74">
        <f t="shared" si="18"/>
        <v>1.1333333333333333</v>
      </c>
      <c r="V37" s="73">
        <f t="shared" si="18"/>
        <v>29.366666666666667</v>
      </c>
      <c r="W37" s="75">
        <f t="shared" si="18"/>
        <v>3.9275933112603481</v>
      </c>
      <c r="X37" s="74">
        <f t="shared" si="18"/>
        <v>1.2666666666666666</v>
      </c>
      <c r="Y37" s="73">
        <f t="shared" si="18"/>
        <v>30.966666666666665</v>
      </c>
      <c r="Z37" s="73">
        <f t="shared" si="18"/>
        <v>4.0770868068077375</v>
      </c>
      <c r="AA37" s="74">
        <f t="shared" si="18"/>
        <v>1.3</v>
      </c>
      <c r="AB37" s="73">
        <f t="shared" si="18"/>
        <v>30.733333333333334</v>
      </c>
      <c r="AC37" s="75">
        <f t="shared" si="18"/>
        <v>4.2333050134574393</v>
      </c>
      <c r="AE37" s="277" t="s">
        <v>47</v>
      </c>
      <c r="AF37" s="278"/>
      <c r="AG37" s="73">
        <f>AVERAGE(AG7:AG36)</f>
        <v>1.5333333333333334</v>
      </c>
      <c r="AH37" s="73">
        <f t="shared" ref="AH37:AR37" si="19">AVERAGE(AH7:AH36)</f>
        <v>36.56666666666667</v>
      </c>
      <c r="AI37" s="73">
        <f t="shared" si="19"/>
        <v>4.2241244888270213</v>
      </c>
      <c r="AJ37" s="74">
        <f>AVERAGE(AJ7:AJ36)</f>
        <v>1.4333333333333333</v>
      </c>
      <c r="AK37" s="73">
        <f t="shared" si="19"/>
        <v>37.4</v>
      </c>
      <c r="AL37" s="75">
        <f t="shared" si="19"/>
        <v>3.765983933597604</v>
      </c>
      <c r="AM37" s="74">
        <f t="shared" si="19"/>
        <v>1.8666666666666667</v>
      </c>
      <c r="AN37" s="73">
        <f t="shared" si="19"/>
        <v>38.833333333333336</v>
      </c>
      <c r="AO37" s="73">
        <f t="shared" si="19"/>
        <v>4.8649990264285368</v>
      </c>
      <c r="AP37" s="74">
        <f t="shared" si="19"/>
        <v>1.6</v>
      </c>
      <c r="AQ37" s="73">
        <f t="shared" si="19"/>
        <v>37.700000000000003</v>
      </c>
      <c r="AR37" s="75">
        <f t="shared" si="19"/>
        <v>4.1973897621238843</v>
      </c>
      <c r="AT37" s="277" t="s">
        <v>47</v>
      </c>
      <c r="AU37" s="278"/>
      <c r="AV37" s="73">
        <f>AVERAGE(AV7:AV36)</f>
        <v>0.76666666666666672</v>
      </c>
      <c r="AW37" s="73">
        <f t="shared" ref="AW37:BG37" si="20">AVERAGE(AW7:AW36)</f>
        <v>77.933333333333337</v>
      </c>
      <c r="AX37" s="73">
        <f t="shared" si="20"/>
        <v>0.97564030165933358</v>
      </c>
      <c r="AY37" s="74">
        <f t="shared" si="20"/>
        <v>0.83333333333333337</v>
      </c>
      <c r="AZ37" s="73">
        <f t="shared" si="20"/>
        <v>76.566666666666663</v>
      </c>
      <c r="BA37" s="75">
        <f t="shared" si="20"/>
        <v>1.1105987461615219</v>
      </c>
      <c r="BB37" s="74">
        <f t="shared" si="20"/>
        <v>0.93333333333333335</v>
      </c>
      <c r="BC37" s="73">
        <f>AVERAGE(BC7:BC36)</f>
        <v>76</v>
      </c>
      <c r="BD37" s="73">
        <f t="shared" si="20"/>
        <v>1.2178278566292002</v>
      </c>
      <c r="BE37" s="74">
        <f t="shared" si="20"/>
        <v>0.96666666666666667</v>
      </c>
      <c r="BF37" s="73">
        <f t="shared" si="20"/>
        <v>77.566666666666663</v>
      </c>
      <c r="BG37" s="75">
        <f t="shared" si="20"/>
        <v>1.2327998735357135</v>
      </c>
    </row>
    <row r="38" spans="1:59">
      <c r="A38" s="76"/>
      <c r="B38" s="76"/>
      <c r="C38" s="76"/>
      <c r="D38" s="76"/>
      <c r="E38" s="76"/>
      <c r="F38" s="77"/>
      <c r="G38" s="77"/>
      <c r="H38" s="77"/>
      <c r="I38" s="77"/>
      <c r="J38" s="77"/>
      <c r="K38" s="77"/>
      <c r="P38" s="76"/>
      <c r="Q38" s="76"/>
      <c r="R38" s="76"/>
      <c r="S38" s="76"/>
      <c r="T38" s="76"/>
      <c r="U38" s="77"/>
      <c r="V38" s="77"/>
      <c r="W38" s="77"/>
      <c r="X38" s="77"/>
      <c r="Y38" s="77"/>
      <c r="Z38" s="77"/>
      <c r="AE38" s="76"/>
      <c r="AF38" s="76"/>
      <c r="AG38" s="76"/>
      <c r="AH38" s="76"/>
      <c r="AI38" s="76"/>
      <c r="AJ38" s="77"/>
      <c r="AK38" s="77"/>
      <c r="AL38" s="77"/>
      <c r="AM38" s="77"/>
      <c r="AN38" s="77"/>
      <c r="AO38" s="77"/>
      <c r="AT38" s="76"/>
      <c r="AU38" s="76"/>
      <c r="AV38" s="76"/>
      <c r="AW38" s="76"/>
      <c r="AX38" s="76"/>
      <c r="AY38" s="77"/>
      <c r="AZ38" s="77"/>
      <c r="BA38" s="77"/>
      <c r="BB38" s="77"/>
      <c r="BC38" s="77"/>
      <c r="BD38" s="77"/>
    </row>
    <row r="39" spans="1:59">
      <c r="A39" s="241" t="s">
        <v>49</v>
      </c>
      <c r="B39" s="241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P39" s="241" t="s">
        <v>49</v>
      </c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E39" s="241" t="s">
        <v>49</v>
      </c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T39" s="241" t="s">
        <v>49</v>
      </c>
      <c r="AU39" s="241"/>
      <c r="AV39" s="241"/>
      <c r="AW39" s="241"/>
      <c r="AX39" s="241"/>
      <c r="AY39" s="241"/>
      <c r="AZ39" s="241"/>
      <c r="BA39" s="241"/>
      <c r="BB39" s="241"/>
      <c r="BC39" s="241"/>
      <c r="BD39" s="241"/>
      <c r="BE39" s="241"/>
      <c r="BF39" s="241"/>
      <c r="BG39" s="241"/>
    </row>
    <row r="40" spans="1:59" s="78" customFormat="1">
      <c r="A40" s="270" t="s">
        <v>43</v>
      </c>
      <c r="B40" s="246"/>
      <c r="C40" s="244" t="s">
        <v>63</v>
      </c>
      <c r="D40" s="246"/>
      <c r="E40" s="246"/>
      <c r="F40" s="246"/>
      <c r="G40" s="246"/>
      <c r="H40" s="246"/>
      <c r="I40" s="244" t="s">
        <v>66</v>
      </c>
      <c r="J40" s="246"/>
      <c r="K40" s="246"/>
      <c r="L40" s="246"/>
      <c r="M40" s="246"/>
      <c r="N40" s="245"/>
      <c r="P40" s="270" t="s">
        <v>43</v>
      </c>
      <c r="Q40" s="245"/>
      <c r="R40" s="244" t="s">
        <v>63</v>
      </c>
      <c r="S40" s="246"/>
      <c r="T40" s="246"/>
      <c r="U40" s="246"/>
      <c r="V40" s="246"/>
      <c r="W40" s="246"/>
      <c r="X40" s="244" t="s">
        <v>66</v>
      </c>
      <c r="Y40" s="246"/>
      <c r="Z40" s="246"/>
      <c r="AA40" s="246"/>
      <c r="AB40" s="246"/>
      <c r="AC40" s="245"/>
      <c r="AE40" s="270" t="s">
        <v>43</v>
      </c>
      <c r="AF40" s="245"/>
      <c r="AG40" s="244" t="s">
        <v>63</v>
      </c>
      <c r="AH40" s="246"/>
      <c r="AI40" s="246"/>
      <c r="AJ40" s="246"/>
      <c r="AK40" s="246"/>
      <c r="AL40" s="246"/>
      <c r="AM40" s="244" t="s">
        <v>66</v>
      </c>
      <c r="AN40" s="246"/>
      <c r="AO40" s="246"/>
      <c r="AP40" s="246"/>
      <c r="AQ40" s="246"/>
      <c r="AR40" s="245"/>
      <c r="AT40" s="270" t="s">
        <v>43</v>
      </c>
      <c r="AU40" s="245"/>
      <c r="AV40" s="244" t="s">
        <v>63</v>
      </c>
      <c r="AW40" s="246"/>
      <c r="AX40" s="246"/>
      <c r="AY40" s="246"/>
      <c r="AZ40" s="246"/>
      <c r="BA40" s="246"/>
      <c r="BB40" s="244" t="s">
        <v>66</v>
      </c>
      <c r="BC40" s="246"/>
      <c r="BD40" s="246"/>
      <c r="BE40" s="246"/>
      <c r="BF40" s="246"/>
      <c r="BG40" s="245"/>
    </row>
    <row r="41" spans="1:59" s="78" customFormat="1">
      <c r="A41" s="252"/>
      <c r="B41" s="265"/>
      <c r="C41" s="252" t="s">
        <v>67</v>
      </c>
      <c r="D41" s="265"/>
      <c r="E41" s="265"/>
      <c r="F41" s="265" t="s">
        <v>68</v>
      </c>
      <c r="G41" s="265"/>
      <c r="H41" s="265"/>
      <c r="I41" s="252" t="s">
        <v>67</v>
      </c>
      <c r="J41" s="265"/>
      <c r="K41" s="265"/>
      <c r="L41" s="265" t="s">
        <v>68</v>
      </c>
      <c r="M41" s="265"/>
      <c r="N41" s="253"/>
      <c r="P41" s="252"/>
      <c r="Q41" s="253"/>
      <c r="R41" s="252" t="s">
        <v>67</v>
      </c>
      <c r="S41" s="265"/>
      <c r="T41" s="265"/>
      <c r="U41" s="265" t="s">
        <v>68</v>
      </c>
      <c r="V41" s="265"/>
      <c r="W41" s="265"/>
      <c r="X41" s="252" t="s">
        <v>67</v>
      </c>
      <c r="Y41" s="265"/>
      <c r="Z41" s="265"/>
      <c r="AA41" s="265" t="s">
        <v>68</v>
      </c>
      <c r="AB41" s="265"/>
      <c r="AC41" s="253"/>
      <c r="AE41" s="252"/>
      <c r="AF41" s="253"/>
      <c r="AG41" s="252" t="s">
        <v>67</v>
      </c>
      <c r="AH41" s="265"/>
      <c r="AI41" s="265"/>
      <c r="AJ41" s="265" t="s">
        <v>68</v>
      </c>
      <c r="AK41" s="265"/>
      <c r="AL41" s="265"/>
      <c r="AM41" s="252" t="s">
        <v>67</v>
      </c>
      <c r="AN41" s="265"/>
      <c r="AO41" s="265"/>
      <c r="AP41" s="265" t="s">
        <v>68</v>
      </c>
      <c r="AQ41" s="265"/>
      <c r="AR41" s="253"/>
      <c r="AT41" s="252"/>
      <c r="AU41" s="253"/>
      <c r="AV41" s="252" t="s">
        <v>67</v>
      </c>
      <c r="AW41" s="265"/>
      <c r="AX41" s="265"/>
      <c r="AY41" s="265" t="s">
        <v>68</v>
      </c>
      <c r="AZ41" s="265"/>
      <c r="BA41" s="265"/>
      <c r="BB41" s="252" t="s">
        <v>67</v>
      </c>
      <c r="BC41" s="265"/>
      <c r="BD41" s="265"/>
      <c r="BE41" s="265" t="s">
        <v>68</v>
      </c>
      <c r="BF41" s="265"/>
      <c r="BG41" s="253"/>
    </row>
    <row r="42" spans="1:59" s="78" customFormat="1">
      <c r="A42" s="257">
        <v>1</v>
      </c>
      <c r="B42" s="258"/>
      <c r="C42" s="259">
        <f>AVERAGE(E7:E11)</f>
        <v>1.8661257606490871</v>
      </c>
      <c r="D42" s="260"/>
      <c r="E42" s="260"/>
      <c r="F42" s="260">
        <f>AVERAGE(H7:H11)</f>
        <v>1.9009927920576637</v>
      </c>
      <c r="G42" s="260"/>
      <c r="H42" s="261"/>
      <c r="I42" s="260">
        <f>AVERAGE(K7:K11)</f>
        <v>2.4572779466396488</v>
      </c>
      <c r="J42" s="260"/>
      <c r="K42" s="260"/>
      <c r="L42" s="260">
        <f>AVERAGE(N7:N11)</f>
        <v>3.7766212386429943</v>
      </c>
      <c r="M42" s="260"/>
      <c r="N42" s="261"/>
      <c r="P42" s="257">
        <v>1</v>
      </c>
      <c r="Q42" s="258"/>
      <c r="R42" s="259">
        <f>AVERAGE(T7:T11)</f>
        <v>2.2527472527472527</v>
      </c>
      <c r="S42" s="260"/>
      <c r="T42" s="260"/>
      <c r="U42" s="260">
        <f>AVERAGE(W7:W11)</f>
        <v>3.5208735410348311</v>
      </c>
      <c r="V42" s="260"/>
      <c r="W42" s="261"/>
      <c r="X42" s="260">
        <f>AVERAGE(Z7:Z11)</f>
        <v>3.4323911382734913</v>
      </c>
      <c r="Y42" s="260"/>
      <c r="Z42" s="260"/>
      <c r="AA42" s="260">
        <f>AVERAGE(AC7:AC11)</f>
        <v>1.653299916457811</v>
      </c>
      <c r="AB42" s="260"/>
      <c r="AC42" s="261"/>
      <c r="AE42" s="257">
        <v>1</v>
      </c>
      <c r="AF42" s="258"/>
      <c r="AG42" s="259">
        <f>AVERAGE(AI7:AI11)</f>
        <v>4.3153943417101317</v>
      </c>
      <c r="AH42" s="260"/>
      <c r="AI42" s="260"/>
      <c r="AJ42" s="260">
        <f>AVERAGE(AL7:AL11)</f>
        <v>3.2479917743075633</v>
      </c>
      <c r="AK42" s="260"/>
      <c r="AL42" s="261"/>
      <c r="AM42" s="260">
        <f>AVERAGE(AO7:AO11)</f>
        <v>3.7100271002710032</v>
      </c>
      <c r="AN42" s="260"/>
      <c r="AO42" s="260"/>
      <c r="AP42" s="260">
        <f>AVERAGE(AR7:AR11)</f>
        <v>2.9837092731829573</v>
      </c>
      <c r="AQ42" s="260"/>
      <c r="AR42" s="261"/>
      <c r="AT42" s="257">
        <v>1</v>
      </c>
      <c r="AU42" s="258"/>
      <c r="AV42" s="259">
        <f>AVERAGE(AX7:AX11)</f>
        <v>0.26666666666666672</v>
      </c>
      <c r="AW42" s="260"/>
      <c r="AX42" s="260"/>
      <c r="AY42" s="260">
        <f>AVERAGE(BA7:BA11)</f>
        <v>0.57189542483660127</v>
      </c>
      <c r="AZ42" s="260"/>
      <c r="BA42" s="261"/>
      <c r="BB42" s="260">
        <f>AVERAGE(BD7:BD11)</f>
        <v>1.0809107626190624</v>
      </c>
      <c r="BC42" s="260"/>
      <c r="BD42" s="260"/>
      <c r="BE42" s="260">
        <f>AVERAGE(BG7:BG11)</f>
        <v>1.7071371742512036</v>
      </c>
      <c r="BF42" s="260"/>
      <c r="BG42" s="261"/>
    </row>
    <row r="43" spans="1:59" s="78" customFormat="1">
      <c r="A43" s="257">
        <v>2</v>
      </c>
      <c r="B43" s="258"/>
      <c r="C43" s="259">
        <f>AVERAGE(E12:E16)</f>
        <v>3.0931417064792512</v>
      </c>
      <c r="D43" s="260"/>
      <c r="E43" s="260"/>
      <c r="F43" s="260">
        <f>AVERAGE(H12:H16)</f>
        <v>1.8014705882352942</v>
      </c>
      <c r="G43" s="260"/>
      <c r="H43" s="261"/>
      <c r="I43" s="260">
        <f>AVERAGE(K12:K16)</f>
        <v>2.3571789106593863</v>
      </c>
      <c r="J43" s="260"/>
      <c r="K43" s="260"/>
      <c r="L43" s="260">
        <f>AVERAGE(N12:N16)</f>
        <v>3.1344326542684957</v>
      </c>
      <c r="M43" s="260"/>
      <c r="N43" s="261"/>
      <c r="P43" s="257">
        <v>2</v>
      </c>
      <c r="Q43" s="258"/>
      <c r="R43" s="259">
        <f>AVERAGE(T12:T16)</f>
        <v>3.9477299880525685</v>
      </c>
      <c r="S43" s="260"/>
      <c r="T43" s="260"/>
      <c r="U43" s="260">
        <f>AVERAGE(W12:W16)</f>
        <v>3.3189655172413794</v>
      </c>
      <c r="V43" s="260"/>
      <c r="W43" s="261"/>
      <c r="X43" s="260">
        <f>AVERAGE(Z12:Z16)</f>
        <v>4.4317488067488071</v>
      </c>
      <c r="Y43" s="260"/>
      <c r="Z43" s="260"/>
      <c r="AA43" s="260">
        <f>AVERAGE(AC12:AC16)</f>
        <v>6.1187792092964504</v>
      </c>
      <c r="AB43" s="260"/>
      <c r="AC43" s="261"/>
      <c r="AE43" s="257">
        <v>2</v>
      </c>
      <c r="AF43" s="258"/>
      <c r="AG43" s="259">
        <f>AVERAGE(AI12:AI16)</f>
        <v>4.1225297878523675</v>
      </c>
      <c r="AH43" s="260"/>
      <c r="AI43" s="260"/>
      <c r="AJ43" s="260">
        <f>AVERAGE(AL12:AL16)</f>
        <v>3.1749826749826751</v>
      </c>
      <c r="AK43" s="260"/>
      <c r="AL43" s="261"/>
      <c r="AM43" s="260">
        <f>AVERAGE(AO12:AO16)</f>
        <v>4.7041847041847049</v>
      </c>
      <c r="AN43" s="260"/>
      <c r="AO43" s="260"/>
      <c r="AP43" s="260">
        <f>AVERAGE(AR12:AR16)</f>
        <v>5.6956787823958281</v>
      </c>
      <c r="AQ43" s="260"/>
      <c r="AR43" s="261"/>
      <c r="AT43" s="257">
        <v>2</v>
      </c>
      <c r="AU43" s="258"/>
      <c r="AV43" s="259">
        <f>AVERAGE(AX12:AX16)</f>
        <v>1.2078705608117373</v>
      </c>
      <c r="AW43" s="260"/>
      <c r="AX43" s="260"/>
      <c r="AY43" s="260">
        <f>AVERAGE(BA12:BA16)</f>
        <v>1.4036120875033071</v>
      </c>
      <c r="AZ43" s="260"/>
      <c r="BA43" s="261"/>
      <c r="BB43" s="260">
        <f>AVERAGE(BD12:BD16)</f>
        <v>1.5187237321595188</v>
      </c>
      <c r="BC43" s="260"/>
      <c r="BD43" s="260"/>
      <c r="BE43" s="260">
        <f>AVERAGE(BG12:BG16)</f>
        <v>0.54063926940639262</v>
      </c>
      <c r="BF43" s="260"/>
      <c r="BG43" s="261"/>
    </row>
    <row r="44" spans="1:59" s="78" customFormat="1">
      <c r="A44" s="257">
        <v>3</v>
      </c>
      <c r="B44" s="258"/>
      <c r="C44" s="259">
        <f>AVERAGE(E17:E21)</f>
        <v>2.5837968906004845</v>
      </c>
      <c r="D44" s="260"/>
      <c r="E44" s="260"/>
      <c r="F44" s="260">
        <f>AVERAGE(H17:H21)</f>
        <v>2.0470383275261321</v>
      </c>
      <c r="G44" s="260"/>
      <c r="H44" s="261"/>
      <c r="I44" s="260">
        <f>AVERAGE(K17:K21)</f>
        <v>4.8755767963085033</v>
      </c>
      <c r="J44" s="260"/>
      <c r="K44" s="260"/>
      <c r="L44" s="260">
        <f>AVERAGE(N17:N21)</f>
        <v>5.0035359717122265</v>
      </c>
      <c r="M44" s="260"/>
      <c r="N44" s="261"/>
      <c r="P44" s="257">
        <v>3</v>
      </c>
      <c r="Q44" s="258"/>
      <c r="R44" s="259">
        <f>AVERAGE(T17:T21)</f>
        <v>5.7265113918339718</v>
      </c>
      <c r="S44" s="260"/>
      <c r="T44" s="260"/>
      <c r="U44" s="260">
        <f>AVERAGE(W17:W21)</f>
        <v>3.5169561621174523</v>
      </c>
      <c r="V44" s="260"/>
      <c r="W44" s="261"/>
      <c r="X44" s="260">
        <f>AVERAGE(Z17:Z21)</f>
        <v>4.0444444444444443</v>
      </c>
      <c r="Y44" s="260"/>
      <c r="Z44" s="260"/>
      <c r="AA44" s="260">
        <f>AVERAGE(AC17:AC21)</f>
        <v>3.2077639136462666</v>
      </c>
      <c r="AB44" s="260"/>
      <c r="AC44" s="261"/>
      <c r="AE44" s="257">
        <v>3</v>
      </c>
      <c r="AF44" s="258"/>
      <c r="AG44" s="259">
        <f>AVERAGE(AI17:AI21)</f>
        <v>4.6344784248010047</v>
      </c>
      <c r="AH44" s="260"/>
      <c r="AI44" s="260"/>
      <c r="AJ44" s="260">
        <f>AVERAGE(AL17:AL21)</f>
        <v>5.4840041279669762</v>
      </c>
      <c r="AK44" s="260"/>
      <c r="AL44" s="261"/>
      <c r="AM44" s="260">
        <f>AVERAGE(AO17:AO21)</f>
        <v>5.5563956670612642</v>
      </c>
      <c r="AN44" s="260"/>
      <c r="AO44" s="260"/>
      <c r="AP44" s="260">
        <f>AVERAGE(AR17:AR21)</f>
        <v>4.2092004896882944</v>
      </c>
      <c r="AQ44" s="260"/>
      <c r="AR44" s="261"/>
      <c r="AT44" s="257">
        <v>3</v>
      </c>
      <c r="AU44" s="258"/>
      <c r="AV44" s="259">
        <f>AVERAGE(AX17:AX21)</f>
        <v>0.65456282847587199</v>
      </c>
      <c r="AW44" s="260"/>
      <c r="AX44" s="260"/>
      <c r="AY44" s="260">
        <f>AVERAGE(BA17:BA21)</f>
        <v>1.5786407600640811</v>
      </c>
      <c r="AZ44" s="260"/>
      <c r="BA44" s="261"/>
      <c r="BB44" s="260">
        <f>AVERAGE(BD17:BD21)</f>
        <v>0.26315789473684209</v>
      </c>
      <c r="BC44" s="260"/>
      <c r="BD44" s="260"/>
      <c r="BE44" s="260">
        <f>AVERAGE(BG17:BG21)</f>
        <v>2.2163116360840758</v>
      </c>
      <c r="BF44" s="260"/>
      <c r="BG44" s="261"/>
    </row>
    <row r="45" spans="1:59" s="78" customFormat="1">
      <c r="A45" s="257">
        <v>4</v>
      </c>
      <c r="B45" s="258"/>
      <c r="C45" s="259">
        <f>AVERAGE(E22:E26)</f>
        <v>2.5830066266523262</v>
      </c>
      <c r="D45" s="260"/>
      <c r="E45" s="260"/>
      <c r="F45" s="260">
        <f>AVERAGE(H22:H26)</f>
        <v>1.6586921850079743</v>
      </c>
      <c r="G45" s="260"/>
      <c r="H45" s="261"/>
      <c r="I45" s="260">
        <f>AVERAGE(K22:K26)</f>
        <v>1.0101010101010099</v>
      </c>
      <c r="J45" s="260"/>
      <c r="K45" s="260"/>
      <c r="L45" s="260">
        <f>AVERAGE(N22:N26)</f>
        <v>1.5557359307359309</v>
      </c>
      <c r="M45" s="260"/>
      <c r="N45" s="261"/>
      <c r="P45" s="257">
        <v>4</v>
      </c>
      <c r="Q45" s="258"/>
      <c r="R45" s="259">
        <f>AVERAGE(T22:T26)</f>
        <v>5.8768753596339804</v>
      </c>
      <c r="S45" s="260"/>
      <c r="T45" s="260"/>
      <c r="U45" s="260">
        <f>AVERAGE(W22:W26)</f>
        <v>4.0001396453009352</v>
      </c>
      <c r="V45" s="260"/>
      <c r="W45" s="261"/>
      <c r="X45" s="260">
        <f>AVERAGE(Z22:Z26)</f>
        <v>3.8830982236154648</v>
      </c>
      <c r="Y45" s="260"/>
      <c r="Z45" s="260"/>
      <c r="AA45" s="260">
        <f>AVERAGE(AC22:AC26)</f>
        <v>5.5586206896551724</v>
      </c>
      <c r="AB45" s="260"/>
      <c r="AC45" s="261"/>
      <c r="AE45" s="257">
        <v>4</v>
      </c>
      <c r="AF45" s="258"/>
      <c r="AG45" s="259">
        <f>AVERAGE(AI22:AI26)</f>
        <v>2.967950528926139</v>
      </c>
      <c r="AH45" s="260"/>
      <c r="AI45" s="260"/>
      <c r="AJ45" s="260">
        <f>AVERAGE(AL22:AL26)</f>
        <v>3.3034614437053462</v>
      </c>
      <c r="AK45" s="260"/>
      <c r="AL45" s="261"/>
      <c r="AM45" s="260">
        <f>AVERAGE(AO22:AO26)</f>
        <v>5.4661888170733137</v>
      </c>
      <c r="AN45" s="260"/>
      <c r="AO45" s="260"/>
      <c r="AP45" s="260">
        <f>AVERAGE(AR22:AR26)</f>
        <v>4.2609910414788459</v>
      </c>
      <c r="AQ45" s="260"/>
      <c r="AR45" s="261"/>
      <c r="AT45" s="257">
        <v>4</v>
      </c>
      <c r="AU45" s="258"/>
      <c r="AV45" s="259">
        <f>AVERAGE(AX22:AX26)</f>
        <v>1.4605604921394395</v>
      </c>
      <c r="AW45" s="260"/>
      <c r="AX45" s="260"/>
      <c r="AY45" s="260">
        <f>AVERAGE(BA22:BA26)</f>
        <v>1.3982934936887927</v>
      </c>
      <c r="AZ45" s="260"/>
      <c r="BA45" s="261"/>
      <c r="BB45" s="260">
        <f>AVERAGE(BD22:BD26)</f>
        <v>1.6935392040419022</v>
      </c>
      <c r="BC45" s="260"/>
      <c r="BD45" s="260"/>
      <c r="BE45" s="260">
        <f>AVERAGE(BG22:BG26)</f>
        <v>0.56618819776714502</v>
      </c>
      <c r="BF45" s="260"/>
      <c r="BG45" s="261"/>
    </row>
    <row r="46" spans="1:59" s="78" customFormat="1">
      <c r="A46" s="257">
        <v>5</v>
      </c>
      <c r="B46" s="258"/>
      <c r="C46" s="259">
        <f>AVERAGE(E27:E31)</f>
        <v>1.6366366366366365</v>
      </c>
      <c r="D46" s="260"/>
      <c r="E46" s="260"/>
      <c r="F46" s="260">
        <f>AVERAGE(H27:H31)</f>
        <v>2.5596912048524949</v>
      </c>
      <c r="G46" s="260"/>
      <c r="H46" s="261"/>
      <c r="I46" s="260">
        <f>AVERAGE(K27:K31)</f>
        <v>3.085562103712983</v>
      </c>
      <c r="J46" s="260"/>
      <c r="K46" s="260"/>
      <c r="L46" s="260">
        <f>AVERAGE(N27:N31)</f>
        <v>2.8143226282761171</v>
      </c>
      <c r="M46" s="260"/>
      <c r="N46" s="261"/>
      <c r="P46" s="257">
        <v>5</v>
      </c>
      <c r="Q46" s="258"/>
      <c r="R46" s="259">
        <f>AVERAGE(T27:T31)</f>
        <v>1.4358974358974359</v>
      </c>
      <c r="S46" s="260"/>
      <c r="T46" s="260"/>
      <c r="U46" s="260">
        <f>AVERAGE(W27:W31)</f>
        <v>6.3044227226652136</v>
      </c>
      <c r="V46" s="260"/>
      <c r="W46" s="261"/>
      <c r="X46" s="260">
        <f>AVERAGE(Z27:Z31)</f>
        <v>6.1090102707749763</v>
      </c>
      <c r="Y46" s="260"/>
      <c r="Z46" s="260"/>
      <c r="AA46" s="260">
        <f>AVERAGE(AC27:AC31)</f>
        <v>4.6669459572685383</v>
      </c>
      <c r="AB46" s="260"/>
      <c r="AC46" s="261"/>
      <c r="AE46" s="257">
        <v>5</v>
      </c>
      <c r="AF46" s="258"/>
      <c r="AG46" s="259">
        <f>AVERAGE(AI27:AI31)</f>
        <v>4.8556606141745462</v>
      </c>
      <c r="AH46" s="260"/>
      <c r="AI46" s="260"/>
      <c r="AJ46" s="260">
        <f>AVERAGE(AL27:AL31)</f>
        <v>3.2722436869153695</v>
      </c>
      <c r="AK46" s="260"/>
      <c r="AL46" s="261"/>
      <c r="AM46" s="260">
        <f>AVERAGE(AO27:AO31)</f>
        <v>4.511519923284629</v>
      </c>
      <c r="AN46" s="260"/>
      <c r="AO46" s="260"/>
      <c r="AP46" s="260">
        <f>AVERAGE(AR27:AR31)</f>
        <v>3.7698032961190853</v>
      </c>
      <c r="AQ46" s="260"/>
      <c r="AR46" s="261"/>
      <c r="AT46" s="257">
        <v>5</v>
      </c>
      <c r="AU46" s="258"/>
      <c r="AV46" s="259">
        <f>AVERAGE(AX27:AX31)</f>
        <v>1.0350272753373528</v>
      </c>
      <c r="AW46" s="260"/>
      <c r="AX46" s="260"/>
      <c r="AY46" s="260">
        <f>AVERAGE(BA27:BA31)</f>
        <v>0.67482387838338886</v>
      </c>
      <c r="AZ46" s="260"/>
      <c r="BA46" s="261"/>
      <c r="BB46" s="260">
        <f>AVERAGE(BD27:BD31)</f>
        <v>1.7297231253054544</v>
      </c>
      <c r="BC46" s="260"/>
      <c r="BD46" s="260"/>
      <c r="BE46" s="260">
        <f>AVERAGE(BG27:BG31)</f>
        <v>1.5592170276324056</v>
      </c>
      <c r="BF46" s="260"/>
      <c r="BG46" s="261"/>
    </row>
    <row r="47" spans="1:59" s="78" customFormat="1">
      <c r="A47" s="257">
        <v>6</v>
      </c>
      <c r="B47" s="258"/>
      <c r="C47" s="259">
        <f>AVERAGE(E32:E36)</f>
        <v>1.231060606060606</v>
      </c>
      <c r="D47" s="260"/>
      <c r="E47" s="260"/>
      <c r="F47" s="260">
        <f>AVERAGE(H32:H36)</f>
        <v>3.9182437202523284</v>
      </c>
      <c r="G47" s="260"/>
      <c r="H47" s="261"/>
      <c r="I47" s="260">
        <f>AVERAGE(K32:K36)</f>
        <v>5.5897229705279248</v>
      </c>
      <c r="J47" s="260"/>
      <c r="K47" s="260"/>
      <c r="L47" s="260">
        <f>AVERAGE(N32:N36)</f>
        <v>4.1370653293178403</v>
      </c>
      <c r="M47" s="260"/>
      <c r="N47" s="261"/>
      <c r="P47" s="257">
        <v>6</v>
      </c>
      <c r="Q47" s="258"/>
      <c r="R47" s="259">
        <f>AVERAGE(T32:T36)</f>
        <v>3.5423789173789175</v>
      </c>
      <c r="S47" s="260"/>
      <c r="T47" s="260"/>
      <c r="U47" s="260">
        <f>AVERAGE(W32:W36)</f>
        <v>2.9042022792022792</v>
      </c>
      <c r="V47" s="260"/>
      <c r="W47" s="261"/>
      <c r="X47" s="260">
        <f>AVERAGE(Z32:Z36)</f>
        <v>2.561827956989247</v>
      </c>
      <c r="Y47" s="260"/>
      <c r="Z47" s="260"/>
      <c r="AA47" s="260">
        <f>AVERAGE(AC32:AC36)</f>
        <v>4.194420394420395</v>
      </c>
      <c r="AB47" s="260"/>
      <c r="AC47" s="261"/>
      <c r="AE47" s="257">
        <v>6</v>
      </c>
      <c r="AF47" s="258"/>
      <c r="AG47" s="259">
        <f>AVERAGE(AI32:AI36)</f>
        <v>4.4487332354979419</v>
      </c>
      <c r="AH47" s="260"/>
      <c r="AI47" s="260"/>
      <c r="AJ47" s="260">
        <f>AVERAGE(AL32:AL36)</f>
        <v>4.1132198937076989</v>
      </c>
      <c r="AK47" s="260"/>
      <c r="AL47" s="261"/>
      <c r="AM47" s="260">
        <f>AVERAGE(AO32:AO36)</f>
        <v>5.2416779466963064</v>
      </c>
      <c r="AN47" s="260"/>
      <c r="AO47" s="260"/>
      <c r="AP47" s="260">
        <f>AVERAGE(AR32:AR36)</f>
        <v>4.2649556898782901</v>
      </c>
      <c r="AQ47" s="260"/>
      <c r="AR47" s="261"/>
      <c r="AT47" s="257">
        <v>6</v>
      </c>
      <c r="AU47" s="258"/>
      <c r="AV47" s="259">
        <f>AVERAGE(AX32:AX36)</f>
        <v>1.2291539865249337</v>
      </c>
      <c r="AW47" s="260"/>
      <c r="AX47" s="260"/>
      <c r="AY47" s="260">
        <f>AVERAGE(BA32:BA36)</f>
        <v>1.0363268324929638</v>
      </c>
      <c r="AZ47" s="260"/>
      <c r="BA47" s="261"/>
      <c r="BB47" s="260">
        <f>AVERAGE(BD32:BD36)</f>
        <v>1.020912420912421</v>
      </c>
      <c r="BC47" s="260"/>
      <c r="BD47" s="260"/>
      <c r="BE47" s="260">
        <f>AVERAGE(BG32:BG36)</f>
        <v>0.80730593607305945</v>
      </c>
      <c r="BF47" s="260"/>
      <c r="BG47" s="261"/>
    </row>
    <row r="48" spans="1:59" s="79" customFormat="1">
      <c r="A48" s="244" t="s">
        <v>47</v>
      </c>
      <c r="B48" s="245"/>
      <c r="C48" s="262">
        <f>AVERAGE(C42:E47)</f>
        <v>2.1656280378463983</v>
      </c>
      <c r="D48" s="263"/>
      <c r="E48" s="263"/>
      <c r="F48" s="263">
        <f t="shared" ref="F48" si="21">AVERAGE(F42:H47)</f>
        <v>2.3143548029886478</v>
      </c>
      <c r="G48" s="263"/>
      <c r="H48" s="264"/>
      <c r="I48" s="263">
        <f t="shared" ref="I48" si="22">AVERAGE(I42:K47)</f>
        <v>3.2292366229915763</v>
      </c>
      <c r="J48" s="263"/>
      <c r="K48" s="263"/>
      <c r="L48" s="263">
        <f t="shared" ref="L48" si="23">AVERAGE(L42:N47)</f>
        <v>3.4036189588256014</v>
      </c>
      <c r="M48" s="263"/>
      <c r="N48" s="264"/>
      <c r="P48" s="244" t="s">
        <v>47</v>
      </c>
      <c r="Q48" s="245"/>
      <c r="R48" s="262">
        <f>AVERAGE(R42:T47)</f>
        <v>3.7970233909240214</v>
      </c>
      <c r="S48" s="263"/>
      <c r="T48" s="263"/>
      <c r="U48" s="263">
        <f t="shared" ref="U48" si="24">AVERAGE(U42:W47)</f>
        <v>3.9275933112603489</v>
      </c>
      <c r="V48" s="263"/>
      <c r="W48" s="264"/>
      <c r="X48" s="263">
        <f t="shared" ref="X48" si="25">AVERAGE(X42:Z47)</f>
        <v>4.0770868068077384</v>
      </c>
      <c r="Y48" s="263"/>
      <c r="Z48" s="263"/>
      <c r="AA48" s="263">
        <f t="shared" ref="AA48" si="26">AVERAGE(AA42:AC47)</f>
        <v>4.2333050134574384</v>
      </c>
      <c r="AB48" s="263"/>
      <c r="AC48" s="264"/>
      <c r="AE48" s="244" t="s">
        <v>47</v>
      </c>
      <c r="AF48" s="245"/>
      <c r="AG48" s="262">
        <f>AVERAGE(AG42:AI47)</f>
        <v>4.2241244888270222</v>
      </c>
      <c r="AH48" s="263"/>
      <c r="AI48" s="263"/>
      <c r="AJ48" s="263">
        <f t="shared" ref="AJ48" si="27">AVERAGE(AJ42:AL47)</f>
        <v>3.7659839335976053</v>
      </c>
      <c r="AK48" s="263"/>
      <c r="AL48" s="264"/>
      <c r="AM48" s="263">
        <f t="shared" ref="AM48" si="28">AVERAGE(AM42:AO47)</f>
        <v>4.8649990264285359</v>
      </c>
      <c r="AN48" s="263"/>
      <c r="AO48" s="263"/>
      <c r="AP48" s="263">
        <f t="shared" ref="AP48" si="29">AVERAGE(AP42:AR47)</f>
        <v>4.1973897621238834</v>
      </c>
      <c r="AQ48" s="263"/>
      <c r="AR48" s="264"/>
      <c r="AT48" s="244" t="s">
        <v>47</v>
      </c>
      <c r="AU48" s="245"/>
      <c r="AV48" s="262">
        <f>AVERAGE(AV42:AX47)</f>
        <v>0.9756403016593338</v>
      </c>
      <c r="AW48" s="263"/>
      <c r="AX48" s="263"/>
      <c r="AY48" s="263">
        <f t="shared" ref="AY48" si="30">AVERAGE(AY42:BA47)</f>
        <v>1.1105987461615225</v>
      </c>
      <c r="AZ48" s="263"/>
      <c r="BA48" s="264"/>
      <c r="BB48" s="263">
        <f>AVERAGE(BB42:BD47)</f>
        <v>1.2178278566292</v>
      </c>
      <c r="BC48" s="263"/>
      <c r="BD48" s="263"/>
      <c r="BE48" s="263">
        <f t="shared" ref="BE48" si="31">AVERAGE(BE42:BG47)</f>
        <v>1.2327998735357135</v>
      </c>
      <c r="BF48" s="263"/>
      <c r="BG48" s="264"/>
    </row>
    <row r="49" spans="1:59" s="79" customFormat="1">
      <c r="A49" s="247" t="s">
        <v>11</v>
      </c>
      <c r="B49" s="248"/>
      <c r="C49" s="249">
        <f>STDEV(C42:E47)</f>
        <v>0.70032870603210418</v>
      </c>
      <c r="D49" s="250"/>
      <c r="E49" s="250"/>
      <c r="F49" s="250">
        <f t="shared" ref="F49" si="32">STDEV(F42:H47)</f>
        <v>0.84473895914605535</v>
      </c>
      <c r="G49" s="250"/>
      <c r="H49" s="251"/>
      <c r="I49" s="250">
        <f t="shared" ref="I49" si="33">STDEV(I42:K47)</f>
        <v>1.7078607584170846</v>
      </c>
      <c r="J49" s="250"/>
      <c r="K49" s="250"/>
      <c r="L49" s="250">
        <f t="shared" ref="L49" si="34">STDEV(L42:N47)</f>
        <v>1.1892192265956101</v>
      </c>
      <c r="M49" s="250"/>
      <c r="N49" s="251"/>
      <c r="P49" s="247" t="s">
        <v>11</v>
      </c>
      <c r="Q49" s="248"/>
      <c r="R49" s="249">
        <f>STDEV(R42:T47)</f>
        <v>1.7942111921493322</v>
      </c>
      <c r="S49" s="250"/>
      <c r="T49" s="250"/>
      <c r="U49" s="250">
        <f t="shared" ref="U49" si="35">STDEV(U42:W47)</f>
        <v>1.217076978452857</v>
      </c>
      <c r="V49" s="250"/>
      <c r="W49" s="251"/>
      <c r="X49" s="250">
        <f t="shared" ref="X49" si="36">STDEV(X42:Z47)</f>
        <v>1.183624693797193</v>
      </c>
      <c r="Y49" s="250"/>
      <c r="Z49" s="250"/>
      <c r="AA49" s="250">
        <f t="shared" ref="AA49" si="37">STDEV(AA42:AC47)</f>
        <v>1.6253733057019992</v>
      </c>
      <c r="AB49" s="250"/>
      <c r="AC49" s="251"/>
      <c r="AE49" s="247" t="s">
        <v>11</v>
      </c>
      <c r="AF49" s="248"/>
      <c r="AG49" s="249">
        <f>STDEV(AG42:AI47)</f>
        <v>0.66547757382407291</v>
      </c>
      <c r="AH49" s="250"/>
      <c r="AI49" s="250"/>
      <c r="AJ49" s="250">
        <f t="shared" ref="AJ49" si="38">STDEV(AJ42:AL47)</f>
        <v>0.91076572727292293</v>
      </c>
      <c r="AK49" s="250"/>
      <c r="AL49" s="251"/>
      <c r="AM49" s="250">
        <f t="shared" ref="AM49" si="39">STDEV(AM42:AO47)</f>
        <v>0.7022982786306794</v>
      </c>
      <c r="AN49" s="250"/>
      <c r="AO49" s="250"/>
      <c r="AP49" s="250">
        <f t="shared" ref="AP49" si="40">STDEV(AP42:AR47)</f>
        <v>0.88424773384254152</v>
      </c>
      <c r="AQ49" s="250"/>
      <c r="AR49" s="251"/>
      <c r="AT49" s="247" t="s">
        <v>11</v>
      </c>
      <c r="AU49" s="248"/>
      <c r="AV49" s="249">
        <f>STDEV(AV42:AX47)</f>
        <v>0.43877302659999823</v>
      </c>
      <c r="AW49" s="250"/>
      <c r="AX49" s="250"/>
      <c r="AY49" s="250">
        <f t="shared" ref="AY49" si="41">STDEV(AY42:BA47)</f>
        <v>0.41792480990976338</v>
      </c>
      <c r="AZ49" s="250"/>
      <c r="BA49" s="251"/>
      <c r="BB49" s="250">
        <f>STDEV(BB42:BD47)</f>
        <v>0.55637992337192876</v>
      </c>
      <c r="BC49" s="250"/>
      <c r="BD49" s="250"/>
      <c r="BE49" s="250">
        <f t="shared" ref="BE49" si="42">STDEV(BE42:BG47)</f>
        <v>0.69330252262727976</v>
      </c>
      <c r="BF49" s="250"/>
      <c r="BG49" s="251"/>
    </row>
    <row r="50" spans="1:59" s="79" customFormat="1">
      <c r="A50" s="252" t="s">
        <v>23</v>
      </c>
      <c r="B50" s="253"/>
      <c r="C50" s="254">
        <f>C49/SQRT(6)</f>
        <v>0.28590799700037584</v>
      </c>
      <c r="D50" s="255"/>
      <c r="E50" s="255"/>
      <c r="F50" s="255">
        <f t="shared" ref="F50" si="43">F49/SQRT(6)</f>
        <v>0.34486323595960017</v>
      </c>
      <c r="G50" s="255"/>
      <c r="H50" s="256"/>
      <c r="I50" s="255">
        <f t="shared" ref="I50" si="44">I49/SQRT(6)</f>
        <v>0.69723123497409145</v>
      </c>
      <c r="J50" s="255"/>
      <c r="K50" s="255"/>
      <c r="L50" s="255">
        <f t="shared" ref="L50" si="45">L49/SQRT(6)</f>
        <v>0.48549671624441521</v>
      </c>
      <c r="M50" s="255"/>
      <c r="N50" s="256"/>
      <c r="P50" s="252" t="s">
        <v>23</v>
      </c>
      <c r="Q50" s="253"/>
      <c r="R50" s="254">
        <f>R49/SQRT(6)</f>
        <v>0.73248365192609455</v>
      </c>
      <c r="S50" s="255"/>
      <c r="T50" s="255"/>
      <c r="U50" s="255">
        <f t="shared" ref="U50" si="46">U49/SQRT(6)</f>
        <v>0.49686959581630274</v>
      </c>
      <c r="V50" s="255"/>
      <c r="W50" s="256"/>
      <c r="X50" s="255">
        <f t="shared" ref="X50" si="47">X49/SQRT(6)</f>
        <v>0.48321275779351741</v>
      </c>
      <c r="Y50" s="255"/>
      <c r="Z50" s="255"/>
      <c r="AA50" s="255">
        <f t="shared" ref="AA50" si="48">AA49/SQRT(6)</f>
        <v>0.66355587341843902</v>
      </c>
      <c r="AB50" s="255"/>
      <c r="AC50" s="256"/>
      <c r="AE50" s="252" t="s">
        <v>23</v>
      </c>
      <c r="AF50" s="253"/>
      <c r="AG50" s="254">
        <f>AG49/SQRT(6)</f>
        <v>0.27168008185571696</v>
      </c>
      <c r="AH50" s="255"/>
      <c r="AI50" s="255"/>
      <c r="AJ50" s="255">
        <f t="shared" ref="AJ50" si="49">AJ49/SQRT(6)</f>
        <v>0.37181855117224771</v>
      </c>
      <c r="AK50" s="255"/>
      <c r="AL50" s="256"/>
      <c r="AM50" s="255">
        <f t="shared" ref="AM50" si="50">AM49/SQRT(6)</f>
        <v>0.2867120716466886</v>
      </c>
      <c r="AN50" s="255"/>
      <c r="AO50" s="255"/>
      <c r="AP50" s="255">
        <f t="shared" ref="AP50" si="51">AP49/SQRT(6)</f>
        <v>0.36099262568776258</v>
      </c>
      <c r="AQ50" s="255"/>
      <c r="AR50" s="256"/>
      <c r="AT50" s="252" t="s">
        <v>23</v>
      </c>
      <c r="AU50" s="253"/>
      <c r="AV50" s="254">
        <f>AV49/SQRT(6)</f>
        <v>0.17912833801110439</v>
      </c>
      <c r="AW50" s="255"/>
      <c r="AX50" s="255"/>
      <c r="AY50" s="255">
        <f t="shared" ref="AY50" si="52">AY49/SQRT(6)</f>
        <v>0.17061708918809584</v>
      </c>
      <c r="AZ50" s="255"/>
      <c r="BA50" s="256"/>
      <c r="BB50" s="255">
        <f t="shared" ref="BB50" si="53">BB49/SQRT(6)</f>
        <v>0.22714115256500503</v>
      </c>
      <c r="BC50" s="255"/>
      <c r="BD50" s="255"/>
      <c r="BE50" s="255">
        <f t="shared" ref="BE50" si="54">BE49/SQRT(6)</f>
        <v>0.28303956963687071</v>
      </c>
      <c r="BF50" s="255"/>
      <c r="BG50" s="256"/>
    </row>
    <row r="51" spans="1:59" s="79" customFormat="1">
      <c r="A51" s="200" t="s">
        <v>69</v>
      </c>
      <c r="B51" s="200"/>
      <c r="C51" s="266"/>
      <c r="D51" s="266"/>
      <c r="E51" s="266"/>
      <c r="F51" s="268">
        <v>0.82899999999999996</v>
      </c>
      <c r="G51" s="268"/>
      <c r="H51" s="268"/>
      <c r="I51" s="267"/>
      <c r="J51" s="267"/>
      <c r="K51" s="267"/>
      <c r="L51" s="268">
        <v>0.8</v>
      </c>
      <c r="M51" s="268"/>
      <c r="N51" s="268"/>
      <c r="P51" s="200" t="s">
        <v>69</v>
      </c>
      <c r="Q51" s="200"/>
      <c r="R51" s="266"/>
      <c r="S51" s="266"/>
      <c r="T51" s="266"/>
      <c r="U51" s="268">
        <v>0.88</v>
      </c>
      <c r="V51" s="268"/>
      <c r="W51" s="268"/>
      <c r="X51" s="267"/>
      <c r="Y51" s="267"/>
      <c r="Z51" s="267"/>
      <c r="AA51" s="268">
        <v>0.85699999999999998</v>
      </c>
      <c r="AB51" s="268"/>
      <c r="AC51" s="268"/>
      <c r="AE51" s="200" t="s">
        <v>69</v>
      </c>
      <c r="AF51" s="200"/>
      <c r="AG51" s="266"/>
      <c r="AH51" s="266"/>
      <c r="AI51" s="266"/>
      <c r="AJ51" s="268">
        <v>0.33200000000000002</v>
      </c>
      <c r="AK51" s="268"/>
      <c r="AL51" s="268"/>
      <c r="AM51" s="267"/>
      <c r="AN51" s="267"/>
      <c r="AO51" s="267"/>
      <c r="AP51" s="268">
        <v>0.16300000000000001</v>
      </c>
      <c r="AQ51" s="268"/>
      <c r="AR51" s="268"/>
      <c r="AT51" s="200" t="s">
        <v>69</v>
      </c>
      <c r="AU51" s="200"/>
      <c r="AV51" s="266"/>
      <c r="AW51" s="266"/>
      <c r="AX51" s="266"/>
      <c r="AY51" s="268">
        <v>0.66900000000000004</v>
      </c>
      <c r="AZ51" s="268"/>
      <c r="BA51" s="268"/>
      <c r="BB51" s="267"/>
      <c r="BC51" s="267"/>
      <c r="BD51" s="267"/>
      <c r="BE51" s="268">
        <v>0.96199999999999997</v>
      </c>
      <c r="BF51" s="268"/>
      <c r="BG51" s="268"/>
    </row>
    <row r="52" spans="1:59" s="79" customFormat="1">
      <c r="A52" s="200" t="s">
        <v>14</v>
      </c>
      <c r="B52" s="200"/>
      <c r="C52" s="266"/>
      <c r="D52" s="266"/>
      <c r="E52" s="266"/>
      <c r="F52" s="266"/>
      <c r="G52" s="266"/>
      <c r="H52" s="266"/>
      <c r="I52" s="268">
        <v>0.13300000000000001</v>
      </c>
      <c r="J52" s="268"/>
      <c r="K52" s="268"/>
      <c r="L52" s="268">
        <v>0.125</v>
      </c>
      <c r="M52" s="268"/>
      <c r="N52" s="268"/>
      <c r="P52" s="200" t="s">
        <v>14</v>
      </c>
      <c r="Q52" s="200"/>
      <c r="R52" s="266"/>
      <c r="S52" s="266"/>
      <c r="T52" s="266"/>
      <c r="U52" s="266"/>
      <c r="V52" s="266"/>
      <c r="W52" s="266"/>
      <c r="X52" s="268">
        <v>0.746</v>
      </c>
      <c r="Y52" s="268"/>
      <c r="Z52" s="268"/>
      <c r="AA52" s="268">
        <v>0.72399999999999998</v>
      </c>
      <c r="AB52" s="268"/>
      <c r="AC52" s="268"/>
      <c r="AE52" s="200" t="s">
        <v>14</v>
      </c>
      <c r="AF52" s="200"/>
      <c r="AG52" s="266"/>
      <c r="AH52" s="266"/>
      <c r="AI52" s="266"/>
      <c r="AJ52" s="266"/>
      <c r="AK52" s="266"/>
      <c r="AL52" s="266"/>
      <c r="AM52" s="268">
        <v>0.18</v>
      </c>
      <c r="AN52" s="268"/>
      <c r="AO52" s="268"/>
      <c r="AP52" s="268">
        <v>0.36</v>
      </c>
      <c r="AQ52" s="268"/>
      <c r="AR52" s="268"/>
      <c r="AT52" s="200" t="s">
        <v>14</v>
      </c>
      <c r="AU52" s="200"/>
      <c r="AV52" s="266"/>
      <c r="AW52" s="266"/>
      <c r="AX52" s="266"/>
      <c r="AY52" s="266"/>
      <c r="AZ52" s="266"/>
      <c r="BA52" s="266"/>
      <c r="BB52" s="268">
        <v>0.44500000000000001</v>
      </c>
      <c r="BC52" s="268"/>
      <c r="BD52" s="268"/>
      <c r="BE52" s="268">
        <v>0.69799999999999995</v>
      </c>
      <c r="BF52" s="268"/>
      <c r="BG52" s="268"/>
    </row>
    <row r="53" spans="1:59">
      <c r="A53" s="83"/>
      <c r="B53" s="83"/>
      <c r="C53" s="83"/>
      <c r="D53" s="83"/>
      <c r="E53" s="83"/>
      <c r="P53" s="83"/>
      <c r="Q53" s="83"/>
      <c r="R53" s="83"/>
      <c r="S53" s="83"/>
      <c r="T53" s="83"/>
      <c r="AE53" s="83"/>
      <c r="AF53" s="83"/>
      <c r="AG53" s="83"/>
      <c r="AH53" s="83"/>
      <c r="AI53" s="83"/>
      <c r="AT53" s="16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</row>
    <row r="54" spans="1:59">
      <c r="A54" s="222" t="s">
        <v>16</v>
      </c>
      <c r="B54" s="222"/>
      <c r="C54" s="222"/>
      <c r="D54" s="222"/>
      <c r="E54" s="222"/>
      <c r="F54" s="223" t="s">
        <v>52</v>
      </c>
      <c r="G54" s="223"/>
      <c r="H54" s="223"/>
      <c r="P54" s="222" t="s">
        <v>16</v>
      </c>
      <c r="Q54" s="222"/>
      <c r="R54" s="222"/>
      <c r="S54" s="222"/>
      <c r="T54" s="222"/>
      <c r="U54" s="223" t="s">
        <v>70</v>
      </c>
      <c r="V54" s="223"/>
      <c r="W54" s="223"/>
      <c r="AE54" s="222" t="s">
        <v>16</v>
      </c>
      <c r="AF54" s="222"/>
      <c r="AG54" s="222"/>
      <c r="AH54" s="222"/>
      <c r="AI54" s="222"/>
      <c r="AJ54" s="223" t="s">
        <v>71</v>
      </c>
      <c r="AK54" s="223"/>
      <c r="AL54" s="223"/>
      <c r="AT54" s="222" t="s">
        <v>16</v>
      </c>
      <c r="AU54" s="222"/>
      <c r="AV54" s="222"/>
      <c r="AW54" s="222"/>
      <c r="AX54" s="222"/>
      <c r="AY54" s="223" t="s">
        <v>72</v>
      </c>
      <c r="AZ54" s="223"/>
      <c r="BA54" s="223"/>
    </row>
    <row r="55" spans="1:59">
      <c r="A55" s="22"/>
      <c r="B55" s="22"/>
      <c r="C55" s="22"/>
      <c r="D55" s="23"/>
      <c r="E55" s="23"/>
      <c r="F55" s="49"/>
      <c r="P55" s="22"/>
      <c r="Q55" s="22"/>
      <c r="R55" s="22"/>
      <c r="S55" s="23"/>
      <c r="T55" s="23"/>
      <c r="U55" s="49"/>
      <c r="AE55" s="22"/>
      <c r="AF55" s="22"/>
      <c r="AG55" s="22"/>
      <c r="AH55" s="23"/>
      <c r="AI55" s="23"/>
      <c r="AJ55" s="49"/>
      <c r="AT55" s="22"/>
      <c r="AU55" s="22"/>
      <c r="AV55" s="22"/>
      <c r="AW55" s="23"/>
      <c r="AX55" s="23"/>
      <c r="AY55" s="49"/>
    </row>
    <row r="56" spans="1:59">
      <c r="A56" s="222" t="s">
        <v>26</v>
      </c>
      <c r="B56" s="222"/>
      <c r="C56" s="222"/>
      <c r="D56" s="222"/>
      <c r="E56" s="222"/>
      <c r="F56" s="222"/>
      <c r="G56" s="222"/>
      <c r="H56" s="222"/>
      <c r="P56" s="222" t="s">
        <v>26</v>
      </c>
      <c r="Q56" s="222"/>
      <c r="R56" s="222"/>
      <c r="S56" s="222"/>
      <c r="T56" s="222"/>
      <c r="U56" s="222"/>
      <c r="V56" s="222"/>
      <c r="W56" s="222"/>
      <c r="AE56" s="222" t="s">
        <v>26</v>
      </c>
      <c r="AF56" s="222"/>
      <c r="AG56" s="222"/>
      <c r="AH56" s="222"/>
      <c r="AI56" s="222"/>
      <c r="AJ56" s="222"/>
      <c r="AK56" s="222"/>
      <c r="AL56" s="222"/>
      <c r="AT56" s="222" t="s">
        <v>26</v>
      </c>
      <c r="AU56" s="222"/>
      <c r="AV56" s="222"/>
      <c r="AW56" s="222"/>
      <c r="AX56" s="222"/>
      <c r="AY56" s="222"/>
      <c r="AZ56" s="222"/>
      <c r="BA56" s="222"/>
    </row>
    <row r="57" spans="1:59">
      <c r="A57" s="238" t="s">
        <v>27</v>
      </c>
      <c r="B57" s="239"/>
      <c r="C57" s="240"/>
      <c r="D57" s="50" t="s">
        <v>28</v>
      </c>
      <c r="E57" s="239" t="s">
        <v>29</v>
      </c>
      <c r="F57" s="239"/>
      <c r="G57" s="239" t="s">
        <v>30</v>
      </c>
      <c r="H57" s="239"/>
      <c r="I57" s="239"/>
      <c r="J57" s="239" t="s">
        <v>31</v>
      </c>
      <c r="K57" s="239"/>
      <c r="L57" s="239"/>
      <c r="M57" s="239" t="s">
        <v>32</v>
      </c>
      <c r="N57" s="240"/>
      <c r="P57" s="238" t="s">
        <v>27</v>
      </c>
      <c r="Q57" s="239"/>
      <c r="R57" s="240"/>
      <c r="S57" s="50" t="s">
        <v>28</v>
      </c>
      <c r="T57" s="239" t="s">
        <v>29</v>
      </c>
      <c r="U57" s="239"/>
      <c r="V57" s="239" t="s">
        <v>30</v>
      </c>
      <c r="W57" s="239"/>
      <c r="X57" s="239"/>
      <c r="Y57" s="239" t="s">
        <v>31</v>
      </c>
      <c r="Z57" s="239"/>
      <c r="AA57" s="239"/>
      <c r="AB57" s="239" t="s">
        <v>32</v>
      </c>
      <c r="AC57" s="240"/>
      <c r="AE57" s="238" t="s">
        <v>27</v>
      </c>
      <c r="AF57" s="239"/>
      <c r="AG57" s="240"/>
      <c r="AH57" s="50" t="s">
        <v>28</v>
      </c>
      <c r="AI57" s="239" t="s">
        <v>29</v>
      </c>
      <c r="AJ57" s="239"/>
      <c r="AK57" s="239" t="s">
        <v>30</v>
      </c>
      <c r="AL57" s="239"/>
      <c r="AM57" s="239"/>
      <c r="AN57" s="239" t="s">
        <v>31</v>
      </c>
      <c r="AO57" s="239"/>
      <c r="AP57" s="239"/>
      <c r="AQ57" s="239" t="s">
        <v>32</v>
      </c>
      <c r="AR57" s="240"/>
      <c r="AT57" s="238" t="s">
        <v>27</v>
      </c>
      <c r="AU57" s="239"/>
      <c r="AV57" s="240"/>
      <c r="AW57" s="50" t="s">
        <v>28</v>
      </c>
      <c r="AX57" s="239" t="s">
        <v>29</v>
      </c>
      <c r="AY57" s="239"/>
      <c r="AZ57" s="239" t="s">
        <v>30</v>
      </c>
      <c r="BA57" s="239"/>
      <c r="BB57" s="239"/>
      <c r="BC57" s="239" t="s">
        <v>31</v>
      </c>
      <c r="BD57" s="239"/>
      <c r="BE57" s="239"/>
      <c r="BF57" s="239" t="s">
        <v>32</v>
      </c>
      <c r="BG57" s="240"/>
    </row>
    <row r="58" spans="1:59">
      <c r="A58" s="231" t="s">
        <v>4</v>
      </c>
      <c r="B58" s="232"/>
      <c r="C58" s="233"/>
      <c r="D58" s="84">
        <v>1</v>
      </c>
      <c r="E58" s="301">
        <v>6.952</v>
      </c>
      <c r="F58" s="301"/>
      <c r="G58" s="301">
        <v>6.952</v>
      </c>
      <c r="H58" s="301"/>
      <c r="I58" s="301"/>
      <c r="J58" s="224">
        <v>5.024</v>
      </c>
      <c r="K58" s="224"/>
      <c r="L58" s="224"/>
      <c r="M58" s="224">
        <v>3.5999999999999997E-2</v>
      </c>
      <c r="N58" s="306"/>
      <c r="P58" s="231" t="s">
        <v>4</v>
      </c>
      <c r="Q58" s="232"/>
      <c r="R58" s="233"/>
      <c r="S58" s="84">
        <v>1</v>
      </c>
      <c r="T58" s="301">
        <v>0.51500000000000001</v>
      </c>
      <c r="U58" s="301"/>
      <c r="V58" s="301">
        <v>0.51500000000000001</v>
      </c>
      <c r="W58" s="301"/>
      <c r="X58" s="301"/>
      <c r="Y58" s="224">
        <v>0.23499999999999999</v>
      </c>
      <c r="Z58" s="224"/>
      <c r="AA58" s="224"/>
      <c r="AB58" s="224">
        <v>0.63300000000000001</v>
      </c>
      <c r="AC58" s="306"/>
      <c r="AE58" s="231" t="s">
        <v>4</v>
      </c>
      <c r="AF58" s="232"/>
      <c r="AG58" s="233"/>
      <c r="AH58" s="84">
        <v>1</v>
      </c>
      <c r="AI58" s="301">
        <v>1.7250000000000001</v>
      </c>
      <c r="AJ58" s="301"/>
      <c r="AK58" s="301">
        <v>1.7250000000000001</v>
      </c>
      <c r="AL58" s="301"/>
      <c r="AM58" s="301"/>
      <c r="AN58" s="224">
        <v>2.7080000000000002</v>
      </c>
      <c r="AO58" s="224"/>
      <c r="AP58" s="224"/>
      <c r="AQ58" s="224">
        <v>0.115</v>
      </c>
      <c r="AR58" s="306"/>
      <c r="AT58" s="231" t="s">
        <v>4</v>
      </c>
      <c r="AU58" s="232"/>
      <c r="AV58" s="233"/>
      <c r="AW58" s="84">
        <v>1</v>
      </c>
      <c r="AX58" s="301">
        <v>0.19900000000000001</v>
      </c>
      <c r="AY58" s="301"/>
      <c r="AZ58" s="301">
        <v>0.19900000000000001</v>
      </c>
      <c r="BA58" s="301"/>
      <c r="BB58" s="301"/>
      <c r="BC58" s="224">
        <v>0.68799999999999994</v>
      </c>
      <c r="BD58" s="224"/>
      <c r="BE58" s="224"/>
      <c r="BF58" s="224">
        <v>0.41699999999999998</v>
      </c>
      <c r="BG58" s="306"/>
    </row>
    <row r="59" spans="1:59">
      <c r="A59" s="231" t="s">
        <v>61</v>
      </c>
      <c r="B59" s="232"/>
      <c r="C59" s="233"/>
      <c r="D59" s="84">
        <v>1</v>
      </c>
      <c r="E59" s="301">
        <v>0.157</v>
      </c>
      <c r="F59" s="301"/>
      <c r="G59" s="301">
        <v>0.157</v>
      </c>
      <c r="H59" s="301"/>
      <c r="I59" s="301"/>
      <c r="J59" s="224">
        <v>0.113</v>
      </c>
      <c r="K59" s="224"/>
      <c r="L59" s="224"/>
      <c r="M59" s="326">
        <v>0.74</v>
      </c>
      <c r="N59" s="326"/>
      <c r="P59" s="231" t="s">
        <v>61</v>
      </c>
      <c r="Q59" s="232"/>
      <c r="R59" s="233"/>
      <c r="S59" s="84">
        <v>1</v>
      </c>
      <c r="T59" s="301">
        <v>0.123</v>
      </c>
      <c r="U59" s="301"/>
      <c r="V59" s="301">
        <v>0.123</v>
      </c>
      <c r="W59" s="301"/>
      <c r="X59" s="301"/>
      <c r="Y59" s="224">
        <v>5.6399999999999999E-2</v>
      </c>
      <c r="Z59" s="224"/>
      <c r="AA59" s="224"/>
      <c r="AB59" s="306">
        <v>0.81499999999999995</v>
      </c>
      <c r="AC59" s="306"/>
      <c r="AE59" s="231" t="s">
        <v>61</v>
      </c>
      <c r="AF59" s="232"/>
      <c r="AG59" s="233"/>
      <c r="AH59" s="84">
        <v>1</v>
      </c>
      <c r="AI59" s="301">
        <v>1.901</v>
      </c>
      <c r="AJ59" s="301"/>
      <c r="AK59" s="301">
        <v>1.901</v>
      </c>
      <c r="AL59" s="301"/>
      <c r="AM59" s="301"/>
      <c r="AN59" s="224">
        <v>2.9849999999999999</v>
      </c>
      <c r="AO59" s="224"/>
      <c r="AP59" s="224"/>
      <c r="AQ59" s="306">
        <v>9.9000000000000005E-2</v>
      </c>
      <c r="AR59" s="306"/>
      <c r="AT59" s="231" t="s">
        <v>61</v>
      </c>
      <c r="AU59" s="232"/>
      <c r="AV59" s="233"/>
      <c r="AW59" s="84">
        <v>1</v>
      </c>
      <c r="AX59" s="323">
        <v>3.3700000000000001E-2</v>
      </c>
      <c r="AY59" s="323"/>
      <c r="AZ59" s="323">
        <v>3.3700000000000001E-2</v>
      </c>
      <c r="BA59" s="323"/>
      <c r="BB59" s="323"/>
      <c r="BC59" s="224">
        <v>0.11700000000000001</v>
      </c>
      <c r="BD59" s="224"/>
      <c r="BE59" s="224"/>
      <c r="BF59" s="306">
        <v>0.73599999999999999</v>
      </c>
      <c r="BG59" s="306"/>
    </row>
    <row r="60" spans="1:59">
      <c r="A60" s="231" t="s">
        <v>62</v>
      </c>
      <c r="B60" s="232"/>
      <c r="C60" s="233"/>
      <c r="D60" s="84">
        <v>1</v>
      </c>
      <c r="E60" s="325">
        <v>9.8700000000000003E-4</v>
      </c>
      <c r="F60" s="325"/>
      <c r="G60" s="325">
        <v>9.8700000000000003E-4</v>
      </c>
      <c r="H60" s="325"/>
      <c r="I60" s="325"/>
      <c r="J60" s="224">
        <v>7.1299999999999998E-4</v>
      </c>
      <c r="K60" s="224"/>
      <c r="L60" s="224"/>
      <c r="M60" s="306">
        <v>0.97899999999999998</v>
      </c>
      <c r="N60" s="306"/>
      <c r="P60" s="231" t="s">
        <v>62</v>
      </c>
      <c r="Q60" s="232"/>
      <c r="R60" s="233"/>
      <c r="S60" s="84">
        <v>1</v>
      </c>
      <c r="T60" s="325">
        <v>9.8700000000000003E-4</v>
      </c>
      <c r="U60" s="325"/>
      <c r="V60" s="325">
        <v>9.8700000000000003E-4</v>
      </c>
      <c r="W60" s="325"/>
      <c r="X60" s="325"/>
      <c r="Y60" s="224">
        <v>4.5100000000000001E-4</v>
      </c>
      <c r="Z60" s="224"/>
      <c r="AA60" s="224"/>
      <c r="AB60" s="306">
        <v>0.98299999999999998</v>
      </c>
      <c r="AC60" s="306"/>
      <c r="AE60" s="231" t="s">
        <v>62</v>
      </c>
      <c r="AF60" s="232"/>
      <c r="AG60" s="233"/>
      <c r="AH60" s="84">
        <v>1</v>
      </c>
      <c r="AI60" s="323">
        <v>6.5799999999999997E-2</v>
      </c>
      <c r="AJ60" s="323"/>
      <c r="AK60" s="323">
        <v>6.5799999999999997E-2</v>
      </c>
      <c r="AL60" s="323"/>
      <c r="AM60" s="323"/>
      <c r="AN60" s="224">
        <v>0.10299999999999999</v>
      </c>
      <c r="AO60" s="224"/>
      <c r="AP60" s="224"/>
      <c r="AQ60" s="306">
        <v>0.751</v>
      </c>
      <c r="AR60" s="306"/>
      <c r="AT60" s="231" t="s">
        <v>62</v>
      </c>
      <c r="AU60" s="232"/>
      <c r="AV60" s="233"/>
      <c r="AW60" s="84">
        <v>1</v>
      </c>
      <c r="AX60" s="323">
        <v>2.1600000000000001E-2</v>
      </c>
      <c r="AY60" s="323"/>
      <c r="AZ60" s="323">
        <v>2.1600000000000001E-2</v>
      </c>
      <c r="BA60" s="323"/>
      <c r="BB60" s="323"/>
      <c r="BC60" s="224">
        <v>7.46E-2</v>
      </c>
      <c r="BD60" s="224"/>
      <c r="BE60" s="224"/>
      <c r="BF60" s="306">
        <v>0.78800000000000003</v>
      </c>
      <c r="BG60" s="306"/>
    </row>
    <row r="61" spans="1:59">
      <c r="A61" s="231" t="s">
        <v>35</v>
      </c>
      <c r="B61" s="232"/>
      <c r="C61" s="233"/>
      <c r="D61" s="84">
        <v>20</v>
      </c>
      <c r="E61" s="301">
        <v>27.675000000000001</v>
      </c>
      <c r="F61" s="301"/>
      <c r="G61" s="301">
        <v>1.3839999999999999</v>
      </c>
      <c r="H61" s="301"/>
      <c r="I61" s="301"/>
      <c r="J61" s="224"/>
      <c r="K61" s="224"/>
      <c r="L61" s="224"/>
      <c r="M61" s="306"/>
      <c r="N61" s="306"/>
      <c r="P61" s="231" t="s">
        <v>35</v>
      </c>
      <c r="Q61" s="232"/>
      <c r="R61" s="233"/>
      <c r="S61" s="84">
        <v>20</v>
      </c>
      <c r="T61" s="301">
        <v>43.716000000000001</v>
      </c>
      <c r="U61" s="301"/>
      <c r="V61" s="301">
        <v>2.1859999999999999</v>
      </c>
      <c r="W61" s="301"/>
      <c r="X61" s="301"/>
      <c r="Y61" s="224"/>
      <c r="Z61" s="224"/>
      <c r="AA61" s="224"/>
      <c r="AB61" s="306"/>
      <c r="AC61" s="306"/>
      <c r="AE61" s="231" t="s">
        <v>35</v>
      </c>
      <c r="AF61" s="232"/>
      <c r="AG61" s="233"/>
      <c r="AH61" s="84">
        <v>20</v>
      </c>
      <c r="AI61" s="301">
        <v>12.737</v>
      </c>
      <c r="AJ61" s="301"/>
      <c r="AK61" s="301">
        <v>0.63700000000000001</v>
      </c>
      <c r="AL61" s="301"/>
      <c r="AM61" s="301"/>
      <c r="AN61" s="224"/>
      <c r="AO61" s="224"/>
      <c r="AP61" s="224"/>
      <c r="AQ61" s="306"/>
      <c r="AR61" s="306"/>
      <c r="AT61" s="231" t="s">
        <v>35</v>
      </c>
      <c r="AU61" s="232"/>
      <c r="AV61" s="233"/>
      <c r="AW61" s="84">
        <v>20</v>
      </c>
      <c r="AX61" s="301">
        <v>5.7869999999999999</v>
      </c>
      <c r="AY61" s="301"/>
      <c r="AZ61" s="301">
        <v>0.28899999999999998</v>
      </c>
      <c r="BA61" s="301"/>
      <c r="BB61" s="301"/>
      <c r="BC61" s="224"/>
      <c r="BD61" s="224"/>
      <c r="BE61" s="224"/>
      <c r="BF61" s="306"/>
      <c r="BG61" s="306"/>
    </row>
    <row r="62" spans="1:59">
      <c r="A62" s="234" t="s">
        <v>36</v>
      </c>
      <c r="B62" s="235"/>
      <c r="C62" s="236"/>
      <c r="D62" s="86">
        <v>23</v>
      </c>
      <c r="E62" s="302">
        <v>34.784999999999997</v>
      </c>
      <c r="F62" s="302"/>
      <c r="G62" s="302">
        <v>1.512</v>
      </c>
      <c r="H62" s="302"/>
      <c r="I62" s="302"/>
      <c r="J62" s="304"/>
      <c r="K62" s="304"/>
      <c r="L62" s="304"/>
      <c r="M62" s="304"/>
      <c r="N62" s="307"/>
      <c r="P62" s="234" t="s">
        <v>36</v>
      </c>
      <c r="Q62" s="235"/>
      <c r="R62" s="236"/>
      <c r="S62" s="86">
        <v>23</v>
      </c>
      <c r="T62" s="302">
        <v>44.354999999999997</v>
      </c>
      <c r="U62" s="302"/>
      <c r="V62" s="302">
        <v>1.9279999999999999</v>
      </c>
      <c r="W62" s="302"/>
      <c r="X62" s="302"/>
      <c r="Y62" s="304"/>
      <c r="Z62" s="304"/>
      <c r="AA62" s="304"/>
      <c r="AB62" s="304"/>
      <c r="AC62" s="307"/>
      <c r="AE62" s="234" t="s">
        <v>36</v>
      </c>
      <c r="AF62" s="235"/>
      <c r="AG62" s="236"/>
      <c r="AH62" s="86">
        <v>23</v>
      </c>
      <c r="AI62" s="302">
        <v>16.428999999999998</v>
      </c>
      <c r="AJ62" s="302"/>
      <c r="AK62" s="302">
        <v>0.71399999999999997</v>
      </c>
      <c r="AL62" s="302"/>
      <c r="AM62" s="302"/>
      <c r="AN62" s="304"/>
      <c r="AO62" s="304"/>
      <c r="AP62" s="304"/>
      <c r="AQ62" s="304"/>
      <c r="AR62" s="307"/>
      <c r="AT62" s="234" t="s">
        <v>36</v>
      </c>
      <c r="AU62" s="235"/>
      <c r="AV62" s="236"/>
      <c r="AW62" s="86">
        <v>23</v>
      </c>
      <c r="AX62" s="302">
        <v>6.0419999999999998</v>
      </c>
      <c r="AY62" s="302"/>
      <c r="AZ62" s="302">
        <v>0.26300000000000001</v>
      </c>
      <c r="BA62" s="302"/>
      <c r="BB62" s="302"/>
      <c r="BC62" s="304"/>
      <c r="BD62" s="304"/>
      <c r="BE62" s="304"/>
      <c r="BF62" s="304"/>
      <c r="BG62" s="307"/>
    </row>
  </sheetData>
  <mergeCells count="452">
    <mergeCell ref="A1:N1"/>
    <mergeCell ref="P1:AC1"/>
    <mergeCell ref="AE1:AR1"/>
    <mergeCell ref="AT1:BG1"/>
    <mergeCell ref="A3:N3"/>
    <mergeCell ref="P3:AC3"/>
    <mergeCell ref="AE3:AR3"/>
    <mergeCell ref="AT3:BG3"/>
    <mergeCell ref="AF4:AF6"/>
    <mergeCell ref="AG4:AL4"/>
    <mergeCell ref="AM4:AR4"/>
    <mergeCell ref="X5:Z5"/>
    <mergeCell ref="AA5:AC5"/>
    <mergeCell ref="AG5:AI5"/>
    <mergeCell ref="AJ5:AL5"/>
    <mergeCell ref="A4:A6"/>
    <mergeCell ref="B4:B6"/>
    <mergeCell ref="C4:H4"/>
    <mergeCell ref="I4:N4"/>
    <mergeCell ref="P4:P6"/>
    <mergeCell ref="Q4:Q6"/>
    <mergeCell ref="C5:E5"/>
    <mergeCell ref="F5:H5"/>
    <mergeCell ref="I5:K5"/>
    <mergeCell ref="AY5:BA5"/>
    <mergeCell ref="BB5:BD5"/>
    <mergeCell ref="BE5:BG5"/>
    <mergeCell ref="AT4:AT6"/>
    <mergeCell ref="AU4:AU6"/>
    <mergeCell ref="AV4:BA4"/>
    <mergeCell ref="BB4:BG4"/>
    <mergeCell ref="B17:B21"/>
    <mergeCell ref="Q17:Q21"/>
    <mergeCell ref="AF17:AF21"/>
    <mergeCell ref="AU17:AU21"/>
    <mergeCell ref="L5:N5"/>
    <mergeCell ref="R5:T5"/>
    <mergeCell ref="U5:W5"/>
    <mergeCell ref="R4:W4"/>
    <mergeCell ref="X4:AC4"/>
    <mergeCell ref="AE4:AE6"/>
    <mergeCell ref="AM5:AO5"/>
    <mergeCell ref="AP5:AR5"/>
    <mergeCell ref="AV5:AX5"/>
    <mergeCell ref="B22:B26"/>
    <mergeCell ref="Q22:Q26"/>
    <mergeCell ref="AF22:AF26"/>
    <mergeCell ref="AU22:AU26"/>
    <mergeCell ref="B7:B11"/>
    <mergeCell ref="Q7:Q11"/>
    <mergeCell ref="AF7:AF11"/>
    <mergeCell ref="AU7:AU11"/>
    <mergeCell ref="B12:B16"/>
    <mergeCell ref="Q12:Q16"/>
    <mergeCell ref="AF12:AF16"/>
    <mergeCell ref="AU12:AU16"/>
    <mergeCell ref="A37:B37"/>
    <mergeCell ref="P37:Q37"/>
    <mergeCell ref="AE37:AF37"/>
    <mergeCell ref="AT37:AU37"/>
    <mergeCell ref="A39:N39"/>
    <mergeCell ref="P39:AC39"/>
    <mergeCell ref="AE39:AR39"/>
    <mergeCell ref="AT39:BG39"/>
    <mergeCell ref="B27:B31"/>
    <mergeCell ref="Q27:Q31"/>
    <mergeCell ref="AF27:AF31"/>
    <mergeCell ref="AU27:AU31"/>
    <mergeCell ref="B32:B36"/>
    <mergeCell ref="Q32:Q36"/>
    <mergeCell ref="AF32:AF36"/>
    <mergeCell ref="AU32:AU36"/>
    <mergeCell ref="AV41:AX41"/>
    <mergeCell ref="AY41:BA41"/>
    <mergeCell ref="A40:B41"/>
    <mergeCell ref="C40:H40"/>
    <mergeCell ref="I40:N40"/>
    <mergeCell ref="P40:Q41"/>
    <mergeCell ref="R40:W40"/>
    <mergeCell ref="X40:AC40"/>
    <mergeCell ref="C41:E41"/>
    <mergeCell ref="F41:H41"/>
    <mergeCell ref="I41:K41"/>
    <mergeCell ref="L41:N41"/>
    <mergeCell ref="BB41:BD41"/>
    <mergeCell ref="BE41:BG41"/>
    <mergeCell ref="A42:B42"/>
    <mergeCell ref="C42:E42"/>
    <mergeCell ref="F42:H42"/>
    <mergeCell ref="I42:K42"/>
    <mergeCell ref="L42:N42"/>
    <mergeCell ref="P42:Q42"/>
    <mergeCell ref="R42:T42"/>
    <mergeCell ref="U42:W42"/>
    <mergeCell ref="R41:T41"/>
    <mergeCell ref="U41:W41"/>
    <mergeCell ref="X41:Z41"/>
    <mergeCell ref="AA41:AC41"/>
    <mergeCell ref="AG41:AI41"/>
    <mergeCell ref="AJ41:AL41"/>
    <mergeCell ref="AE40:AF41"/>
    <mergeCell ref="AG40:AL40"/>
    <mergeCell ref="AM40:AR40"/>
    <mergeCell ref="AT40:AU41"/>
    <mergeCell ref="AV40:BA40"/>
    <mergeCell ref="BB40:BG40"/>
    <mergeCell ref="AM41:AO41"/>
    <mergeCell ref="AP41:AR41"/>
    <mergeCell ref="AP42:AR42"/>
    <mergeCell ref="AT42:AU42"/>
    <mergeCell ref="AV42:AX42"/>
    <mergeCell ref="AY42:BA42"/>
    <mergeCell ref="BB42:BD42"/>
    <mergeCell ref="BE42:BG42"/>
    <mergeCell ref="X42:Z42"/>
    <mergeCell ref="AA42:AC42"/>
    <mergeCell ref="AE42:AF42"/>
    <mergeCell ref="AG42:AI42"/>
    <mergeCell ref="AJ42:AL42"/>
    <mergeCell ref="AM42:AO42"/>
    <mergeCell ref="A44:B44"/>
    <mergeCell ref="C44:E44"/>
    <mergeCell ref="F44:H44"/>
    <mergeCell ref="I44:K44"/>
    <mergeCell ref="L44:N44"/>
    <mergeCell ref="P44:Q44"/>
    <mergeCell ref="R44:T44"/>
    <mergeCell ref="U44:W44"/>
    <mergeCell ref="AJ43:AL43"/>
    <mergeCell ref="R43:T43"/>
    <mergeCell ref="U43:W43"/>
    <mergeCell ref="X43:Z43"/>
    <mergeCell ref="AA43:AC43"/>
    <mergeCell ref="AE43:AF43"/>
    <mergeCell ref="AG43:AI43"/>
    <mergeCell ref="A43:B43"/>
    <mergeCell ref="C43:E43"/>
    <mergeCell ref="F43:H43"/>
    <mergeCell ref="I43:K43"/>
    <mergeCell ref="L43:N43"/>
    <mergeCell ref="P43:Q43"/>
    <mergeCell ref="BE44:BG44"/>
    <mergeCell ref="X44:Z44"/>
    <mergeCell ref="AA44:AC44"/>
    <mergeCell ref="AE44:AF44"/>
    <mergeCell ref="AG44:AI44"/>
    <mergeCell ref="AJ44:AL44"/>
    <mergeCell ref="AM44:AO44"/>
    <mergeCell ref="BB43:BD43"/>
    <mergeCell ref="BE43:BG43"/>
    <mergeCell ref="AM43:AO43"/>
    <mergeCell ref="AP43:AR43"/>
    <mergeCell ref="AT43:AU43"/>
    <mergeCell ref="AV43:AX43"/>
    <mergeCell ref="AY43:BA43"/>
    <mergeCell ref="F45:H45"/>
    <mergeCell ref="I45:K45"/>
    <mergeCell ref="L45:N45"/>
    <mergeCell ref="P45:Q45"/>
    <mergeCell ref="AP44:AR44"/>
    <mergeCell ref="AT44:AU44"/>
    <mergeCell ref="AV44:AX44"/>
    <mergeCell ref="AY44:BA44"/>
    <mergeCell ref="BB44:BD44"/>
    <mergeCell ref="BB45:BD45"/>
    <mergeCell ref="BE45:BG45"/>
    <mergeCell ref="A46:B46"/>
    <mergeCell ref="C46:E46"/>
    <mergeCell ref="F46:H46"/>
    <mergeCell ref="I46:K46"/>
    <mergeCell ref="L46:N46"/>
    <mergeCell ref="P46:Q46"/>
    <mergeCell ref="R46:T46"/>
    <mergeCell ref="U46:W46"/>
    <mergeCell ref="AJ45:AL45"/>
    <mergeCell ref="AM45:AO45"/>
    <mergeCell ref="AP45:AR45"/>
    <mergeCell ref="AT45:AU45"/>
    <mergeCell ref="AV45:AX45"/>
    <mergeCell ref="AY45:BA45"/>
    <mergeCell ref="R45:T45"/>
    <mergeCell ref="U45:W45"/>
    <mergeCell ref="X45:Z45"/>
    <mergeCell ref="AA45:AC45"/>
    <mergeCell ref="AE45:AF45"/>
    <mergeCell ref="AG45:AI45"/>
    <mergeCell ref="A45:B45"/>
    <mergeCell ref="C45:E45"/>
    <mergeCell ref="AP46:AR46"/>
    <mergeCell ref="AT46:AU46"/>
    <mergeCell ref="AV46:AX46"/>
    <mergeCell ref="AY46:BA46"/>
    <mergeCell ref="BB46:BD46"/>
    <mergeCell ref="BE46:BG46"/>
    <mergeCell ref="X46:Z46"/>
    <mergeCell ref="AA46:AC46"/>
    <mergeCell ref="AE46:AF46"/>
    <mergeCell ref="AG46:AI46"/>
    <mergeCell ref="AJ46:AL46"/>
    <mergeCell ref="AM46:AO46"/>
    <mergeCell ref="A48:B48"/>
    <mergeCell ref="C48:E48"/>
    <mergeCell ref="F48:H48"/>
    <mergeCell ref="I48:K48"/>
    <mergeCell ref="L48:N48"/>
    <mergeCell ref="P48:Q48"/>
    <mergeCell ref="R48:T48"/>
    <mergeCell ref="U48:W48"/>
    <mergeCell ref="AJ47:AL47"/>
    <mergeCell ref="R47:T47"/>
    <mergeCell ref="U47:W47"/>
    <mergeCell ref="X47:Z47"/>
    <mergeCell ref="AA47:AC47"/>
    <mergeCell ref="AE47:AF47"/>
    <mergeCell ref="AG47:AI47"/>
    <mergeCell ref="A47:B47"/>
    <mergeCell ref="C47:E47"/>
    <mergeCell ref="F47:H47"/>
    <mergeCell ref="I47:K47"/>
    <mergeCell ref="L47:N47"/>
    <mergeCell ref="P47:Q47"/>
    <mergeCell ref="BE48:BG48"/>
    <mergeCell ref="X48:Z48"/>
    <mergeCell ref="AA48:AC48"/>
    <mergeCell ref="AE48:AF48"/>
    <mergeCell ref="AG48:AI48"/>
    <mergeCell ref="AJ48:AL48"/>
    <mergeCell ref="AM48:AO48"/>
    <mergeCell ref="BB47:BD47"/>
    <mergeCell ref="BE47:BG47"/>
    <mergeCell ref="AM47:AO47"/>
    <mergeCell ref="AP47:AR47"/>
    <mergeCell ref="AT47:AU47"/>
    <mergeCell ref="AV47:AX47"/>
    <mergeCell ref="AY47:BA47"/>
    <mergeCell ref="F49:H49"/>
    <mergeCell ref="I49:K49"/>
    <mergeCell ref="L49:N49"/>
    <mergeCell ref="P49:Q49"/>
    <mergeCell ref="AP48:AR48"/>
    <mergeCell ref="AT48:AU48"/>
    <mergeCell ref="AV48:AX48"/>
    <mergeCell ref="AY48:BA48"/>
    <mergeCell ref="BB48:BD48"/>
    <mergeCell ref="BB49:BD49"/>
    <mergeCell ref="BE49:BG49"/>
    <mergeCell ref="A50:B50"/>
    <mergeCell ref="C50:E50"/>
    <mergeCell ref="F50:H50"/>
    <mergeCell ref="I50:K50"/>
    <mergeCell ref="L50:N50"/>
    <mergeCell ref="P50:Q50"/>
    <mergeCell ref="R50:T50"/>
    <mergeCell ref="U50:W50"/>
    <mergeCell ref="AJ49:AL49"/>
    <mergeCell ref="AM49:AO49"/>
    <mergeCell ref="AP49:AR49"/>
    <mergeCell ref="AT49:AU49"/>
    <mergeCell ref="AV49:AX49"/>
    <mergeCell ref="AY49:BA49"/>
    <mergeCell ref="R49:T49"/>
    <mergeCell ref="U49:W49"/>
    <mergeCell ref="X49:Z49"/>
    <mergeCell ref="AA49:AC49"/>
    <mergeCell ref="AE49:AF49"/>
    <mergeCell ref="AG49:AI49"/>
    <mergeCell ref="A49:B49"/>
    <mergeCell ref="C49:E49"/>
    <mergeCell ref="AP50:AR50"/>
    <mergeCell ref="AT50:AU50"/>
    <mergeCell ref="AV50:AX50"/>
    <mergeCell ref="AY50:BA50"/>
    <mergeCell ref="BB50:BD50"/>
    <mergeCell ref="BE50:BG50"/>
    <mergeCell ref="X50:Z50"/>
    <mergeCell ref="AA50:AC50"/>
    <mergeCell ref="AE50:AF50"/>
    <mergeCell ref="AG50:AI50"/>
    <mergeCell ref="AJ50:AL50"/>
    <mergeCell ref="AM50:AO50"/>
    <mergeCell ref="AJ51:AL51"/>
    <mergeCell ref="AM51:AO51"/>
    <mergeCell ref="AP51:AR51"/>
    <mergeCell ref="A52:B52"/>
    <mergeCell ref="C52:E52"/>
    <mergeCell ref="F52:H52"/>
    <mergeCell ref="I52:K52"/>
    <mergeCell ref="L52:N52"/>
    <mergeCell ref="P52:Q52"/>
    <mergeCell ref="R52:T52"/>
    <mergeCell ref="R51:T51"/>
    <mergeCell ref="U51:W51"/>
    <mergeCell ref="X51:Z51"/>
    <mergeCell ref="AA51:AC51"/>
    <mergeCell ref="AE51:AF51"/>
    <mergeCell ref="AG51:AI51"/>
    <mergeCell ref="A51:B51"/>
    <mergeCell ref="C51:E51"/>
    <mergeCell ref="F51:H51"/>
    <mergeCell ref="I51:K51"/>
    <mergeCell ref="L51:N51"/>
    <mergeCell ref="P51:Q51"/>
    <mergeCell ref="A54:E54"/>
    <mergeCell ref="F54:H54"/>
    <mergeCell ref="P54:T54"/>
    <mergeCell ref="U54:W54"/>
    <mergeCell ref="AE54:AI54"/>
    <mergeCell ref="AJ54:AL54"/>
    <mergeCell ref="AM52:AO52"/>
    <mergeCell ref="AP52:AR52"/>
    <mergeCell ref="AY54:BA54"/>
    <mergeCell ref="U52:W52"/>
    <mergeCell ref="X52:Z52"/>
    <mergeCell ref="AA52:AC52"/>
    <mergeCell ref="AE52:AF52"/>
    <mergeCell ref="AG52:AI52"/>
    <mergeCell ref="AJ52:AL52"/>
    <mergeCell ref="AT54:AX54"/>
    <mergeCell ref="V58:X58"/>
    <mergeCell ref="Y58:AA58"/>
    <mergeCell ref="AN57:AP57"/>
    <mergeCell ref="AQ57:AR57"/>
    <mergeCell ref="V57:X57"/>
    <mergeCell ref="A56:H56"/>
    <mergeCell ref="P56:W56"/>
    <mergeCell ref="AE56:AL56"/>
    <mergeCell ref="AT56:BA56"/>
    <mergeCell ref="A57:C57"/>
    <mergeCell ref="E57:F57"/>
    <mergeCell ref="G57:I57"/>
    <mergeCell ref="J57:L57"/>
    <mergeCell ref="M57:N57"/>
    <mergeCell ref="P57:R57"/>
    <mergeCell ref="T57:U57"/>
    <mergeCell ref="A58:C58"/>
    <mergeCell ref="E58:F58"/>
    <mergeCell ref="G58:I58"/>
    <mergeCell ref="J58:L58"/>
    <mergeCell ref="M58:N58"/>
    <mergeCell ref="P58:R58"/>
    <mergeCell ref="T58:U58"/>
    <mergeCell ref="AB58:AC58"/>
    <mergeCell ref="AE58:AG58"/>
    <mergeCell ref="AI58:AJ58"/>
    <mergeCell ref="AK58:AM58"/>
    <mergeCell ref="AN58:AP58"/>
    <mergeCell ref="AQ58:AR58"/>
    <mergeCell ref="AN59:AP59"/>
    <mergeCell ref="AQ59:AR59"/>
    <mergeCell ref="Y57:AA57"/>
    <mergeCell ref="AB57:AC57"/>
    <mergeCell ref="AE57:AG57"/>
    <mergeCell ref="AI57:AJ57"/>
    <mergeCell ref="AK57:AM57"/>
    <mergeCell ref="AI59:AJ59"/>
    <mergeCell ref="AK59:AM59"/>
    <mergeCell ref="P59:R59"/>
    <mergeCell ref="T59:U59"/>
    <mergeCell ref="V59:X59"/>
    <mergeCell ref="Y59:AA59"/>
    <mergeCell ref="AB59:AC59"/>
    <mergeCell ref="AE59:AG59"/>
    <mergeCell ref="A59:C59"/>
    <mergeCell ref="E59:F59"/>
    <mergeCell ref="G59:I59"/>
    <mergeCell ref="J59:L59"/>
    <mergeCell ref="M59:N59"/>
    <mergeCell ref="AN60:AP60"/>
    <mergeCell ref="AQ60:AR60"/>
    <mergeCell ref="V60:X60"/>
    <mergeCell ref="Y60:AA60"/>
    <mergeCell ref="AB60:AC60"/>
    <mergeCell ref="AE60:AG60"/>
    <mergeCell ref="AI60:AJ60"/>
    <mergeCell ref="AK60:AM60"/>
    <mergeCell ref="A60:C60"/>
    <mergeCell ref="E60:F60"/>
    <mergeCell ref="G60:I60"/>
    <mergeCell ref="J60:L60"/>
    <mergeCell ref="M60:N60"/>
    <mergeCell ref="P60:R60"/>
    <mergeCell ref="T60:U60"/>
    <mergeCell ref="A62:C62"/>
    <mergeCell ref="E62:F62"/>
    <mergeCell ref="G62:I62"/>
    <mergeCell ref="J62:L62"/>
    <mergeCell ref="M62:N62"/>
    <mergeCell ref="AB61:AC61"/>
    <mergeCell ref="AE61:AG61"/>
    <mergeCell ref="AI61:AJ61"/>
    <mergeCell ref="AK61:AM61"/>
    <mergeCell ref="A61:C61"/>
    <mergeCell ref="E61:F61"/>
    <mergeCell ref="G61:I61"/>
    <mergeCell ref="J61:L61"/>
    <mergeCell ref="M61:N61"/>
    <mergeCell ref="P61:R61"/>
    <mergeCell ref="T61:U61"/>
    <mergeCell ref="V61:X61"/>
    <mergeCell ref="Y61:AA61"/>
    <mergeCell ref="AT62:AV62"/>
    <mergeCell ref="AX62:AY62"/>
    <mergeCell ref="AZ62:BB62"/>
    <mergeCell ref="BC62:BE62"/>
    <mergeCell ref="BF62:BG62"/>
    <mergeCell ref="AN61:AP61"/>
    <mergeCell ref="AQ61:AR61"/>
    <mergeCell ref="P62:R62"/>
    <mergeCell ref="T62:U62"/>
    <mergeCell ref="V62:X62"/>
    <mergeCell ref="Y62:AA62"/>
    <mergeCell ref="AB62:AC62"/>
    <mergeCell ref="AE62:AG62"/>
    <mergeCell ref="AI62:AJ62"/>
    <mergeCell ref="AK62:AM62"/>
    <mergeCell ref="AN62:AP62"/>
    <mergeCell ref="AQ62:AR62"/>
    <mergeCell ref="BF57:BG57"/>
    <mergeCell ref="AT58:AV58"/>
    <mergeCell ref="AX58:AY58"/>
    <mergeCell ref="AZ58:BB58"/>
    <mergeCell ref="BC58:BE58"/>
    <mergeCell ref="BF58:BG58"/>
    <mergeCell ref="AT59:AV59"/>
    <mergeCell ref="AX59:AY59"/>
    <mergeCell ref="AZ59:BB59"/>
    <mergeCell ref="BC59:BE59"/>
    <mergeCell ref="BF59:BG59"/>
    <mergeCell ref="AT57:AV57"/>
    <mergeCell ref="AX57:AY57"/>
    <mergeCell ref="AZ57:BB57"/>
    <mergeCell ref="BC57:BE57"/>
    <mergeCell ref="AT60:AV60"/>
    <mergeCell ref="AX60:AY60"/>
    <mergeCell ref="AZ60:BB60"/>
    <mergeCell ref="BC60:BE60"/>
    <mergeCell ref="BF60:BG60"/>
    <mergeCell ref="AT61:AV61"/>
    <mergeCell ref="AX61:AY61"/>
    <mergeCell ref="AZ61:BB61"/>
    <mergeCell ref="BC61:BE61"/>
    <mergeCell ref="BF61:BG61"/>
    <mergeCell ref="AT51:AU51"/>
    <mergeCell ref="AV51:AX51"/>
    <mergeCell ref="AY51:BA51"/>
    <mergeCell ref="BB51:BD51"/>
    <mergeCell ref="BE51:BG51"/>
    <mergeCell ref="AT52:AU52"/>
    <mergeCell ref="AV52:AX52"/>
    <mergeCell ref="AY52:BA52"/>
    <mergeCell ref="BB52:BD52"/>
    <mergeCell ref="BE52:BG52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47680-5E03-43CF-B175-661BC5336FFE}">
  <dimension ref="A1:J38"/>
  <sheetViews>
    <sheetView topLeftCell="A16" workbookViewId="0">
      <selection activeCell="A37" sqref="A37:B37"/>
    </sheetView>
  </sheetViews>
  <sheetFormatPr defaultRowHeight="15"/>
  <cols>
    <col min="1" max="1" width="11.875" style="95" bestFit="1" customWidth="1"/>
    <col min="2" max="9" width="6.375" style="95" customWidth="1"/>
    <col min="10" max="10" width="6.625" style="95" bestFit="1" customWidth="1"/>
    <col min="11" max="16384" width="9" style="94"/>
  </cols>
  <sheetData>
    <row r="1" spans="1:9">
      <c r="A1" s="368" t="s">
        <v>0</v>
      </c>
      <c r="B1" s="368"/>
      <c r="C1" s="368"/>
      <c r="D1" s="368"/>
      <c r="E1" s="368"/>
      <c r="F1" s="368"/>
      <c r="G1" s="368"/>
      <c r="H1" s="368"/>
      <c r="I1" s="368"/>
    </row>
    <row r="3" spans="1:9">
      <c r="A3" s="369" t="s">
        <v>1</v>
      </c>
      <c r="B3" s="369"/>
      <c r="C3" s="369"/>
      <c r="D3" s="369"/>
      <c r="E3" s="369"/>
      <c r="F3" s="369"/>
      <c r="G3" s="369"/>
      <c r="H3" s="369"/>
      <c r="I3" s="369"/>
    </row>
    <row r="4" spans="1:9">
      <c r="A4" s="361" t="s">
        <v>2</v>
      </c>
      <c r="B4" s="361" t="s">
        <v>73</v>
      </c>
      <c r="C4" s="363"/>
      <c r="D4" s="363"/>
      <c r="E4" s="364"/>
      <c r="F4" s="361" t="s">
        <v>74</v>
      </c>
      <c r="G4" s="363"/>
      <c r="H4" s="363"/>
      <c r="I4" s="364"/>
    </row>
    <row r="5" spans="1:9">
      <c r="A5" s="365"/>
      <c r="B5" s="365" t="s">
        <v>58</v>
      </c>
      <c r="C5" s="366"/>
      <c r="D5" s="366" t="s">
        <v>75</v>
      </c>
      <c r="E5" s="367"/>
      <c r="F5" s="365" t="s">
        <v>58</v>
      </c>
      <c r="G5" s="366"/>
      <c r="H5" s="366" t="s">
        <v>75</v>
      </c>
      <c r="I5" s="367"/>
    </row>
    <row r="6" spans="1:9">
      <c r="A6" s="370"/>
      <c r="B6" s="112" t="s">
        <v>7</v>
      </c>
      <c r="C6" s="111" t="s">
        <v>8</v>
      </c>
      <c r="D6" s="110" t="s">
        <v>7</v>
      </c>
      <c r="E6" s="109" t="s">
        <v>8</v>
      </c>
      <c r="F6" s="112" t="s">
        <v>7</v>
      </c>
      <c r="G6" s="111" t="s">
        <v>8</v>
      </c>
      <c r="H6" s="110" t="s">
        <v>7</v>
      </c>
      <c r="I6" s="109" t="s">
        <v>8</v>
      </c>
    </row>
    <row r="7" spans="1:9">
      <c r="A7" s="102">
        <v>1</v>
      </c>
      <c r="B7" s="101">
        <v>24.6</v>
      </c>
      <c r="C7" s="100">
        <v>25.1</v>
      </c>
      <c r="D7" s="100">
        <v>26.4</v>
      </c>
      <c r="E7" s="99">
        <v>29</v>
      </c>
      <c r="F7" s="101">
        <v>23</v>
      </c>
      <c r="G7" s="100">
        <v>18.7</v>
      </c>
      <c r="H7" s="100">
        <v>25.3</v>
      </c>
      <c r="I7" s="99">
        <v>19.600000000000001</v>
      </c>
    </row>
    <row r="8" spans="1:9">
      <c r="A8" s="102">
        <v>2</v>
      </c>
      <c r="B8" s="101">
        <v>25.4</v>
      </c>
      <c r="C8" s="100">
        <v>26.6</v>
      </c>
      <c r="D8" s="100">
        <v>23.2</v>
      </c>
      <c r="E8" s="99">
        <v>24.2</v>
      </c>
      <c r="F8" s="101">
        <v>22.8</v>
      </c>
      <c r="G8" s="100">
        <v>18.100000000000001</v>
      </c>
      <c r="H8" s="100">
        <v>26.1</v>
      </c>
      <c r="I8" s="99">
        <v>21.6</v>
      </c>
    </row>
    <row r="9" spans="1:9">
      <c r="A9" s="102">
        <v>3</v>
      </c>
      <c r="B9" s="101">
        <v>25.3</v>
      </c>
      <c r="C9" s="100">
        <v>25.4</v>
      </c>
      <c r="D9" s="100">
        <v>22</v>
      </c>
      <c r="E9" s="99">
        <v>22.4</v>
      </c>
      <c r="F9" s="101">
        <v>23.4</v>
      </c>
      <c r="G9" s="100">
        <v>17.7</v>
      </c>
      <c r="H9" s="100">
        <v>23.3</v>
      </c>
      <c r="I9" s="99">
        <v>20</v>
      </c>
    </row>
    <row r="10" spans="1:9">
      <c r="A10" s="102">
        <v>4</v>
      </c>
      <c r="B10" s="101">
        <v>24.6</v>
      </c>
      <c r="C10" s="100">
        <v>25</v>
      </c>
      <c r="D10" s="100">
        <v>26.1</v>
      </c>
      <c r="E10" s="99">
        <v>27.7</v>
      </c>
      <c r="F10" s="101">
        <v>27</v>
      </c>
      <c r="G10" s="100">
        <v>19.2</v>
      </c>
      <c r="H10" s="100">
        <v>24.5</v>
      </c>
      <c r="I10" s="99">
        <v>21.1</v>
      </c>
    </row>
    <row r="11" spans="1:9">
      <c r="A11" s="102">
        <v>5</v>
      </c>
      <c r="B11" s="101">
        <v>25.9</v>
      </c>
      <c r="C11" s="100">
        <v>26.3</v>
      </c>
      <c r="D11" s="100">
        <v>22.7</v>
      </c>
      <c r="E11" s="99">
        <v>23.3</v>
      </c>
      <c r="F11" s="101">
        <v>27.5</v>
      </c>
      <c r="G11" s="100">
        <v>19.600000000000001</v>
      </c>
      <c r="H11" s="100">
        <v>28.9</v>
      </c>
      <c r="I11" s="99">
        <v>24.3</v>
      </c>
    </row>
    <row r="12" spans="1:9">
      <c r="A12" s="102">
        <v>6</v>
      </c>
      <c r="B12" s="101">
        <v>25.3</v>
      </c>
      <c r="C12" s="100">
        <v>25.8</v>
      </c>
      <c r="D12" s="100">
        <v>25.3</v>
      </c>
      <c r="E12" s="99">
        <v>25.8</v>
      </c>
      <c r="F12" s="101">
        <v>24.8</v>
      </c>
      <c r="G12" s="100">
        <v>18.7</v>
      </c>
      <c r="H12" s="100">
        <v>23.4</v>
      </c>
      <c r="I12" s="99">
        <v>19</v>
      </c>
    </row>
    <row r="13" spans="1:9">
      <c r="A13" s="108" t="s">
        <v>9</v>
      </c>
      <c r="B13" s="107">
        <f t="shared" ref="B13:I13" si="0">AVERAGE(B7:B12)</f>
        <v>25.183333333333337</v>
      </c>
      <c r="C13" s="106">
        <f t="shared" si="0"/>
        <v>25.700000000000003</v>
      </c>
      <c r="D13" s="106">
        <f t="shared" si="0"/>
        <v>24.283333333333331</v>
      </c>
      <c r="E13" s="105">
        <f t="shared" si="0"/>
        <v>25.400000000000002</v>
      </c>
      <c r="F13" s="107">
        <f t="shared" si="0"/>
        <v>24.75</v>
      </c>
      <c r="G13" s="106">
        <f t="shared" si="0"/>
        <v>18.666666666666668</v>
      </c>
      <c r="H13" s="106">
        <f t="shared" si="0"/>
        <v>25.25</v>
      </c>
      <c r="I13" s="105">
        <f t="shared" si="0"/>
        <v>20.933333333333334</v>
      </c>
    </row>
    <row r="14" spans="1:9">
      <c r="A14" s="104"/>
      <c r="B14" s="103"/>
      <c r="C14" s="103"/>
      <c r="D14" s="103"/>
      <c r="E14" s="103"/>
      <c r="F14" s="103"/>
      <c r="G14" s="103"/>
      <c r="H14" s="103"/>
      <c r="I14" s="103"/>
    </row>
    <row r="15" spans="1:9">
      <c r="A15" s="360" t="s">
        <v>10</v>
      </c>
      <c r="B15" s="360"/>
      <c r="C15" s="360"/>
      <c r="D15" s="360"/>
      <c r="E15" s="360"/>
      <c r="F15" s="360"/>
      <c r="G15" s="360"/>
      <c r="H15" s="360"/>
      <c r="I15" s="360"/>
    </row>
    <row r="16" spans="1:9">
      <c r="A16" s="361" t="s">
        <v>2</v>
      </c>
      <c r="B16" s="361" t="s">
        <v>73</v>
      </c>
      <c r="C16" s="363"/>
      <c r="D16" s="363"/>
      <c r="E16" s="364"/>
      <c r="F16" s="361" t="s">
        <v>74</v>
      </c>
      <c r="G16" s="363"/>
      <c r="H16" s="363"/>
      <c r="I16" s="364"/>
    </row>
    <row r="17" spans="1:10">
      <c r="A17" s="362"/>
      <c r="B17" s="365" t="s">
        <v>58</v>
      </c>
      <c r="C17" s="366"/>
      <c r="D17" s="366" t="s">
        <v>75</v>
      </c>
      <c r="E17" s="367"/>
      <c r="F17" s="365" t="s">
        <v>58</v>
      </c>
      <c r="G17" s="366"/>
      <c r="H17" s="366" t="s">
        <v>75</v>
      </c>
      <c r="I17" s="367"/>
    </row>
    <row r="18" spans="1:10">
      <c r="A18" s="102">
        <v>1</v>
      </c>
      <c r="B18" s="357">
        <f t="shared" ref="B18:B20" si="1">C7-B7</f>
        <v>0.5</v>
      </c>
      <c r="C18" s="358"/>
      <c r="D18" s="358">
        <f t="shared" ref="D18:D23" si="2">E7-D7</f>
        <v>2.6000000000000014</v>
      </c>
      <c r="E18" s="358"/>
      <c r="F18" s="357">
        <f t="shared" ref="F18:F23" si="3">G7-F7</f>
        <v>-4.3000000000000007</v>
      </c>
      <c r="G18" s="358"/>
      <c r="H18" s="358">
        <f t="shared" ref="H18:H23" si="4">I7-H7</f>
        <v>-5.6999999999999993</v>
      </c>
      <c r="I18" s="359"/>
    </row>
    <row r="19" spans="1:10">
      <c r="A19" s="102">
        <v>2</v>
      </c>
      <c r="B19" s="354">
        <f t="shared" si="1"/>
        <v>1.2000000000000028</v>
      </c>
      <c r="C19" s="355"/>
      <c r="D19" s="355">
        <f t="shared" si="2"/>
        <v>1</v>
      </c>
      <c r="E19" s="355"/>
      <c r="F19" s="354">
        <f t="shared" si="3"/>
        <v>-4.6999999999999993</v>
      </c>
      <c r="G19" s="355"/>
      <c r="H19" s="355">
        <f t="shared" si="4"/>
        <v>-4.5</v>
      </c>
      <c r="I19" s="356"/>
    </row>
    <row r="20" spans="1:10">
      <c r="A20" s="102">
        <v>3</v>
      </c>
      <c r="B20" s="354">
        <f t="shared" si="1"/>
        <v>9.9999999999997868E-2</v>
      </c>
      <c r="C20" s="355"/>
      <c r="D20" s="355">
        <f t="shared" si="2"/>
        <v>0.39999999999999858</v>
      </c>
      <c r="E20" s="355"/>
      <c r="F20" s="354">
        <f t="shared" si="3"/>
        <v>-5.6999999999999993</v>
      </c>
      <c r="G20" s="355"/>
      <c r="H20" s="355">
        <f t="shared" si="4"/>
        <v>-3.3000000000000007</v>
      </c>
      <c r="I20" s="356"/>
    </row>
    <row r="21" spans="1:10">
      <c r="A21" s="102">
        <v>4</v>
      </c>
      <c r="B21" s="354">
        <f t="shared" ref="B21:B22" si="5">C10-B10</f>
        <v>0.39999999999999858</v>
      </c>
      <c r="C21" s="355"/>
      <c r="D21" s="355">
        <f t="shared" si="2"/>
        <v>1.5999999999999979</v>
      </c>
      <c r="E21" s="355"/>
      <c r="F21" s="354">
        <f t="shared" si="3"/>
        <v>-7.8000000000000007</v>
      </c>
      <c r="G21" s="355"/>
      <c r="H21" s="355">
        <f t="shared" si="4"/>
        <v>-3.3999999999999986</v>
      </c>
      <c r="I21" s="356"/>
    </row>
    <row r="22" spans="1:10">
      <c r="A22" s="102">
        <v>5</v>
      </c>
      <c r="B22" s="354">
        <f t="shared" si="5"/>
        <v>0.40000000000000213</v>
      </c>
      <c r="C22" s="355"/>
      <c r="D22" s="355">
        <f t="shared" si="2"/>
        <v>0.60000000000000142</v>
      </c>
      <c r="E22" s="355"/>
      <c r="F22" s="354">
        <f t="shared" si="3"/>
        <v>-7.8999999999999986</v>
      </c>
      <c r="G22" s="355"/>
      <c r="H22" s="355">
        <f t="shared" si="4"/>
        <v>-4.5999999999999979</v>
      </c>
      <c r="I22" s="356"/>
    </row>
    <row r="23" spans="1:10">
      <c r="A23" s="102">
        <v>6</v>
      </c>
      <c r="B23" s="354">
        <f t="shared" ref="B23" si="6">C12-B12</f>
        <v>0.5</v>
      </c>
      <c r="C23" s="355"/>
      <c r="D23" s="355">
        <f t="shared" si="2"/>
        <v>0.5</v>
      </c>
      <c r="E23" s="355"/>
      <c r="F23" s="354">
        <f t="shared" si="3"/>
        <v>-6.1000000000000014</v>
      </c>
      <c r="G23" s="355"/>
      <c r="H23" s="355">
        <f t="shared" si="4"/>
        <v>-4.3999999999999986</v>
      </c>
      <c r="I23" s="356"/>
    </row>
    <row r="24" spans="1:10">
      <c r="A24" s="98" t="s">
        <v>9</v>
      </c>
      <c r="B24" s="344">
        <f>AVERAGE(B18:C23)</f>
        <v>0.51666666666666694</v>
      </c>
      <c r="C24" s="345"/>
      <c r="D24" s="345">
        <f>AVERAGE(D18:E23)</f>
        <v>1.1166666666666665</v>
      </c>
      <c r="E24" s="346"/>
      <c r="F24" s="344">
        <f>AVERAGE(F18:G23)</f>
        <v>-6.083333333333333</v>
      </c>
      <c r="G24" s="345"/>
      <c r="H24" s="345">
        <f>AVERAGE(H18:I23)</f>
        <v>-4.3166666666666655</v>
      </c>
      <c r="I24" s="346"/>
    </row>
    <row r="25" spans="1:10">
      <c r="A25" s="97" t="s">
        <v>11</v>
      </c>
      <c r="B25" s="347">
        <f>STDEV(B18:C23)</f>
        <v>0.36560452221856843</v>
      </c>
      <c r="C25" s="348"/>
      <c r="D25" s="348">
        <f>STDEV(D18:E23)</f>
        <v>0.84950966249164417</v>
      </c>
      <c r="E25" s="349"/>
      <c r="F25" s="347">
        <f>STDEV(F18:G23)</f>
        <v>1.5158056163857763</v>
      </c>
      <c r="G25" s="348"/>
      <c r="H25" s="348">
        <f>STDEV(H18:I23)</f>
        <v>0.88411914732498942</v>
      </c>
      <c r="I25" s="349"/>
    </row>
    <row r="26" spans="1:10">
      <c r="A26" s="96" t="s">
        <v>12</v>
      </c>
      <c r="B26" s="350">
        <f>B25/SQRT(6)</f>
        <v>0.149257421181588</v>
      </c>
      <c r="C26" s="351"/>
      <c r="D26" s="351">
        <f>D25/SQRT(6)</f>
        <v>0.34681086744474704</v>
      </c>
      <c r="E26" s="352"/>
      <c r="F26" s="350">
        <f>F25/SQRT(6)</f>
        <v>0.61882505156501533</v>
      </c>
      <c r="G26" s="351"/>
      <c r="H26" s="351">
        <f>H25/SQRT(6)</f>
        <v>0.36094013046179518</v>
      </c>
      <c r="I26" s="352"/>
    </row>
    <row r="27" spans="1:10">
      <c r="A27" s="168" t="s">
        <v>69</v>
      </c>
      <c r="B27" s="353"/>
      <c r="C27" s="353"/>
      <c r="D27" s="342">
        <v>0.307</v>
      </c>
      <c r="E27" s="342"/>
      <c r="F27" s="343"/>
      <c r="G27" s="343"/>
      <c r="H27" s="338">
        <v>6.0000000000000001E-3</v>
      </c>
      <c r="I27" s="338"/>
    </row>
    <row r="28" spans="1:10">
      <c r="A28" s="168" t="s">
        <v>14</v>
      </c>
      <c r="B28" s="337"/>
      <c r="C28" s="337"/>
      <c r="D28" s="337"/>
      <c r="E28" s="337"/>
      <c r="F28" s="338" t="s">
        <v>15</v>
      </c>
      <c r="G28" s="338"/>
      <c r="H28" s="338" t="s">
        <v>15</v>
      </c>
      <c r="I28" s="338"/>
    </row>
    <row r="30" spans="1:10">
      <c r="A30" s="339" t="s">
        <v>16</v>
      </c>
      <c r="B30" s="339"/>
      <c r="C30" s="339"/>
      <c r="D30" s="339"/>
      <c r="E30" s="340" t="s">
        <v>76</v>
      </c>
      <c r="F30" s="340"/>
      <c r="G30" s="340"/>
    </row>
    <row r="31" spans="1:10">
      <c r="A31" s="169"/>
      <c r="B31" s="169"/>
      <c r="C31" s="169"/>
      <c r="D31" s="170"/>
      <c r="E31" s="170"/>
      <c r="F31" s="171"/>
    </row>
    <row r="32" spans="1:10">
      <c r="A32" s="341" t="s">
        <v>26</v>
      </c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>
      <c r="A33" s="238" t="s">
        <v>27</v>
      </c>
      <c r="B33" s="240"/>
      <c r="C33" s="50" t="s">
        <v>28</v>
      </c>
      <c r="D33" s="239" t="s">
        <v>29</v>
      </c>
      <c r="E33" s="239"/>
      <c r="F33" s="239" t="s">
        <v>30</v>
      </c>
      <c r="G33" s="239"/>
      <c r="H33" s="239" t="s">
        <v>31</v>
      </c>
      <c r="I33" s="239"/>
      <c r="J33" s="52" t="s">
        <v>32</v>
      </c>
    </row>
    <row r="34" spans="1:10">
      <c r="A34" s="334" t="s">
        <v>4</v>
      </c>
      <c r="B34" s="335"/>
      <c r="C34" s="172">
        <v>1</v>
      </c>
      <c r="D34" s="336">
        <v>217.202</v>
      </c>
      <c r="E34" s="336"/>
      <c r="F34" s="336">
        <v>217.202</v>
      </c>
      <c r="G34" s="336"/>
      <c r="H34" s="336">
        <v>220.80799999999999</v>
      </c>
      <c r="I34" s="336"/>
      <c r="J34" s="173" t="s">
        <v>15</v>
      </c>
    </row>
    <row r="35" spans="1:10">
      <c r="A35" s="327" t="s">
        <v>77</v>
      </c>
      <c r="B35" s="328"/>
      <c r="C35" s="174">
        <v>1</v>
      </c>
      <c r="D35" s="333">
        <v>8.4019999999999992</v>
      </c>
      <c r="E35" s="333"/>
      <c r="F35" s="329">
        <v>8.4019999999999992</v>
      </c>
      <c r="G35" s="329"/>
      <c r="H35" s="329">
        <v>8.5410000000000004</v>
      </c>
      <c r="I35" s="329"/>
      <c r="J35" s="175">
        <v>8.0000000000000002E-3</v>
      </c>
    </row>
    <row r="36" spans="1:10">
      <c r="A36" s="327" t="s">
        <v>78</v>
      </c>
      <c r="B36" s="328"/>
      <c r="C36" s="174">
        <v>1</v>
      </c>
      <c r="D36" s="329">
        <v>2.0419999999999998</v>
      </c>
      <c r="E36" s="329"/>
      <c r="F36" s="329">
        <v>2.0419999999999998</v>
      </c>
      <c r="G36" s="329"/>
      <c r="H36" s="329">
        <v>2.0760000000000001</v>
      </c>
      <c r="I36" s="329"/>
      <c r="J36" s="176">
        <v>0.16500000000000001</v>
      </c>
    </row>
    <row r="37" spans="1:10">
      <c r="A37" s="327" t="s">
        <v>35</v>
      </c>
      <c r="B37" s="328"/>
      <c r="C37" s="174">
        <v>20</v>
      </c>
      <c r="D37" s="329">
        <v>19.672999999999998</v>
      </c>
      <c r="E37" s="329"/>
      <c r="F37" s="329">
        <v>0.98399999999999999</v>
      </c>
      <c r="G37" s="329"/>
      <c r="H37" s="329"/>
      <c r="I37" s="329"/>
      <c r="J37" s="177"/>
    </row>
    <row r="38" spans="1:10">
      <c r="A38" s="330" t="s">
        <v>36</v>
      </c>
      <c r="B38" s="331"/>
      <c r="C38" s="178">
        <v>23</v>
      </c>
      <c r="D38" s="332">
        <v>247.31800000000001</v>
      </c>
      <c r="E38" s="332"/>
      <c r="F38" s="332">
        <v>10.753</v>
      </c>
      <c r="G38" s="332"/>
      <c r="H38" s="332"/>
      <c r="I38" s="332"/>
      <c r="J38" s="179"/>
    </row>
  </sheetData>
  <mergeCells count="88">
    <mergeCell ref="A1:I1"/>
    <mergeCell ref="A3:I3"/>
    <mergeCell ref="A4:A6"/>
    <mergeCell ref="B4:E4"/>
    <mergeCell ref="F4:I4"/>
    <mergeCell ref="B5:C5"/>
    <mergeCell ref="D5:E5"/>
    <mergeCell ref="F5:G5"/>
    <mergeCell ref="H5:I5"/>
    <mergeCell ref="A15:I15"/>
    <mergeCell ref="A16:A17"/>
    <mergeCell ref="B16:E16"/>
    <mergeCell ref="F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D27:E27"/>
    <mergeCell ref="F27:G27"/>
    <mergeCell ref="H27:I27"/>
    <mergeCell ref="B24:C24"/>
    <mergeCell ref="D24:E24"/>
    <mergeCell ref="F24:G24"/>
    <mergeCell ref="H24:I24"/>
    <mergeCell ref="B25:C25"/>
    <mergeCell ref="D25:E25"/>
    <mergeCell ref="F25:G25"/>
    <mergeCell ref="B26:C26"/>
    <mergeCell ref="D26:E26"/>
    <mergeCell ref="F26:G26"/>
    <mergeCell ref="H26:I26"/>
    <mergeCell ref="B27:C27"/>
    <mergeCell ref="H25:I25"/>
    <mergeCell ref="A34:B34"/>
    <mergeCell ref="D34:E34"/>
    <mergeCell ref="F34:G34"/>
    <mergeCell ref="H34:I34"/>
    <mergeCell ref="B28:C28"/>
    <mergeCell ref="D28:E28"/>
    <mergeCell ref="F28:G28"/>
    <mergeCell ref="H28:I28"/>
    <mergeCell ref="A30:D30"/>
    <mergeCell ref="E30:G30"/>
    <mergeCell ref="A32:J32"/>
    <mergeCell ref="A33:B33"/>
    <mergeCell ref="D33:E33"/>
    <mergeCell ref="F33:G33"/>
    <mergeCell ref="H33:I33"/>
    <mergeCell ref="A35:B35"/>
    <mergeCell ref="D35:E35"/>
    <mergeCell ref="F35:G35"/>
    <mergeCell ref="H35:I35"/>
    <mergeCell ref="A36:B36"/>
    <mergeCell ref="D36:E36"/>
    <mergeCell ref="F36:G36"/>
    <mergeCell ref="H36:I36"/>
    <mergeCell ref="A37:B37"/>
    <mergeCell ref="D37:E37"/>
    <mergeCell ref="F37:G37"/>
    <mergeCell ref="H37:I37"/>
    <mergeCell ref="A38:B38"/>
    <mergeCell ref="D38:E38"/>
    <mergeCell ref="F38:G38"/>
    <mergeCell ref="H38:I38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D098E-73AC-4E1B-84E3-2749A9157783}">
  <dimension ref="A1:G39"/>
  <sheetViews>
    <sheetView topLeftCell="A10" workbookViewId="0">
      <selection activeCell="A38" sqref="A38:B38"/>
    </sheetView>
  </sheetViews>
  <sheetFormatPr defaultRowHeight="15"/>
  <cols>
    <col min="1" max="1" width="10.25" style="94" bestFit="1" customWidth="1"/>
    <col min="2" max="5" width="13.625" style="94" customWidth="1"/>
    <col min="6" max="6" width="8.125" style="94" bestFit="1" customWidth="1"/>
    <col min="7" max="7" width="6.625" style="94" bestFit="1" customWidth="1"/>
    <col min="8" max="16384" width="9" style="94"/>
  </cols>
  <sheetData>
    <row r="1" spans="1:7" s="95" customFormat="1">
      <c r="A1" s="368" t="s">
        <v>20</v>
      </c>
      <c r="B1" s="368"/>
      <c r="C1" s="368"/>
      <c r="D1" s="368"/>
      <c r="E1" s="368"/>
      <c r="F1" s="368"/>
      <c r="G1" s="368"/>
    </row>
    <row r="2" spans="1:7" s="95" customFormat="1">
      <c r="A2" s="130"/>
      <c r="B2" s="130"/>
      <c r="C2" s="130"/>
      <c r="D2" s="130"/>
      <c r="E2" s="130"/>
    </row>
    <row r="3" spans="1:7" s="95" customFormat="1">
      <c r="A3" s="371" t="s">
        <v>21</v>
      </c>
      <c r="B3" s="371"/>
      <c r="C3" s="371"/>
      <c r="D3" s="371"/>
      <c r="E3" s="371"/>
    </row>
    <row r="4" spans="1:7" s="128" customFormat="1">
      <c r="A4" s="372" t="s">
        <v>22</v>
      </c>
      <c r="B4" s="374" t="s">
        <v>73</v>
      </c>
      <c r="C4" s="375"/>
      <c r="D4" s="376" t="s">
        <v>74</v>
      </c>
      <c r="E4" s="375"/>
    </row>
    <row r="5" spans="1:7" s="128" customFormat="1">
      <c r="A5" s="373"/>
      <c r="B5" s="118" t="s">
        <v>58</v>
      </c>
      <c r="C5" s="129" t="s">
        <v>75</v>
      </c>
      <c r="D5" s="118" t="s">
        <v>58</v>
      </c>
      <c r="E5" s="129" t="s">
        <v>75</v>
      </c>
    </row>
    <row r="6" spans="1:7" s="95" customFormat="1">
      <c r="A6" s="127">
        <v>1</v>
      </c>
      <c r="B6" s="185">
        <v>0.3</v>
      </c>
      <c r="C6" s="125">
        <v>0.29000000000000004</v>
      </c>
      <c r="D6" s="126">
        <v>3.69</v>
      </c>
      <c r="E6" s="125">
        <v>0.55999999999999994</v>
      </c>
    </row>
    <row r="7" spans="1:7" s="95" customFormat="1">
      <c r="A7" s="127">
        <v>2</v>
      </c>
      <c r="B7" s="185">
        <v>0.34</v>
      </c>
      <c r="C7" s="125">
        <v>0.38</v>
      </c>
      <c r="D7" s="126">
        <v>1.99</v>
      </c>
      <c r="E7" s="125">
        <v>1.1499999999999999</v>
      </c>
    </row>
    <row r="8" spans="1:7" s="95" customFormat="1">
      <c r="A8" s="127">
        <v>3</v>
      </c>
      <c r="B8" s="185">
        <v>0.36</v>
      </c>
      <c r="C8" s="125">
        <v>0.28000000000000003</v>
      </c>
      <c r="D8" s="126">
        <v>2.11</v>
      </c>
      <c r="E8" s="125">
        <v>0.80999999999999994</v>
      </c>
    </row>
    <row r="9" spans="1:7" s="95" customFormat="1">
      <c r="A9" s="127">
        <v>4</v>
      </c>
      <c r="B9" s="185">
        <v>0.16999999999999998</v>
      </c>
      <c r="C9" s="125">
        <v>0.26</v>
      </c>
      <c r="D9" s="126">
        <v>2.04</v>
      </c>
      <c r="E9" s="125">
        <v>1.01</v>
      </c>
    </row>
    <row r="10" spans="1:7" s="95" customFormat="1">
      <c r="A10" s="127">
        <v>5</v>
      </c>
      <c r="B10" s="185">
        <v>0.25</v>
      </c>
      <c r="C10" s="125">
        <v>0.21000000000000002</v>
      </c>
      <c r="D10" s="126">
        <v>1.83</v>
      </c>
      <c r="E10" s="125">
        <v>1.0999999999999999</v>
      </c>
    </row>
    <row r="11" spans="1:7" s="95" customFormat="1">
      <c r="A11" s="127">
        <v>6</v>
      </c>
      <c r="B11" s="185">
        <v>0.14000000000000001</v>
      </c>
      <c r="C11" s="125">
        <v>0.26</v>
      </c>
      <c r="D11" s="185">
        <v>3.9</v>
      </c>
      <c r="E11" s="125">
        <v>1.51</v>
      </c>
    </row>
    <row r="12" spans="1:7" s="115" customFormat="1">
      <c r="A12" s="124" t="s">
        <v>9</v>
      </c>
      <c r="B12" s="123">
        <f>AVERAGE(B6:B11)</f>
        <v>0.26</v>
      </c>
      <c r="C12" s="122">
        <f>AVERAGE(C6:C11)</f>
        <v>0.27999999999999997</v>
      </c>
      <c r="D12" s="123">
        <f>AVERAGE(D6:D11)</f>
        <v>2.5933333333333333</v>
      </c>
      <c r="E12" s="122">
        <f>AVERAGE(E6:E11)</f>
        <v>1.0233333333333332</v>
      </c>
    </row>
    <row r="13" spans="1:7" s="115" customFormat="1">
      <c r="A13" s="121" t="s">
        <v>11</v>
      </c>
      <c r="B13" s="120">
        <f>STDEV(B6:B11)</f>
        <v>9.0111042608550448E-2</v>
      </c>
      <c r="C13" s="119">
        <f>STDEV(C6:C11)</f>
        <v>5.6213877290221044E-2</v>
      </c>
      <c r="D13" s="120">
        <f>STDEV(D6:D11)</f>
        <v>0.93771353123790901</v>
      </c>
      <c r="E13" s="119">
        <f>STDEV(E6:E11)</f>
        <v>0.32222145593778617</v>
      </c>
    </row>
    <row r="14" spans="1:7" s="115" customFormat="1">
      <c r="A14" s="118" t="s">
        <v>23</v>
      </c>
      <c r="B14" s="117">
        <f>B13/SQRT(6)</f>
        <v>3.678767909685704E-2</v>
      </c>
      <c r="C14" s="116">
        <f>C13/SQRT(6)</f>
        <v>2.2949219304078117E-2</v>
      </c>
      <c r="D14" s="117">
        <f>D13/SQRT(6)</f>
        <v>0.38281994607270858</v>
      </c>
      <c r="E14" s="116">
        <f>E13/SQRT(6)</f>
        <v>0.13154635853737817</v>
      </c>
    </row>
    <row r="15" spans="1:7">
      <c r="A15" s="168"/>
      <c r="B15" s="95"/>
      <c r="C15" s="168"/>
      <c r="D15" s="168"/>
      <c r="E15" s="168"/>
    </row>
    <row r="16" spans="1:7" s="95" customFormat="1">
      <c r="A16" s="371" t="s">
        <v>51</v>
      </c>
      <c r="B16" s="371"/>
      <c r="C16" s="371"/>
      <c r="D16" s="371"/>
      <c r="E16" s="371"/>
    </row>
    <row r="17" spans="1:6" s="128" customFormat="1">
      <c r="A17" s="372" t="s">
        <v>22</v>
      </c>
      <c r="B17" s="374" t="s">
        <v>73</v>
      </c>
      <c r="C17" s="375"/>
      <c r="D17" s="376" t="s">
        <v>74</v>
      </c>
      <c r="E17" s="375"/>
    </row>
    <row r="18" spans="1:6" s="128" customFormat="1">
      <c r="A18" s="373"/>
      <c r="B18" s="118" t="s">
        <v>58</v>
      </c>
      <c r="C18" s="129" t="s">
        <v>75</v>
      </c>
      <c r="D18" s="118" t="s">
        <v>58</v>
      </c>
      <c r="E18" s="129" t="s">
        <v>75</v>
      </c>
    </row>
    <row r="19" spans="1:6" s="95" customFormat="1">
      <c r="A19" s="127">
        <v>1</v>
      </c>
      <c r="B19" s="186">
        <f>LOG(B6)</f>
        <v>-0.52287874528033762</v>
      </c>
      <c r="C19" s="187">
        <f t="shared" ref="C19:E19" si="0">LOG(C6)</f>
        <v>-0.53760200210104381</v>
      </c>
      <c r="D19" s="186">
        <f t="shared" si="0"/>
        <v>0.56702636615906032</v>
      </c>
      <c r="E19" s="187">
        <f t="shared" si="0"/>
        <v>-0.25181197299379965</v>
      </c>
    </row>
    <row r="20" spans="1:6" s="95" customFormat="1">
      <c r="A20" s="127">
        <v>2</v>
      </c>
      <c r="B20" s="188">
        <f t="shared" ref="B20:E24" si="1">LOG(B7)</f>
        <v>-0.46852108295774486</v>
      </c>
      <c r="C20" s="125">
        <f t="shared" si="1"/>
        <v>-0.42021640338318983</v>
      </c>
      <c r="D20" s="188">
        <f t="shared" si="1"/>
        <v>0.29885307640970665</v>
      </c>
      <c r="E20" s="125">
        <f t="shared" si="1"/>
        <v>6.069784035361165E-2</v>
      </c>
    </row>
    <row r="21" spans="1:6" s="95" customFormat="1">
      <c r="A21" s="127">
        <v>3</v>
      </c>
      <c r="B21" s="188">
        <f t="shared" si="1"/>
        <v>-0.44369749923271273</v>
      </c>
      <c r="C21" s="125">
        <f t="shared" si="1"/>
        <v>-0.55284196865778079</v>
      </c>
      <c r="D21" s="188">
        <f t="shared" si="1"/>
        <v>0.32428245529769262</v>
      </c>
      <c r="E21" s="125">
        <f t="shared" si="1"/>
        <v>-9.1514981121350286E-2</v>
      </c>
    </row>
    <row r="22" spans="1:6" s="95" customFormat="1">
      <c r="A22" s="127">
        <v>4</v>
      </c>
      <c r="B22" s="188">
        <f t="shared" si="1"/>
        <v>-0.76955107862172611</v>
      </c>
      <c r="C22" s="125">
        <f t="shared" si="1"/>
        <v>-0.58502665202918203</v>
      </c>
      <c r="D22" s="188">
        <f t="shared" si="1"/>
        <v>0.30963016742589877</v>
      </c>
      <c r="E22" s="125">
        <f t="shared" si="1"/>
        <v>4.3213737826425782E-3</v>
      </c>
    </row>
    <row r="23" spans="1:6" s="95" customFormat="1">
      <c r="A23" s="127">
        <v>5</v>
      </c>
      <c r="B23" s="188">
        <f t="shared" si="1"/>
        <v>-0.6020599913279624</v>
      </c>
      <c r="C23" s="125">
        <f t="shared" si="1"/>
        <v>-0.6777807052660807</v>
      </c>
      <c r="D23" s="188">
        <f t="shared" si="1"/>
        <v>0.26245108973042947</v>
      </c>
      <c r="E23" s="125">
        <f t="shared" si="1"/>
        <v>4.1392685158224987E-2</v>
      </c>
    </row>
    <row r="24" spans="1:6" s="95" customFormat="1">
      <c r="A24" s="127">
        <v>6</v>
      </c>
      <c r="B24" s="189">
        <f t="shared" si="1"/>
        <v>-0.85387196432176193</v>
      </c>
      <c r="C24" s="190">
        <f t="shared" si="1"/>
        <v>-0.58502665202918203</v>
      </c>
      <c r="D24" s="189">
        <f t="shared" si="1"/>
        <v>0.59106460702649921</v>
      </c>
      <c r="E24" s="190">
        <f t="shared" si="1"/>
        <v>0.17897694729316943</v>
      </c>
    </row>
    <row r="25" spans="1:6" s="115" customFormat="1">
      <c r="A25" s="124" t="s">
        <v>9</v>
      </c>
      <c r="B25" s="123">
        <f>AVERAGE(B19:B24)</f>
        <v>-0.61009672695704087</v>
      </c>
      <c r="C25" s="122">
        <f>AVERAGE(C19:C24)</f>
        <v>-0.55974906391107648</v>
      </c>
      <c r="D25" s="123">
        <f>AVERAGE(D19:D24)</f>
        <v>0.39221796034154788</v>
      </c>
      <c r="E25" s="122">
        <f>AVERAGE(E19:E24)</f>
        <v>-9.6563512545835561E-3</v>
      </c>
    </row>
    <row r="26" spans="1:6" s="115" customFormat="1">
      <c r="A26" s="121" t="s">
        <v>11</v>
      </c>
      <c r="B26" s="120">
        <f>STDEV(B19:B24)</f>
        <v>0.16748491754509076</v>
      </c>
      <c r="C26" s="119">
        <f>STDEV(C19:C24)</f>
        <v>8.3924900892094992E-2</v>
      </c>
      <c r="D26" s="120">
        <f>STDEV(D19:D24)</f>
        <v>0.14634916213382329</v>
      </c>
      <c r="E26" s="119">
        <f>STDEV(E19:E24)</f>
        <v>0.14742713111046524</v>
      </c>
    </row>
    <row r="27" spans="1:6" s="115" customFormat="1">
      <c r="A27" s="118" t="s">
        <v>23</v>
      </c>
      <c r="B27" s="117">
        <f>B26/SQRT(6)</f>
        <v>6.8375431266264372E-2</v>
      </c>
      <c r="C27" s="116">
        <f>C26/SQRT(6)</f>
        <v>3.4262197316546915E-2</v>
      </c>
      <c r="D27" s="117">
        <f>D26/SQRT(6)</f>
        <v>5.9746795251952076E-2</v>
      </c>
      <c r="E27" s="116">
        <f>E26/SQRT(6)</f>
        <v>6.0186874243839235E-2</v>
      </c>
    </row>
    <row r="28" spans="1:6">
      <c r="A28" s="168" t="s">
        <v>69</v>
      </c>
      <c r="B28" s="95"/>
      <c r="C28" s="168">
        <v>0.61199999999999999</v>
      </c>
      <c r="D28" s="180"/>
      <c r="E28" s="180" t="s">
        <v>50</v>
      </c>
    </row>
    <row r="29" spans="1:6">
      <c r="A29" s="168" t="s">
        <v>14</v>
      </c>
      <c r="B29" s="95"/>
      <c r="C29" s="168"/>
      <c r="D29" s="180" t="s">
        <v>50</v>
      </c>
      <c r="E29" s="180" t="s">
        <v>50</v>
      </c>
    </row>
    <row r="30" spans="1:6">
      <c r="A30" s="168"/>
      <c r="B30" s="95"/>
      <c r="C30" s="168"/>
      <c r="D30" s="168"/>
      <c r="E30" s="168"/>
    </row>
    <row r="31" spans="1:6">
      <c r="A31" s="339" t="s">
        <v>16</v>
      </c>
      <c r="B31" s="339"/>
      <c r="C31" s="339"/>
      <c r="D31" s="340" t="s">
        <v>79</v>
      </c>
      <c r="E31" s="340"/>
      <c r="F31" s="340"/>
    </row>
    <row r="32" spans="1:6">
      <c r="A32" s="169"/>
      <c r="B32" s="169"/>
      <c r="C32" s="169"/>
      <c r="D32" s="170"/>
      <c r="E32" s="170"/>
      <c r="F32" s="171"/>
    </row>
    <row r="33" spans="1:7">
      <c r="A33" s="341" t="s">
        <v>26</v>
      </c>
      <c r="B33" s="341"/>
      <c r="C33" s="341"/>
      <c r="D33" s="341"/>
      <c r="E33" s="341"/>
      <c r="F33" s="341"/>
      <c r="G33" s="341"/>
    </row>
    <row r="34" spans="1:7" s="114" customFormat="1">
      <c r="A34" s="238" t="s">
        <v>27</v>
      </c>
      <c r="B34" s="240"/>
      <c r="C34" s="51" t="s">
        <v>28</v>
      </c>
      <c r="D34" s="51" t="s">
        <v>29</v>
      </c>
      <c r="E34" s="51" t="s">
        <v>30</v>
      </c>
      <c r="F34" s="51" t="s">
        <v>31</v>
      </c>
      <c r="G34" s="52" t="s">
        <v>32</v>
      </c>
    </row>
    <row r="35" spans="1:7" s="113" customFormat="1">
      <c r="A35" s="334" t="s">
        <v>4</v>
      </c>
      <c r="B35" s="335"/>
      <c r="C35" s="181">
        <v>1</v>
      </c>
      <c r="D35" s="182">
        <v>3.7370000000000001</v>
      </c>
      <c r="E35" s="182">
        <v>3.7370000000000001</v>
      </c>
      <c r="F35" s="181">
        <v>152.06899999999999</v>
      </c>
      <c r="G35" s="176" t="s">
        <v>15</v>
      </c>
    </row>
    <row r="36" spans="1:7" s="113" customFormat="1">
      <c r="A36" s="327" t="s">
        <v>80</v>
      </c>
      <c r="B36" s="328"/>
      <c r="C36" s="181">
        <v>1</v>
      </c>
      <c r="D36" s="181">
        <v>0.219</v>
      </c>
      <c r="E36" s="181">
        <v>0.219</v>
      </c>
      <c r="F36" s="181">
        <v>8.8919999999999995</v>
      </c>
      <c r="G36" s="176">
        <v>7.0000000000000001E-3</v>
      </c>
    </row>
    <row r="37" spans="1:7" s="113" customFormat="1">
      <c r="A37" s="327" t="s">
        <v>78</v>
      </c>
      <c r="B37" s="328"/>
      <c r="C37" s="181">
        <v>1</v>
      </c>
      <c r="D37" s="181">
        <v>0.33800000000000002</v>
      </c>
      <c r="E37" s="181">
        <v>0.33800000000000002</v>
      </c>
      <c r="F37" s="183">
        <v>13.773</v>
      </c>
      <c r="G37" s="176">
        <v>1E-3</v>
      </c>
    </row>
    <row r="38" spans="1:7">
      <c r="A38" s="327" t="s">
        <v>35</v>
      </c>
      <c r="B38" s="328"/>
      <c r="C38" s="181">
        <v>20</v>
      </c>
      <c r="D38" s="181">
        <v>0.49099999999999999</v>
      </c>
      <c r="E38" s="181">
        <v>2.46E-2</v>
      </c>
      <c r="F38" s="181"/>
      <c r="G38" s="177"/>
    </row>
    <row r="39" spans="1:7">
      <c r="A39" s="330" t="s">
        <v>36</v>
      </c>
      <c r="B39" s="331"/>
      <c r="C39" s="184">
        <v>23</v>
      </c>
      <c r="D39" s="184">
        <v>4.7850000000000001</v>
      </c>
      <c r="E39" s="184">
        <v>0.20799999999999999</v>
      </c>
      <c r="F39" s="184"/>
      <c r="G39" s="179"/>
    </row>
  </sheetData>
  <mergeCells count="18">
    <mergeCell ref="A31:C31"/>
    <mergeCell ref="D31:F31"/>
    <mergeCell ref="A3:E3"/>
    <mergeCell ref="A4:A5"/>
    <mergeCell ref="B4:C4"/>
    <mergeCell ref="D4:E4"/>
    <mergeCell ref="A39:B39"/>
    <mergeCell ref="A33:G33"/>
    <mergeCell ref="A34:B34"/>
    <mergeCell ref="A35:B35"/>
    <mergeCell ref="A36:B36"/>
    <mergeCell ref="A37:B37"/>
    <mergeCell ref="A38:B38"/>
    <mergeCell ref="A16:E16"/>
    <mergeCell ref="A17:A18"/>
    <mergeCell ref="B17:C17"/>
    <mergeCell ref="D17:E17"/>
    <mergeCell ref="A1:G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974C8-75C7-4E78-8210-9A74B642F67F}">
  <dimension ref="A1:BH75"/>
  <sheetViews>
    <sheetView topLeftCell="AA51" workbookViewId="0">
      <selection activeCell="BB79" sqref="BB79:BH79"/>
    </sheetView>
  </sheetViews>
  <sheetFormatPr defaultRowHeight="15"/>
  <cols>
    <col min="1" max="1" width="6.375" style="95" bestFit="1" customWidth="1"/>
    <col min="2" max="2" width="7" style="95" bestFit="1" customWidth="1"/>
    <col min="3" max="3" width="7.5" style="95" bestFit="1" customWidth="1"/>
    <col min="4" max="4" width="5.125" style="95" bestFit="1" customWidth="1"/>
    <col min="5" max="5" width="3.75" style="95" bestFit="1" customWidth="1"/>
    <col min="6" max="6" width="7.5" style="95" bestFit="1" customWidth="1"/>
    <col min="7" max="7" width="5.125" style="95" bestFit="1" customWidth="1"/>
    <col min="8" max="8" width="3.75" style="95" bestFit="1" customWidth="1"/>
    <col min="9" max="9" width="7.5" style="95" bestFit="1" customWidth="1"/>
    <col min="10" max="10" width="5.125" style="95" bestFit="1" customWidth="1"/>
    <col min="11" max="11" width="4.625" style="95" bestFit="1" customWidth="1"/>
    <col min="12" max="12" width="7.5" style="94" bestFit="1" customWidth="1"/>
    <col min="13" max="13" width="5.125" style="94" bestFit="1" customWidth="1"/>
    <col min="14" max="14" width="4.625" style="94" bestFit="1" customWidth="1"/>
    <col min="15" max="15" width="9" style="94"/>
    <col min="16" max="16" width="6.25" style="95" bestFit="1" customWidth="1"/>
    <col min="17" max="17" width="6.75" style="95" bestFit="1" customWidth="1"/>
    <col min="18" max="18" width="7.5" style="95" bestFit="1" customWidth="1"/>
    <col min="19" max="19" width="5.125" style="95" bestFit="1" customWidth="1"/>
    <col min="20" max="20" width="4.625" style="95" bestFit="1" customWidth="1"/>
    <col min="21" max="21" width="7.5" style="95" bestFit="1" customWidth="1"/>
    <col min="22" max="22" width="5.125" style="95" bestFit="1" customWidth="1"/>
    <col min="23" max="23" width="3.75" style="95" bestFit="1" customWidth="1"/>
    <col min="24" max="24" width="7.5" style="95" bestFit="1" customWidth="1"/>
    <col min="25" max="25" width="5.125" style="95" bestFit="1" customWidth="1"/>
    <col min="26" max="26" width="4.625" style="95" bestFit="1" customWidth="1"/>
    <col min="27" max="27" width="7.5" style="94" bestFit="1" customWidth="1"/>
    <col min="28" max="28" width="5.125" style="94" bestFit="1" customWidth="1"/>
    <col min="29" max="29" width="4.625" style="94" bestFit="1" customWidth="1"/>
    <col min="30" max="30" width="9" style="94"/>
    <col min="31" max="31" width="6.25" style="95" bestFit="1" customWidth="1"/>
    <col min="32" max="32" width="6.75" style="95" bestFit="1" customWidth="1"/>
    <col min="33" max="33" width="7.5" style="95" bestFit="1" customWidth="1"/>
    <col min="34" max="34" width="5.125" style="95" bestFit="1" customWidth="1"/>
    <col min="35" max="35" width="3.75" style="95" bestFit="1" customWidth="1"/>
    <col min="36" max="36" width="7.5" style="95" bestFit="1" customWidth="1"/>
    <col min="37" max="37" width="5.125" style="95" bestFit="1" customWidth="1"/>
    <col min="38" max="38" width="3.75" style="95" bestFit="1" customWidth="1"/>
    <col min="39" max="39" width="7.5" style="95" bestFit="1" customWidth="1"/>
    <col min="40" max="40" width="5.125" style="95" bestFit="1" customWidth="1"/>
    <col min="41" max="41" width="4.625" style="95" bestFit="1" customWidth="1"/>
    <col min="42" max="42" width="7.5" style="94" bestFit="1" customWidth="1"/>
    <col min="43" max="43" width="5.125" style="94" bestFit="1" customWidth="1"/>
    <col min="44" max="44" width="4.625" style="94" bestFit="1" customWidth="1"/>
    <col min="45" max="45" width="9" style="94"/>
    <col min="46" max="46" width="6.25" style="95" bestFit="1" customWidth="1"/>
    <col min="47" max="47" width="6.75" style="95" bestFit="1" customWidth="1"/>
    <col min="48" max="48" width="7.5" style="95" bestFit="1" customWidth="1"/>
    <col min="49" max="49" width="5.125" style="95" bestFit="1" customWidth="1"/>
    <col min="50" max="50" width="3.75" style="95" bestFit="1" customWidth="1"/>
    <col min="51" max="51" width="7.625" style="95" bestFit="1" customWidth="1"/>
    <col min="52" max="52" width="5.125" style="95" bestFit="1" customWidth="1"/>
    <col min="53" max="53" width="3.75" style="95" bestFit="1" customWidth="1"/>
    <col min="54" max="54" width="8.125" style="95" bestFit="1" customWidth="1"/>
    <col min="55" max="55" width="5.125" style="95" bestFit="1" customWidth="1"/>
    <col min="56" max="56" width="4.625" style="95" bestFit="1" customWidth="1"/>
    <col min="57" max="57" width="8.125" style="94" bestFit="1" customWidth="1"/>
    <col min="58" max="58" width="5.125" style="94" bestFit="1" customWidth="1"/>
    <col min="59" max="59" width="4.625" style="94" bestFit="1" customWidth="1"/>
    <col min="60" max="16384" width="9" style="94"/>
  </cols>
  <sheetData>
    <row r="1" spans="1:59">
      <c r="A1" s="368" t="s">
        <v>37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P1" s="368" t="s">
        <v>38</v>
      </c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E1" s="368" t="s">
        <v>39</v>
      </c>
      <c r="AF1" s="368"/>
      <c r="AG1" s="368"/>
      <c r="AH1" s="368"/>
      <c r="AI1" s="368"/>
      <c r="AJ1" s="368"/>
      <c r="AK1" s="368"/>
      <c r="AL1" s="368"/>
      <c r="AM1" s="368"/>
      <c r="AN1" s="368"/>
      <c r="AO1" s="368"/>
      <c r="AP1" s="368"/>
      <c r="AQ1" s="368"/>
      <c r="AR1" s="368"/>
      <c r="AT1" s="368" t="s">
        <v>40</v>
      </c>
      <c r="AU1" s="368"/>
      <c r="AV1" s="368"/>
      <c r="AW1" s="368"/>
      <c r="AX1" s="368"/>
      <c r="AY1" s="368"/>
      <c r="AZ1" s="368"/>
      <c r="BA1" s="368"/>
      <c r="BB1" s="368"/>
      <c r="BC1" s="368"/>
      <c r="BD1" s="368"/>
      <c r="BE1" s="368"/>
      <c r="BF1" s="368"/>
      <c r="BG1" s="368"/>
    </row>
    <row r="2" spans="1:59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</row>
    <row r="3" spans="1:59">
      <c r="A3" s="371" t="s">
        <v>41</v>
      </c>
      <c r="B3" s="371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P3" s="371" t="s">
        <v>41</v>
      </c>
      <c r="Q3" s="371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  <c r="AC3" s="427"/>
      <c r="AE3" s="371" t="s">
        <v>41</v>
      </c>
      <c r="AF3" s="371"/>
      <c r="AG3" s="427"/>
      <c r="AH3" s="427"/>
      <c r="AI3" s="427"/>
      <c r="AJ3" s="427"/>
      <c r="AK3" s="427"/>
      <c r="AL3" s="427"/>
      <c r="AM3" s="427"/>
      <c r="AN3" s="427"/>
      <c r="AO3" s="427"/>
      <c r="AP3" s="427"/>
      <c r="AQ3" s="427"/>
      <c r="AR3" s="427"/>
      <c r="AT3" s="371" t="s">
        <v>41</v>
      </c>
      <c r="AU3" s="371"/>
      <c r="AV3" s="427"/>
      <c r="AW3" s="427"/>
      <c r="AX3" s="427"/>
      <c r="AY3" s="427"/>
      <c r="AZ3" s="427"/>
      <c r="BA3" s="427"/>
      <c r="BB3" s="427"/>
      <c r="BC3" s="427"/>
      <c r="BD3" s="427"/>
      <c r="BE3" s="427"/>
      <c r="BF3" s="427"/>
      <c r="BG3" s="427"/>
    </row>
    <row r="4" spans="1:59">
      <c r="A4" s="402" t="s">
        <v>42</v>
      </c>
      <c r="B4" s="424" t="s">
        <v>43</v>
      </c>
      <c r="C4" s="374" t="s">
        <v>73</v>
      </c>
      <c r="D4" s="376"/>
      <c r="E4" s="376"/>
      <c r="F4" s="376"/>
      <c r="G4" s="376"/>
      <c r="H4" s="375"/>
      <c r="I4" s="374" t="s">
        <v>74</v>
      </c>
      <c r="J4" s="376"/>
      <c r="K4" s="376"/>
      <c r="L4" s="376"/>
      <c r="M4" s="376"/>
      <c r="N4" s="375"/>
      <c r="P4" s="402" t="s">
        <v>42</v>
      </c>
      <c r="Q4" s="424" t="s">
        <v>43</v>
      </c>
      <c r="R4" s="374" t="s">
        <v>73</v>
      </c>
      <c r="S4" s="376"/>
      <c r="T4" s="376"/>
      <c r="U4" s="376"/>
      <c r="V4" s="376"/>
      <c r="W4" s="375"/>
      <c r="X4" s="374" t="s">
        <v>74</v>
      </c>
      <c r="Y4" s="376"/>
      <c r="Z4" s="376"/>
      <c r="AA4" s="376"/>
      <c r="AB4" s="376"/>
      <c r="AC4" s="375"/>
      <c r="AE4" s="402" t="s">
        <v>42</v>
      </c>
      <c r="AF4" s="424" t="s">
        <v>43</v>
      </c>
      <c r="AG4" s="374" t="s">
        <v>73</v>
      </c>
      <c r="AH4" s="376"/>
      <c r="AI4" s="376"/>
      <c r="AJ4" s="376"/>
      <c r="AK4" s="376"/>
      <c r="AL4" s="375"/>
      <c r="AM4" s="374" t="s">
        <v>74</v>
      </c>
      <c r="AN4" s="376"/>
      <c r="AO4" s="376"/>
      <c r="AP4" s="376"/>
      <c r="AQ4" s="376"/>
      <c r="AR4" s="375"/>
      <c r="AT4" s="402" t="s">
        <v>42</v>
      </c>
      <c r="AU4" s="424" t="s">
        <v>43</v>
      </c>
      <c r="AV4" s="374" t="s">
        <v>73</v>
      </c>
      <c r="AW4" s="376"/>
      <c r="AX4" s="376"/>
      <c r="AY4" s="376"/>
      <c r="AZ4" s="376"/>
      <c r="BA4" s="375"/>
      <c r="BB4" s="374" t="s">
        <v>74</v>
      </c>
      <c r="BC4" s="376"/>
      <c r="BD4" s="376"/>
      <c r="BE4" s="376"/>
      <c r="BF4" s="376"/>
      <c r="BG4" s="375"/>
    </row>
    <row r="5" spans="1:59">
      <c r="A5" s="422"/>
      <c r="B5" s="425"/>
      <c r="C5" s="378" t="s">
        <v>67</v>
      </c>
      <c r="D5" s="403"/>
      <c r="E5" s="403"/>
      <c r="F5" s="403" t="s">
        <v>75</v>
      </c>
      <c r="G5" s="403"/>
      <c r="H5" s="379"/>
      <c r="I5" s="378" t="s">
        <v>67</v>
      </c>
      <c r="J5" s="403"/>
      <c r="K5" s="403"/>
      <c r="L5" s="403" t="s">
        <v>75</v>
      </c>
      <c r="M5" s="403"/>
      <c r="N5" s="379"/>
      <c r="P5" s="422"/>
      <c r="Q5" s="425"/>
      <c r="R5" s="378" t="s">
        <v>67</v>
      </c>
      <c r="S5" s="403"/>
      <c r="T5" s="403"/>
      <c r="U5" s="403" t="s">
        <v>75</v>
      </c>
      <c r="V5" s="403"/>
      <c r="W5" s="379"/>
      <c r="X5" s="378" t="s">
        <v>67</v>
      </c>
      <c r="Y5" s="403"/>
      <c r="Z5" s="403"/>
      <c r="AA5" s="403" t="s">
        <v>75</v>
      </c>
      <c r="AB5" s="403"/>
      <c r="AC5" s="379"/>
      <c r="AE5" s="422"/>
      <c r="AF5" s="425"/>
      <c r="AG5" s="378" t="s">
        <v>67</v>
      </c>
      <c r="AH5" s="403"/>
      <c r="AI5" s="403"/>
      <c r="AJ5" s="403" t="s">
        <v>75</v>
      </c>
      <c r="AK5" s="403"/>
      <c r="AL5" s="379"/>
      <c r="AM5" s="378" t="s">
        <v>67</v>
      </c>
      <c r="AN5" s="403"/>
      <c r="AO5" s="403"/>
      <c r="AP5" s="403" t="s">
        <v>75</v>
      </c>
      <c r="AQ5" s="403"/>
      <c r="AR5" s="379"/>
      <c r="AT5" s="422"/>
      <c r="AU5" s="425"/>
      <c r="AV5" s="378" t="s">
        <v>67</v>
      </c>
      <c r="AW5" s="403"/>
      <c r="AX5" s="403"/>
      <c r="AY5" s="403" t="s">
        <v>75</v>
      </c>
      <c r="AZ5" s="403"/>
      <c r="BA5" s="379"/>
      <c r="BB5" s="378" t="s">
        <v>67</v>
      </c>
      <c r="BC5" s="403"/>
      <c r="BD5" s="403"/>
      <c r="BE5" s="403" t="s">
        <v>75</v>
      </c>
      <c r="BF5" s="403"/>
      <c r="BG5" s="379"/>
    </row>
    <row r="6" spans="1:59" s="161" customFormat="1">
      <c r="A6" s="423"/>
      <c r="B6" s="426"/>
      <c r="C6" s="164" t="s">
        <v>44</v>
      </c>
      <c r="D6" s="163" t="s">
        <v>45</v>
      </c>
      <c r="E6" s="163" t="s">
        <v>46</v>
      </c>
      <c r="F6" s="163" t="s">
        <v>44</v>
      </c>
      <c r="G6" s="163" t="s">
        <v>45</v>
      </c>
      <c r="H6" s="162" t="s">
        <v>46</v>
      </c>
      <c r="I6" s="164" t="s">
        <v>44</v>
      </c>
      <c r="J6" s="163" t="s">
        <v>45</v>
      </c>
      <c r="K6" s="163" t="s">
        <v>46</v>
      </c>
      <c r="L6" s="163" t="s">
        <v>44</v>
      </c>
      <c r="M6" s="163" t="s">
        <v>45</v>
      </c>
      <c r="N6" s="162" t="s">
        <v>46</v>
      </c>
      <c r="P6" s="423"/>
      <c r="Q6" s="426"/>
      <c r="R6" s="164" t="s">
        <v>44</v>
      </c>
      <c r="S6" s="163" t="s">
        <v>45</v>
      </c>
      <c r="T6" s="163" t="s">
        <v>46</v>
      </c>
      <c r="U6" s="163" t="s">
        <v>44</v>
      </c>
      <c r="V6" s="163" t="s">
        <v>45</v>
      </c>
      <c r="W6" s="162" t="s">
        <v>46</v>
      </c>
      <c r="X6" s="164" t="s">
        <v>44</v>
      </c>
      <c r="Y6" s="163" t="s">
        <v>45</v>
      </c>
      <c r="Z6" s="163" t="s">
        <v>46</v>
      </c>
      <c r="AA6" s="166" t="s">
        <v>44</v>
      </c>
      <c r="AB6" s="166" t="s">
        <v>45</v>
      </c>
      <c r="AC6" s="165" t="s">
        <v>46</v>
      </c>
      <c r="AE6" s="423"/>
      <c r="AF6" s="426"/>
      <c r="AG6" s="164" t="s">
        <v>44</v>
      </c>
      <c r="AH6" s="163" t="s">
        <v>45</v>
      </c>
      <c r="AI6" s="163" t="s">
        <v>46</v>
      </c>
      <c r="AJ6" s="163" t="s">
        <v>44</v>
      </c>
      <c r="AK6" s="163" t="s">
        <v>45</v>
      </c>
      <c r="AL6" s="162" t="s">
        <v>46</v>
      </c>
      <c r="AM6" s="164" t="s">
        <v>44</v>
      </c>
      <c r="AN6" s="163" t="s">
        <v>45</v>
      </c>
      <c r="AO6" s="163" t="s">
        <v>46</v>
      </c>
      <c r="AP6" s="163" t="s">
        <v>44</v>
      </c>
      <c r="AQ6" s="163" t="s">
        <v>45</v>
      </c>
      <c r="AR6" s="162" t="s">
        <v>46</v>
      </c>
      <c r="AT6" s="423"/>
      <c r="AU6" s="426"/>
      <c r="AV6" s="164" t="s">
        <v>44</v>
      </c>
      <c r="AW6" s="163" t="s">
        <v>45</v>
      </c>
      <c r="AX6" s="163" t="s">
        <v>46</v>
      </c>
      <c r="AY6" s="163" t="s">
        <v>44</v>
      </c>
      <c r="AZ6" s="163" t="s">
        <v>45</v>
      </c>
      <c r="BA6" s="162" t="s">
        <v>46</v>
      </c>
      <c r="BB6" s="164" t="s">
        <v>44</v>
      </c>
      <c r="BC6" s="163" t="s">
        <v>45</v>
      </c>
      <c r="BD6" s="163" t="s">
        <v>46</v>
      </c>
      <c r="BE6" s="163" t="s">
        <v>44</v>
      </c>
      <c r="BF6" s="163" t="s">
        <v>45</v>
      </c>
      <c r="BG6" s="162" t="s">
        <v>46</v>
      </c>
    </row>
    <row r="7" spans="1:59">
      <c r="A7" s="131">
        <v>1</v>
      </c>
      <c r="B7" s="412">
        <v>1</v>
      </c>
      <c r="C7" s="160">
        <v>0</v>
      </c>
      <c r="D7" s="159">
        <v>35</v>
      </c>
      <c r="E7" s="158">
        <f t="shared" ref="E7:E36" si="0">C7/D7*100</f>
        <v>0</v>
      </c>
      <c r="F7" s="94">
        <v>0</v>
      </c>
      <c r="G7" s="94">
        <v>45</v>
      </c>
      <c r="H7" s="156">
        <f t="shared" ref="H7:H36" si="1">F7/G7*100</f>
        <v>0</v>
      </c>
      <c r="I7" s="152">
        <v>32</v>
      </c>
      <c r="J7" s="126">
        <v>40</v>
      </c>
      <c r="K7" s="156">
        <f t="shared" ref="K7:K36" si="2">I7/J7*100</f>
        <v>80</v>
      </c>
      <c r="L7" s="160">
        <v>5</v>
      </c>
      <c r="M7" s="159">
        <v>39</v>
      </c>
      <c r="N7" s="158">
        <f t="shared" ref="N7:N34" si="3">L7/M7*100</f>
        <v>12.820512820512819</v>
      </c>
      <c r="P7" s="131">
        <v>1</v>
      </c>
      <c r="Q7" s="412">
        <v>1</v>
      </c>
      <c r="R7" s="152">
        <v>0</v>
      </c>
      <c r="S7" s="126">
        <v>39</v>
      </c>
      <c r="T7" s="156">
        <v>0</v>
      </c>
      <c r="U7" s="151">
        <v>1</v>
      </c>
      <c r="V7" s="94">
        <v>38</v>
      </c>
      <c r="W7" s="156">
        <f t="shared" ref="W7:W36" si="4">U7/V7*100</f>
        <v>2.6315789473684208</v>
      </c>
      <c r="X7" s="152">
        <v>30</v>
      </c>
      <c r="Y7" s="126">
        <v>36</v>
      </c>
      <c r="Z7" s="156">
        <f t="shared" ref="Z7:Z36" si="5">X7/Y7*100</f>
        <v>83.333333333333343</v>
      </c>
      <c r="AA7" s="160">
        <v>28</v>
      </c>
      <c r="AB7" s="159">
        <v>46</v>
      </c>
      <c r="AC7" s="158">
        <f t="shared" ref="AC7:AC36" si="6">AA7/AB7*100</f>
        <v>60.869565217391312</v>
      </c>
      <c r="AE7" s="131">
        <v>1</v>
      </c>
      <c r="AF7" s="412">
        <v>1</v>
      </c>
      <c r="AG7" s="126">
        <v>1</v>
      </c>
      <c r="AH7" s="126">
        <v>38</v>
      </c>
      <c r="AI7" s="150">
        <f t="shared" ref="AI7:AI36" si="7">AG7/AH7*100</f>
        <v>2.6315789473684208</v>
      </c>
      <c r="AJ7" s="151">
        <v>1</v>
      </c>
      <c r="AK7" s="94">
        <v>42</v>
      </c>
      <c r="AL7" s="150">
        <f t="shared" ref="AL7:AL36" si="8">AJ7/AK7*100</f>
        <v>2.3809523809523809</v>
      </c>
      <c r="AM7" s="152">
        <v>26</v>
      </c>
      <c r="AN7" s="126">
        <v>34</v>
      </c>
      <c r="AO7" s="150">
        <f t="shared" ref="AO7:AO36" si="9">AM7/AN7*100</f>
        <v>76.470588235294116</v>
      </c>
      <c r="AP7" s="151">
        <v>17</v>
      </c>
      <c r="AQ7" s="94">
        <v>38</v>
      </c>
      <c r="AR7" s="150">
        <f t="shared" ref="AR7:AR36" si="10">AP7/AQ7*100</f>
        <v>44.736842105263158</v>
      </c>
      <c r="AT7" s="131">
        <v>1</v>
      </c>
      <c r="AU7" s="412">
        <v>1</v>
      </c>
      <c r="AV7" s="152">
        <v>1</v>
      </c>
      <c r="AW7" s="126">
        <v>74</v>
      </c>
      <c r="AX7" s="150">
        <f t="shared" ref="AX7:AX36" si="11">AV7/AW7*100</f>
        <v>1.3513513513513513</v>
      </c>
      <c r="AY7" s="94">
        <v>1</v>
      </c>
      <c r="AZ7" s="94">
        <v>66</v>
      </c>
      <c r="BA7" s="150">
        <f t="shared" ref="BA7:BA36" si="12">AY7/AZ7*100</f>
        <v>1.5151515151515151</v>
      </c>
      <c r="BB7" s="152">
        <v>27</v>
      </c>
      <c r="BC7" s="126">
        <v>73</v>
      </c>
      <c r="BD7" s="150">
        <f t="shared" ref="BD7:BD36" si="13">BB7/BC7*100</f>
        <v>36.986301369863014</v>
      </c>
      <c r="BE7" s="151">
        <v>9</v>
      </c>
      <c r="BF7" s="94">
        <v>78</v>
      </c>
      <c r="BG7" s="150">
        <f t="shared" ref="BG7:BG36" si="14">BE7/BF7*100</f>
        <v>11.538461538461538</v>
      </c>
    </row>
    <row r="8" spans="1:59">
      <c r="A8" s="131">
        <v>2</v>
      </c>
      <c r="B8" s="412"/>
      <c r="C8" s="151">
        <v>1</v>
      </c>
      <c r="D8" s="94">
        <v>39</v>
      </c>
      <c r="E8" s="157">
        <f t="shared" si="0"/>
        <v>2.5641025641025639</v>
      </c>
      <c r="F8" s="94">
        <v>1</v>
      </c>
      <c r="G8" s="94">
        <v>39</v>
      </c>
      <c r="H8" s="156">
        <f t="shared" si="1"/>
        <v>2.5641025641025639</v>
      </c>
      <c r="I8" s="152">
        <v>30</v>
      </c>
      <c r="J8" s="126">
        <v>36</v>
      </c>
      <c r="K8" s="156">
        <f t="shared" si="2"/>
        <v>83.333333333333343</v>
      </c>
      <c r="L8" s="151">
        <v>15</v>
      </c>
      <c r="M8" s="94">
        <v>42</v>
      </c>
      <c r="N8" s="157">
        <f t="shared" si="3"/>
        <v>35.714285714285715</v>
      </c>
      <c r="P8" s="131">
        <v>2</v>
      </c>
      <c r="Q8" s="412"/>
      <c r="R8" s="152">
        <v>0</v>
      </c>
      <c r="S8" s="126">
        <v>40</v>
      </c>
      <c r="T8" s="156">
        <v>0</v>
      </c>
      <c r="U8" s="151">
        <v>0</v>
      </c>
      <c r="V8" s="94">
        <v>41</v>
      </c>
      <c r="W8" s="156">
        <f t="shared" si="4"/>
        <v>0</v>
      </c>
      <c r="X8" s="152">
        <v>38</v>
      </c>
      <c r="Y8" s="126">
        <v>43</v>
      </c>
      <c r="Z8" s="156">
        <f t="shared" si="5"/>
        <v>88.372093023255815</v>
      </c>
      <c r="AA8" s="151">
        <v>23</v>
      </c>
      <c r="AB8" s="94">
        <v>43</v>
      </c>
      <c r="AC8" s="157">
        <f t="shared" si="6"/>
        <v>53.488372093023251</v>
      </c>
      <c r="AE8" s="131">
        <v>2</v>
      </c>
      <c r="AF8" s="412"/>
      <c r="AG8" s="126">
        <v>2</v>
      </c>
      <c r="AH8" s="126">
        <v>40</v>
      </c>
      <c r="AI8" s="150">
        <f t="shared" si="7"/>
        <v>5</v>
      </c>
      <c r="AJ8" s="151">
        <v>1</v>
      </c>
      <c r="AK8" s="94">
        <v>46</v>
      </c>
      <c r="AL8" s="150">
        <f t="shared" si="8"/>
        <v>2.1739130434782608</v>
      </c>
      <c r="AM8" s="152">
        <v>22</v>
      </c>
      <c r="AN8" s="126">
        <v>26</v>
      </c>
      <c r="AO8" s="150">
        <f t="shared" si="9"/>
        <v>84.615384615384613</v>
      </c>
      <c r="AP8" s="151">
        <v>12</v>
      </c>
      <c r="AQ8" s="94">
        <v>28</v>
      </c>
      <c r="AR8" s="150">
        <f t="shared" si="10"/>
        <v>42.857142857142854</v>
      </c>
      <c r="AT8" s="131">
        <v>2</v>
      </c>
      <c r="AU8" s="412"/>
      <c r="AV8" s="152">
        <v>0</v>
      </c>
      <c r="AW8" s="126">
        <v>77</v>
      </c>
      <c r="AX8" s="150">
        <f t="shared" si="11"/>
        <v>0</v>
      </c>
      <c r="AY8" s="94">
        <v>1</v>
      </c>
      <c r="AZ8" s="94">
        <v>72</v>
      </c>
      <c r="BA8" s="150">
        <f t="shared" si="12"/>
        <v>1.3888888888888888</v>
      </c>
      <c r="BB8" s="152">
        <v>26</v>
      </c>
      <c r="BC8" s="126">
        <v>77</v>
      </c>
      <c r="BD8" s="150">
        <f t="shared" si="13"/>
        <v>33.766233766233768</v>
      </c>
      <c r="BE8" s="151">
        <v>6</v>
      </c>
      <c r="BF8" s="94">
        <v>71</v>
      </c>
      <c r="BG8" s="150">
        <f t="shared" si="14"/>
        <v>8.4507042253521121</v>
      </c>
    </row>
    <row r="9" spans="1:59">
      <c r="A9" s="131">
        <v>3</v>
      </c>
      <c r="B9" s="412"/>
      <c r="C9" s="151">
        <v>0</v>
      </c>
      <c r="D9" s="94">
        <v>33</v>
      </c>
      <c r="E9" s="157">
        <f t="shared" si="0"/>
        <v>0</v>
      </c>
      <c r="F9" s="94">
        <v>0</v>
      </c>
      <c r="G9" s="94">
        <v>33</v>
      </c>
      <c r="H9" s="156">
        <f t="shared" si="1"/>
        <v>0</v>
      </c>
      <c r="I9" s="152">
        <v>30</v>
      </c>
      <c r="J9" s="126">
        <v>37</v>
      </c>
      <c r="K9" s="156">
        <f t="shared" si="2"/>
        <v>81.081081081081081</v>
      </c>
      <c r="L9" s="151">
        <v>26</v>
      </c>
      <c r="M9" s="94">
        <v>45</v>
      </c>
      <c r="N9" s="157">
        <f t="shared" si="3"/>
        <v>57.777777777777771</v>
      </c>
      <c r="P9" s="131">
        <v>3</v>
      </c>
      <c r="Q9" s="412"/>
      <c r="R9" s="152">
        <v>1</v>
      </c>
      <c r="S9" s="126">
        <v>26</v>
      </c>
      <c r="T9" s="156">
        <v>3.8461538461538463</v>
      </c>
      <c r="U9" s="151">
        <v>1</v>
      </c>
      <c r="V9" s="94">
        <v>42</v>
      </c>
      <c r="W9" s="156">
        <f t="shared" si="4"/>
        <v>2.3809523809523809</v>
      </c>
      <c r="X9" s="152">
        <v>19</v>
      </c>
      <c r="Y9" s="126">
        <v>22</v>
      </c>
      <c r="Z9" s="156">
        <f t="shared" si="5"/>
        <v>86.36363636363636</v>
      </c>
      <c r="AA9" s="151">
        <v>25</v>
      </c>
      <c r="AB9" s="94">
        <v>48</v>
      </c>
      <c r="AC9" s="157">
        <f t="shared" si="6"/>
        <v>52.083333333333336</v>
      </c>
      <c r="AE9" s="131">
        <v>3</v>
      </c>
      <c r="AF9" s="412"/>
      <c r="AG9" s="126">
        <v>1</v>
      </c>
      <c r="AH9" s="126">
        <v>44</v>
      </c>
      <c r="AI9" s="150">
        <f t="shared" si="7"/>
        <v>2.2727272727272729</v>
      </c>
      <c r="AJ9" s="151">
        <v>2</v>
      </c>
      <c r="AK9" s="94">
        <v>43</v>
      </c>
      <c r="AL9" s="150">
        <f t="shared" si="8"/>
        <v>4.6511627906976747</v>
      </c>
      <c r="AM9" s="152">
        <v>23</v>
      </c>
      <c r="AN9" s="126">
        <v>28</v>
      </c>
      <c r="AO9" s="150">
        <f t="shared" si="9"/>
        <v>82.142857142857139</v>
      </c>
      <c r="AP9" s="151">
        <v>16</v>
      </c>
      <c r="AQ9" s="94">
        <v>37</v>
      </c>
      <c r="AR9" s="150">
        <f t="shared" si="10"/>
        <v>43.243243243243242</v>
      </c>
      <c r="AT9" s="131">
        <v>3</v>
      </c>
      <c r="AU9" s="412"/>
      <c r="AV9" s="152">
        <v>1</v>
      </c>
      <c r="AW9" s="126">
        <v>64</v>
      </c>
      <c r="AX9" s="150">
        <f t="shared" si="11"/>
        <v>1.5625</v>
      </c>
      <c r="AY9" s="94">
        <v>0</v>
      </c>
      <c r="AZ9" s="94">
        <v>71</v>
      </c>
      <c r="BA9" s="150">
        <f t="shared" si="12"/>
        <v>0</v>
      </c>
      <c r="BB9" s="152">
        <v>26</v>
      </c>
      <c r="BC9" s="126">
        <v>78</v>
      </c>
      <c r="BD9" s="150">
        <f t="shared" si="13"/>
        <v>33.333333333333329</v>
      </c>
      <c r="BE9" s="151">
        <v>5</v>
      </c>
      <c r="BF9" s="94">
        <v>84</v>
      </c>
      <c r="BG9" s="150">
        <f t="shared" si="14"/>
        <v>5.9523809523809517</v>
      </c>
    </row>
    <row r="10" spans="1:59">
      <c r="A10" s="131">
        <v>4</v>
      </c>
      <c r="B10" s="412"/>
      <c r="C10" s="151">
        <v>1</v>
      </c>
      <c r="D10" s="94">
        <v>31</v>
      </c>
      <c r="E10" s="157">
        <f t="shared" si="0"/>
        <v>3.225806451612903</v>
      </c>
      <c r="F10" s="94">
        <v>1</v>
      </c>
      <c r="G10" s="94">
        <v>33</v>
      </c>
      <c r="H10" s="156">
        <f t="shared" si="1"/>
        <v>3.0303030303030303</v>
      </c>
      <c r="I10" s="152">
        <v>31</v>
      </c>
      <c r="J10" s="126">
        <v>38</v>
      </c>
      <c r="K10" s="156">
        <f t="shared" si="2"/>
        <v>81.578947368421055</v>
      </c>
      <c r="L10" s="151">
        <v>9</v>
      </c>
      <c r="M10" s="94">
        <v>40</v>
      </c>
      <c r="N10" s="157">
        <f t="shared" si="3"/>
        <v>22.5</v>
      </c>
      <c r="P10" s="131">
        <v>4</v>
      </c>
      <c r="Q10" s="412"/>
      <c r="R10" s="152">
        <v>0</v>
      </c>
      <c r="S10" s="126">
        <v>28</v>
      </c>
      <c r="T10" s="156">
        <v>0</v>
      </c>
      <c r="U10" s="151">
        <v>1</v>
      </c>
      <c r="V10" s="94">
        <v>29</v>
      </c>
      <c r="W10" s="156">
        <f t="shared" si="4"/>
        <v>3.4482758620689653</v>
      </c>
      <c r="X10" s="152">
        <v>19</v>
      </c>
      <c r="Y10" s="126">
        <v>21</v>
      </c>
      <c r="Z10" s="156">
        <f t="shared" si="5"/>
        <v>90.476190476190482</v>
      </c>
      <c r="AA10" s="151">
        <v>31</v>
      </c>
      <c r="AB10" s="94">
        <v>41</v>
      </c>
      <c r="AC10" s="157">
        <f t="shared" si="6"/>
        <v>75.609756097560975</v>
      </c>
      <c r="AE10" s="131">
        <v>4</v>
      </c>
      <c r="AF10" s="412"/>
      <c r="AG10" s="126">
        <v>2</v>
      </c>
      <c r="AH10" s="126">
        <v>36</v>
      </c>
      <c r="AI10" s="150">
        <f t="shared" si="7"/>
        <v>5.5555555555555554</v>
      </c>
      <c r="AJ10" s="151">
        <v>1</v>
      </c>
      <c r="AK10" s="94">
        <v>45</v>
      </c>
      <c r="AL10" s="150">
        <f t="shared" si="8"/>
        <v>2.2222222222222223</v>
      </c>
      <c r="AM10" s="152">
        <v>26</v>
      </c>
      <c r="AN10" s="126">
        <v>32</v>
      </c>
      <c r="AO10" s="150">
        <f t="shared" si="9"/>
        <v>81.25</v>
      </c>
      <c r="AP10" s="151">
        <v>17</v>
      </c>
      <c r="AQ10" s="94">
        <v>42</v>
      </c>
      <c r="AR10" s="150">
        <f t="shared" si="10"/>
        <v>40.476190476190474</v>
      </c>
      <c r="AT10" s="131">
        <v>4</v>
      </c>
      <c r="AU10" s="412"/>
      <c r="AV10" s="152">
        <v>1</v>
      </c>
      <c r="AW10" s="126">
        <v>72</v>
      </c>
      <c r="AX10" s="150">
        <f t="shared" si="11"/>
        <v>1.3888888888888888</v>
      </c>
      <c r="AY10" s="94">
        <v>1</v>
      </c>
      <c r="AZ10" s="94">
        <v>68</v>
      </c>
      <c r="BA10" s="150">
        <f t="shared" si="12"/>
        <v>1.4705882352941175</v>
      </c>
      <c r="BB10" s="152">
        <v>33</v>
      </c>
      <c r="BC10" s="126">
        <v>82</v>
      </c>
      <c r="BD10" s="150">
        <f t="shared" si="13"/>
        <v>40.243902439024396</v>
      </c>
      <c r="BE10" s="151">
        <v>11</v>
      </c>
      <c r="BF10" s="94">
        <v>81</v>
      </c>
      <c r="BG10" s="150">
        <f t="shared" si="14"/>
        <v>13.580246913580247</v>
      </c>
    </row>
    <row r="11" spans="1:59">
      <c r="A11" s="131">
        <v>5</v>
      </c>
      <c r="B11" s="412"/>
      <c r="C11" s="151">
        <v>0</v>
      </c>
      <c r="D11" s="94">
        <v>35</v>
      </c>
      <c r="E11" s="157">
        <f t="shared" si="0"/>
        <v>0</v>
      </c>
      <c r="F11" s="94">
        <v>0</v>
      </c>
      <c r="G11" s="94">
        <v>30</v>
      </c>
      <c r="H11" s="156">
        <f t="shared" si="1"/>
        <v>0</v>
      </c>
      <c r="I11" s="152">
        <v>26</v>
      </c>
      <c r="J11" s="126">
        <v>34</v>
      </c>
      <c r="K11" s="156">
        <f t="shared" si="2"/>
        <v>76.470588235294116</v>
      </c>
      <c r="L11" s="151">
        <v>12</v>
      </c>
      <c r="M11" s="94">
        <v>36</v>
      </c>
      <c r="N11" s="157">
        <f t="shared" si="3"/>
        <v>33.333333333333329</v>
      </c>
      <c r="P11" s="131">
        <v>5</v>
      </c>
      <c r="Q11" s="412"/>
      <c r="R11" s="152">
        <v>1</v>
      </c>
      <c r="S11" s="126">
        <v>33</v>
      </c>
      <c r="T11" s="156">
        <v>3.0303030303030303</v>
      </c>
      <c r="U11" s="151">
        <v>0</v>
      </c>
      <c r="V11" s="94">
        <v>54</v>
      </c>
      <c r="W11" s="156">
        <f t="shared" si="4"/>
        <v>0</v>
      </c>
      <c r="X11" s="152">
        <v>22</v>
      </c>
      <c r="Y11" s="126">
        <v>26</v>
      </c>
      <c r="Z11" s="156">
        <f t="shared" si="5"/>
        <v>84.615384615384613</v>
      </c>
      <c r="AA11" s="151">
        <v>17</v>
      </c>
      <c r="AB11" s="94">
        <v>25</v>
      </c>
      <c r="AC11" s="157">
        <f t="shared" si="6"/>
        <v>68</v>
      </c>
      <c r="AE11" s="131">
        <v>5</v>
      </c>
      <c r="AF11" s="412"/>
      <c r="AG11" s="126">
        <v>1</v>
      </c>
      <c r="AH11" s="126">
        <v>32</v>
      </c>
      <c r="AI11" s="150">
        <f t="shared" si="7"/>
        <v>3.125</v>
      </c>
      <c r="AJ11" s="151">
        <v>0</v>
      </c>
      <c r="AK11" s="94">
        <v>41</v>
      </c>
      <c r="AL11" s="150">
        <f t="shared" si="8"/>
        <v>0</v>
      </c>
      <c r="AM11" s="152">
        <v>28</v>
      </c>
      <c r="AN11" s="126">
        <v>36</v>
      </c>
      <c r="AO11" s="150">
        <f t="shared" si="9"/>
        <v>77.777777777777786</v>
      </c>
      <c r="AP11" s="151">
        <v>21</v>
      </c>
      <c r="AQ11" s="94">
        <v>44</v>
      </c>
      <c r="AR11" s="150">
        <f t="shared" si="10"/>
        <v>47.727272727272727</v>
      </c>
      <c r="AT11" s="131">
        <v>5</v>
      </c>
      <c r="AU11" s="412"/>
      <c r="AV11" s="152">
        <v>2</v>
      </c>
      <c r="AW11" s="126">
        <v>73</v>
      </c>
      <c r="AX11" s="150">
        <f t="shared" si="11"/>
        <v>2.7397260273972601</v>
      </c>
      <c r="AY11" s="94">
        <v>0</v>
      </c>
      <c r="AZ11" s="94">
        <v>73</v>
      </c>
      <c r="BA11" s="150">
        <f t="shared" si="12"/>
        <v>0</v>
      </c>
      <c r="BB11" s="152">
        <v>31</v>
      </c>
      <c r="BC11" s="126">
        <v>74</v>
      </c>
      <c r="BD11" s="150">
        <f t="shared" si="13"/>
        <v>41.891891891891895</v>
      </c>
      <c r="BE11" s="151">
        <v>8</v>
      </c>
      <c r="BF11" s="94">
        <v>73</v>
      </c>
      <c r="BG11" s="150">
        <f t="shared" si="14"/>
        <v>10.95890410958904</v>
      </c>
    </row>
    <row r="12" spans="1:59">
      <c r="A12" s="131">
        <v>6</v>
      </c>
      <c r="B12" s="412">
        <v>2</v>
      </c>
      <c r="C12" s="151">
        <v>1</v>
      </c>
      <c r="D12" s="94">
        <v>30</v>
      </c>
      <c r="E12" s="157">
        <f t="shared" si="0"/>
        <v>3.3333333333333335</v>
      </c>
      <c r="F12" s="94">
        <v>1</v>
      </c>
      <c r="G12" s="94">
        <v>29</v>
      </c>
      <c r="H12" s="156">
        <f t="shared" si="1"/>
        <v>3.4482758620689653</v>
      </c>
      <c r="I12" s="152">
        <v>31</v>
      </c>
      <c r="J12" s="126">
        <v>38</v>
      </c>
      <c r="K12" s="156">
        <f t="shared" si="2"/>
        <v>81.578947368421055</v>
      </c>
      <c r="L12" s="151">
        <v>9</v>
      </c>
      <c r="M12" s="94">
        <v>35</v>
      </c>
      <c r="N12" s="157">
        <f t="shared" si="3"/>
        <v>25.714285714285712</v>
      </c>
      <c r="P12" s="131">
        <v>6</v>
      </c>
      <c r="Q12" s="412">
        <v>2</v>
      </c>
      <c r="R12" s="152">
        <v>1</v>
      </c>
      <c r="S12" s="126">
        <v>30</v>
      </c>
      <c r="T12" s="156">
        <v>3.3333333333333335</v>
      </c>
      <c r="U12" s="151">
        <v>0</v>
      </c>
      <c r="V12" s="94">
        <v>43</v>
      </c>
      <c r="W12" s="156">
        <f t="shared" si="4"/>
        <v>0</v>
      </c>
      <c r="X12" s="152">
        <v>36</v>
      </c>
      <c r="Y12" s="126">
        <v>41</v>
      </c>
      <c r="Z12" s="156">
        <f t="shared" si="5"/>
        <v>87.804878048780495</v>
      </c>
      <c r="AA12" s="151">
        <v>20</v>
      </c>
      <c r="AB12" s="94">
        <v>29</v>
      </c>
      <c r="AC12" s="157">
        <f t="shared" si="6"/>
        <v>68.965517241379317</v>
      </c>
      <c r="AE12" s="131">
        <v>6</v>
      </c>
      <c r="AF12" s="412">
        <v>2</v>
      </c>
      <c r="AG12" s="126">
        <v>0</v>
      </c>
      <c r="AH12" s="126">
        <v>46</v>
      </c>
      <c r="AI12" s="150">
        <f t="shared" si="7"/>
        <v>0</v>
      </c>
      <c r="AJ12" s="151">
        <v>2</v>
      </c>
      <c r="AK12" s="94">
        <v>39</v>
      </c>
      <c r="AL12" s="150">
        <f t="shared" si="8"/>
        <v>5.1282051282051277</v>
      </c>
      <c r="AM12" s="152">
        <v>31</v>
      </c>
      <c r="AN12" s="126">
        <v>38</v>
      </c>
      <c r="AO12" s="150">
        <f t="shared" si="9"/>
        <v>81.578947368421055</v>
      </c>
      <c r="AP12" s="151">
        <v>13</v>
      </c>
      <c r="AQ12" s="94">
        <v>29</v>
      </c>
      <c r="AR12" s="150">
        <f t="shared" si="10"/>
        <v>44.827586206896555</v>
      </c>
      <c r="AT12" s="131">
        <v>6</v>
      </c>
      <c r="AU12" s="412">
        <v>2</v>
      </c>
      <c r="AV12" s="152">
        <v>1</v>
      </c>
      <c r="AW12" s="126">
        <v>66</v>
      </c>
      <c r="AX12" s="150">
        <f t="shared" si="11"/>
        <v>1.5151515151515151</v>
      </c>
      <c r="AY12" s="94">
        <v>0</v>
      </c>
      <c r="AZ12" s="94">
        <v>67</v>
      </c>
      <c r="BA12" s="150">
        <f t="shared" si="12"/>
        <v>0</v>
      </c>
      <c r="BB12" s="152">
        <v>37</v>
      </c>
      <c r="BC12" s="126">
        <v>78</v>
      </c>
      <c r="BD12" s="150">
        <f t="shared" si="13"/>
        <v>47.435897435897431</v>
      </c>
      <c r="BE12" s="151">
        <v>5</v>
      </c>
      <c r="BF12" s="94">
        <v>76</v>
      </c>
      <c r="BG12" s="150">
        <f t="shared" si="14"/>
        <v>6.5789473684210522</v>
      </c>
    </row>
    <row r="13" spans="1:59">
      <c r="A13" s="131">
        <v>7</v>
      </c>
      <c r="B13" s="412"/>
      <c r="C13" s="151">
        <v>2</v>
      </c>
      <c r="D13" s="94">
        <v>31</v>
      </c>
      <c r="E13" s="157">
        <f t="shared" si="0"/>
        <v>6.4516129032258061</v>
      </c>
      <c r="F13" s="94">
        <v>2</v>
      </c>
      <c r="G13" s="94">
        <v>32</v>
      </c>
      <c r="H13" s="156">
        <f t="shared" si="1"/>
        <v>6.25</v>
      </c>
      <c r="I13" s="152">
        <v>25</v>
      </c>
      <c r="J13" s="126">
        <v>33</v>
      </c>
      <c r="K13" s="156">
        <f t="shared" si="2"/>
        <v>75.757575757575751</v>
      </c>
      <c r="L13" s="151">
        <v>15</v>
      </c>
      <c r="M13" s="94">
        <v>42</v>
      </c>
      <c r="N13" s="157">
        <f t="shared" si="3"/>
        <v>35.714285714285715</v>
      </c>
      <c r="P13" s="131">
        <v>7</v>
      </c>
      <c r="Q13" s="412"/>
      <c r="R13" s="152">
        <v>0</v>
      </c>
      <c r="S13" s="126">
        <v>37</v>
      </c>
      <c r="T13" s="156">
        <v>0</v>
      </c>
      <c r="U13" s="151">
        <v>1</v>
      </c>
      <c r="V13" s="94">
        <v>30</v>
      </c>
      <c r="W13" s="156">
        <f t="shared" si="4"/>
        <v>3.3333333333333335</v>
      </c>
      <c r="X13" s="152">
        <v>33</v>
      </c>
      <c r="Y13" s="126">
        <v>36</v>
      </c>
      <c r="Z13" s="156">
        <f t="shared" si="5"/>
        <v>91.666666666666657</v>
      </c>
      <c r="AA13" s="151">
        <v>21</v>
      </c>
      <c r="AB13" s="94">
        <v>30</v>
      </c>
      <c r="AC13" s="157">
        <f t="shared" si="6"/>
        <v>70</v>
      </c>
      <c r="AE13" s="131">
        <v>7</v>
      </c>
      <c r="AF13" s="412"/>
      <c r="AG13" s="126">
        <v>1</v>
      </c>
      <c r="AH13" s="126">
        <v>33</v>
      </c>
      <c r="AI13" s="150">
        <f t="shared" si="7"/>
        <v>3.0303030303030303</v>
      </c>
      <c r="AJ13" s="151">
        <v>0</v>
      </c>
      <c r="AK13" s="94">
        <v>36</v>
      </c>
      <c r="AL13" s="150">
        <f t="shared" si="8"/>
        <v>0</v>
      </c>
      <c r="AM13" s="152">
        <v>28</v>
      </c>
      <c r="AN13" s="126">
        <v>35</v>
      </c>
      <c r="AO13" s="150">
        <f t="shared" si="9"/>
        <v>80</v>
      </c>
      <c r="AP13" s="151">
        <v>28</v>
      </c>
      <c r="AQ13" s="94">
        <v>36</v>
      </c>
      <c r="AR13" s="150">
        <f t="shared" si="10"/>
        <v>77.777777777777786</v>
      </c>
      <c r="AT13" s="131">
        <v>7</v>
      </c>
      <c r="AU13" s="412"/>
      <c r="AV13" s="152">
        <v>0</v>
      </c>
      <c r="AW13" s="126">
        <v>67</v>
      </c>
      <c r="AX13" s="150">
        <f t="shared" si="11"/>
        <v>0</v>
      </c>
      <c r="AY13" s="94">
        <v>1</v>
      </c>
      <c r="AZ13" s="94">
        <v>72</v>
      </c>
      <c r="BA13" s="150">
        <f t="shared" si="12"/>
        <v>1.3888888888888888</v>
      </c>
      <c r="BB13" s="152">
        <v>27</v>
      </c>
      <c r="BC13" s="126">
        <v>67</v>
      </c>
      <c r="BD13" s="150">
        <f t="shared" si="13"/>
        <v>40.298507462686565</v>
      </c>
      <c r="BE13" s="151">
        <v>3</v>
      </c>
      <c r="BF13" s="94">
        <v>73</v>
      </c>
      <c r="BG13" s="150">
        <f t="shared" si="14"/>
        <v>4.10958904109589</v>
      </c>
    </row>
    <row r="14" spans="1:59">
      <c r="A14" s="131">
        <v>8</v>
      </c>
      <c r="B14" s="412"/>
      <c r="C14" s="151">
        <v>1</v>
      </c>
      <c r="D14" s="94">
        <v>29</v>
      </c>
      <c r="E14" s="157">
        <f t="shared" si="0"/>
        <v>3.4482758620689653</v>
      </c>
      <c r="F14" s="94">
        <v>1</v>
      </c>
      <c r="G14" s="94">
        <v>46</v>
      </c>
      <c r="H14" s="156">
        <f t="shared" si="1"/>
        <v>2.1739130434782608</v>
      </c>
      <c r="I14" s="152">
        <v>28</v>
      </c>
      <c r="J14" s="126">
        <v>35</v>
      </c>
      <c r="K14" s="156">
        <f t="shared" si="2"/>
        <v>80</v>
      </c>
      <c r="L14" s="151">
        <v>14</v>
      </c>
      <c r="M14" s="94">
        <v>46</v>
      </c>
      <c r="N14" s="157">
        <f t="shared" si="3"/>
        <v>30.434782608695656</v>
      </c>
      <c r="P14" s="131">
        <v>8</v>
      </c>
      <c r="Q14" s="412"/>
      <c r="R14" s="152">
        <v>2</v>
      </c>
      <c r="S14" s="126">
        <v>26</v>
      </c>
      <c r="T14" s="156">
        <v>0</v>
      </c>
      <c r="U14" s="151">
        <v>1</v>
      </c>
      <c r="V14" s="94">
        <v>34</v>
      </c>
      <c r="W14" s="156">
        <f t="shared" si="4"/>
        <v>2.9411764705882351</v>
      </c>
      <c r="X14" s="152">
        <v>29</v>
      </c>
      <c r="Y14" s="126">
        <v>32</v>
      </c>
      <c r="Z14" s="156">
        <f t="shared" si="5"/>
        <v>90.625</v>
      </c>
      <c r="AA14" s="151">
        <v>37</v>
      </c>
      <c r="AB14" s="94">
        <v>55</v>
      </c>
      <c r="AC14" s="157">
        <f t="shared" si="6"/>
        <v>67.272727272727266</v>
      </c>
      <c r="AE14" s="131">
        <v>8</v>
      </c>
      <c r="AF14" s="412"/>
      <c r="AG14" s="126">
        <v>2</v>
      </c>
      <c r="AH14" s="126">
        <v>37</v>
      </c>
      <c r="AI14" s="150">
        <f t="shared" si="7"/>
        <v>5.4054054054054053</v>
      </c>
      <c r="AJ14" s="151">
        <v>1</v>
      </c>
      <c r="AK14" s="94">
        <v>37</v>
      </c>
      <c r="AL14" s="150">
        <f t="shared" si="8"/>
        <v>2.7027027027027026</v>
      </c>
      <c r="AM14" s="152">
        <v>26</v>
      </c>
      <c r="AN14" s="126">
        <v>36</v>
      </c>
      <c r="AO14" s="150">
        <f t="shared" si="9"/>
        <v>72.222222222222214</v>
      </c>
      <c r="AP14" s="151">
        <v>28</v>
      </c>
      <c r="AQ14" s="94">
        <v>46</v>
      </c>
      <c r="AR14" s="150">
        <f t="shared" si="10"/>
        <v>60.869565217391312</v>
      </c>
      <c r="AT14" s="131">
        <v>8</v>
      </c>
      <c r="AU14" s="412"/>
      <c r="AV14" s="152">
        <v>1</v>
      </c>
      <c r="AW14" s="126">
        <v>72</v>
      </c>
      <c r="AX14" s="150">
        <f t="shared" si="11"/>
        <v>1.3888888888888888</v>
      </c>
      <c r="AY14" s="94">
        <v>2</v>
      </c>
      <c r="AZ14" s="94">
        <v>70</v>
      </c>
      <c r="BA14" s="150">
        <f t="shared" si="12"/>
        <v>2.8571428571428572</v>
      </c>
      <c r="BB14" s="152">
        <v>30</v>
      </c>
      <c r="BC14" s="126">
        <v>65</v>
      </c>
      <c r="BD14" s="150">
        <f t="shared" si="13"/>
        <v>46.153846153846153</v>
      </c>
      <c r="BE14" s="151">
        <v>7</v>
      </c>
      <c r="BF14" s="94">
        <v>83</v>
      </c>
      <c r="BG14" s="150">
        <f t="shared" si="14"/>
        <v>8.4337349397590362</v>
      </c>
    </row>
    <row r="15" spans="1:59">
      <c r="A15" s="131">
        <v>9</v>
      </c>
      <c r="B15" s="412"/>
      <c r="C15" s="151">
        <v>1</v>
      </c>
      <c r="D15" s="94">
        <v>42</v>
      </c>
      <c r="E15" s="157">
        <f t="shared" si="0"/>
        <v>2.3809523809523809</v>
      </c>
      <c r="F15" s="94">
        <v>1</v>
      </c>
      <c r="G15" s="94">
        <v>29</v>
      </c>
      <c r="H15" s="156">
        <f t="shared" si="1"/>
        <v>3.4482758620689653</v>
      </c>
      <c r="I15" s="152">
        <v>35</v>
      </c>
      <c r="J15" s="126">
        <v>41</v>
      </c>
      <c r="K15" s="156">
        <f t="shared" si="2"/>
        <v>85.365853658536579</v>
      </c>
      <c r="L15" s="151">
        <v>13</v>
      </c>
      <c r="M15" s="94">
        <v>39</v>
      </c>
      <c r="N15" s="157">
        <f t="shared" si="3"/>
        <v>33.333333333333329</v>
      </c>
      <c r="P15" s="131">
        <v>9</v>
      </c>
      <c r="Q15" s="412"/>
      <c r="R15" s="152">
        <v>0</v>
      </c>
      <c r="S15" s="126">
        <v>30</v>
      </c>
      <c r="T15" s="156">
        <v>0</v>
      </c>
      <c r="U15" s="151">
        <v>2</v>
      </c>
      <c r="V15" s="94">
        <v>32</v>
      </c>
      <c r="W15" s="156">
        <f t="shared" si="4"/>
        <v>6.25</v>
      </c>
      <c r="X15" s="152">
        <v>45</v>
      </c>
      <c r="Y15" s="126">
        <v>48</v>
      </c>
      <c r="Z15" s="156">
        <f t="shared" si="5"/>
        <v>93.75</v>
      </c>
      <c r="AA15" s="151">
        <v>30</v>
      </c>
      <c r="AB15" s="94">
        <v>54</v>
      </c>
      <c r="AC15" s="157">
        <f t="shared" si="6"/>
        <v>55.555555555555557</v>
      </c>
      <c r="AE15" s="131">
        <v>9</v>
      </c>
      <c r="AF15" s="412"/>
      <c r="AG15" s="126">
        <v>2</v>
      </c>
      <c r="AH15" s="126">
        <v>32</v>
      </c>
      <c r="AI15" s="150">
        <f t="shared" si="7"/>
        <v>6.25</v>
      </c>
      <c r="AJ15" s="151">
        <v>0</v>
      </c>
      <c r="AK15" s="94">
        <v>40</v>
      </c>
      <c r="AL15" s="150">
        <f t="shared" si="8"/>
        <v>0</v>
      </c>
      <c r="AM15" s="152">
        <v>18</v>
      </c>
      <c r="AN15" s="126">
        <v>21</v>
      </c>
      <c r="AO15" s="150">
        <f t="shared" si="9"/>
        <v>85.714285714285708</v>
      </c>
      <c r="AP15" s="151">
        <v>15</v>
      </c>
      <c r="AQ15" s="94">
        <v>28</v>
      </c>
      <c r="AR15" s="150">
        <f t="shared" si="10"/>
        <v>53.571428571428569</v>
      </c>
      <c r="AT15" s="131">
        <v>9</v>
      </c>
      <c r="AU15" s="412"/>
      <c r="AV15" s="152">
        <v>1</v>
      </c>
      <c r="AW15" s="126">
        <v>68</v>
      </c>
      <c r="AX15" s="150">
        <f t="shared" si="11"/>
        <v>1.4705882352941175</v>
      </c>
      <c r="AY15" s="94">
        <v>0</v>
      </c>
      <c r="AZ15" s="94">
        <v>63</v>
      </c>
      <c r="BA15" s="150">
        <f t="shared" si="12"/>
        <v>0</v>
      </c>
      <c r="BB15" s="152">
        <v>36</v>
      </c>
      <c r="BC15" s="126">
        <v>70</v>
      </c>
      <c r="BD15" s="150">
        <f t="shared" si="13"/>
        <v>51.428571428571423</v>
      </c>
      <c r="BE15" s="151">
        <v>9</v>
      </c>
      <c r="BF15" s="94">
        <v>81</v>
      </c>
      <c r="BG15" s="150">
        <f t="shared" si="14"/>
        <v>11.111111111111111</v>
      </c>
    </row>
    <row r="16" spans="1:59">
      <c r="A16" s="131">
        <v>10</v>
      </c>
      <c r="B16" s="412"/>
      <c r="C16" s="151">
        <v>0</v>
      </c>
      <c r="D16" s="94">
        <v>41</v>
      </c>
      <c r="E16" s="157">
        <f t="shared" si="0"/>
        <v>0</v>
      </c>
      <c r="F16" s="94">
        <v>0</v>
      </c>
      <c r="G16" s="94">
        <v>30</v>
      </c>
      <c r="H16" s="156">
        <f t="shared" si="1"/>
        <v>0</v>
      </c>
      <c r="I16" s="152">
        <v>27</v>
      </c>
      <c r="J16" s="126">
        <v>31</v>
      </c>
      <c r="K16" s="156">
        <f t="shared" si="2"/>
        <v>87.096774193548384</v>
      </c>
      <c r="L16" s="151">
        <v>9</v>
      </c>
      <c r="M16" s="94">
        <v>38</v>
      </c>
      <c r="N16" s="157">
        <f t="shared" si="3"/>
        <v>23.684210526315788</v>
      </c>
      <c r="P16" s="131">
        <v>10</v>
      </c>
      <c r="Q16" s="412"/>
      <c r="R16" s="152">
        <v>2</v>
      </c>
      <c r="S16" s="126">
        <v>36</v>
      </c>
      <c r="T16" s="156">
        <v>5.5555555555555554</v>
      </c>
      <c r="U16" s="151">
        <v>1</v>
      </c>
      <c r="V16" s="94">
        <v>35</v>
      </c>
      <c r="W16" s="156">
        <f t="shared" si="4"/>
        <v>2.8571428571428572</v>
      </c>
      <c r="X16" s="152">
        <v>36</v>
      </c>
      <c r="Y16" s="126">
        <v>39</v>
      </c>
      <c r="Z16" s="156">
        <f t="shared" si="5"/>
        <v>92.307692307692307</v>
      </c>
      <c r="AA16" s="151">
        <v>28</v>
      </c>
      <c r="AB16" s="94">
        <v>45</v>
      </c>
      <c r="AC16" s="157">
        <f t="shared" si="6"/>
        <v>62.222222222222221</v>
      </c>
      <c r="AE16" s="131">
        <v>10</v>
      </c>
      <c r="AF16" s="412"/>
      <c r="AG16" s="126">
        <v>0</v>
      </c>
      <c r="AH16" s="126">
        <v>33</v>
      </c>
      <c r="AI16" s="150">
        <f t="shared" si="7"/>
        <v>0</v>
      </c>
      <c r="AJ16" s="151">
        <v>2</v>
      </c>
      <c r="AK16" s="94">
        <v>37</v>
      </c>
      <c r="AL16" s="150">
        <f t="shared" si="8"/>
        <v>5.4054054054054053</v>
      </c>
      <c r="AM16" s="152">
        <v>27</v>
      </c>
      <c r="AN16" s="126">
        <v>43</v>
      </c>
      <c r="AO16" s="150">
        <f t="shared" si="9"/>
        <v>62.790697674418603</v>
      </c>
      <c r="AP16" s="151">
        <v>9</v>
      </c>
      <c r="AQ16" s="94">
        <v>26</v>
      </c>
      <c r="AR16" s="150">
        <f t="shared" si="10"/>
        <v>34.615384615384613</v>
      </c>
      <c r="AT16" s="131">
        <v>10</v>
      </c>
      <c r="AU16" s="412"/>
      <c r="AV16" s="152">
        <v>0</v>
      </c>
      <c r="AW16" s="126">
        <v>73</v>
      </c>
      <c r="AX16" s="150">
        <f t="shared" si="11"/>
        <v>0</v>
      </c>
      <c r="AY16" s="94">
        <v>1</v>
      </c>
      <c r="AZ16" s="94">
        <v>81</v>
      </c>
      <c r="BA16" s="150">
        <f t="shared" si="12"/>
        <v>1.2345679012345678</v>
      </c>
      <c r="BB16" s="152">
        <v>38</v>
      </c>
      <c r="BC16" s="126">
        <v>83</v>
      </c>
      <c r="BD16" s="150">
        <f t="shared" si="13"/>
        <v>45.783132530120483</v>
      </c>
      <c r="BE16" s="151">
        <v>8</v>
      </c>
      <c r="BF16" s="94">
        <v>89</v>
      </c>
      <c r="BG16" s="150">
        <f t="shared" si="14"/>
        <v>8.9887640449438209</v>
      </c>
    </row>
    <row r="17" spans="1:59">
      <c r="A17" s="131">
        <v>11</v>
      </c>
      <c r="B17" s="412">
        <v>3</v>
      </c>
      <c r="C17" s="151">
        <v>0</v>
      </c>
      <c r="D17" s="94">
        <v>43</v>
      </c>
      <c r="E17" s="157">
        <f t="shared" si="0"/>
        <v>0</v>
      </c>
      <c r="F17" s="94">
        <v>0</v>
      </c>
      <c r="G17" s="94">
        <v>40</v>
      </c>
      <c r="H17" s="156">
        <f t="shared" si="1"/>
        <v>0</v>
      </c>
      <c r="I17" s="152">
        <v>30</v>
      </c>
      <c r="J17" s="126">
        <v>36</v>
      </c>
      <c r="K17" s="156">
        <f t="shared" si="2"/>
        <v>83.333333333333343</v>
      </c>
      <c r="L17" s="151">
        <v>6</v>
      </c>
      <c r="M17" s="94">
        <v>43</v>
      </c>
      <c r="N17" s="157">
        <f t="shared" si="3"/>
        <v>13.953488372093023</v>
      </c>
      <c r="P17" s="131">
        <v>11</v>
      </c>
      <c r="Q17" s="412">
        <v>3</v>
      </c>
      <c r="R17" s="152">
        <v>0</v>
      </c>
      <c r="S17" s="126">
        <v>34</v>
      </c>
      <c r="T17" s="156">
        <v>0</v>
      </c>
      <c r="U17" s="151">
        <v>0</v>
      </c>
      <c r="V17" s="94">
        <v>46</v>
      </c>
      <c r="W17" s="156">
        <f t="shared" si="4"/>
        <v>0</v>
      </c>
      <c r="X17" s="152">
        <v>27</v>
      </c>
      <c r="Y17" s="126">
        <v>29</v>
      </c>
      <c r="Z17" s="156">
        <f t="shared" si="5"/>
        <v>93.103448275862064</v>
      </c>
      <c r="AA17" s="151">
        <v>20</v>
      </c>
      <c r="AB17" s="94">
        <v>30</v>
      </c>
      <c r="AC17" s="157">
        <f t="shared" si="6"/>
        <v>66.666666666666657</v>
      </c>
      <c r="AE17" s="131">
        <v>11</v>
      </c>
      <c r="AF17" s="412">
        <v>3</v>
      </c>
      <c r="AG17" s="126">
        <v>1</v>
      </c>
      <c r="AH17" s="126">
        <v>38</v>
      </c>
      <c r="AI17" s="150">
        <f t="shared" si="7"/>
        <v>2.6315789473684208</v>
      </c>
      <c r="AJ17" s="151">
        <v>1</v>
      </c>
      <c r="AK17" s="94">
        <v>38</v>
      </c>
      <c r="AL17" s="150">
        <f t="shared" si="8"/>
        <v>2.6315789473684208</v>
      </c>
      <c r="AM17" s="152">
        <v>35</v>
      </c>
      <c r="AN17" s="126">
        <v>41</v>
      </c>
      <c r="AO17" s="150">
        <f t="shared" si="9"/>
        <v>85.365853658536579</v>
      </c>
      <c r="AP17" s="151">
        <v>18</v>
      </c>
      <c r="AQ17" s="94">
        <v>36</v>
      </c>
      <c r="AR17" s="150">
        <f t="shared" si="10"/>
        <v>50</v>
      </c>
      <c r="AT17" s="131">
        <v>11</v>
      </c>
      <c r="AU17" s="412">
        <v>3</v>
      </c>
      <c r="AV17" s="152">
        <v>1</v>
      </c>
      <c r="AW17" s="126">
        <v>92</v>
      </c>
      <c r="AX17" s="150">
        <f t="shared" si="11"/>
        <v>1.0869565217391304</v>
      </c>
      <c r="AY17" s="94">
        <v>0</v>
      </c>
      <c r="AZ17" s="94">
        <v>68</v>
      </c>
      <c r="BA17" s="150">
        <f t="shared" si="12"/>
        <v>0</v>
      </c>
      <c r="BB17" s="152">
        <v>33</v>
      </c>
      <c r="BC17" s="126">
        <v>69</v>
      </c>
      <c r="BD17" s="150">
        <f t="shared" si="13"/>
        <v>47.826086956521742</v>
      </c>
      <c r="BE17" s="151">
        <v>7</v>
      </c>
      <c r="BF17" s="94">
        <v>85</v>
      </c>
      <c r="BG17" s="150">
        <f t="shared" si="14"/>
        <v>8.235294117647058</v>
      </c>
    </row>
    <row r="18" spans="1:59">
      <c r="A18" s="131">
        <v>12</v>
      </c>
      <c r="B18" s="412"/>
      <c r="C18" s="151">
        <v>1</v>
      </c>
      <c r="D18" s="94">
        <v>32</v>
      </c>
      <c r="E18" s="157">
        <f t="shared" si="0"/>
        <v>3.125</v>
      </c>
      <c r="F18" s="94">
        <v>1</v>
      </c>
      <c r="G18" s="94">
        <v>28</v>
      </c>
      <c r="H18" s="156">
        <f t="shared" si="1"/>
        <v>3.5714285714285712</v>
      </c>
      <c r="I18" s="152">
        <v>32</v>
      </c>
      <c r="J18" s="126">
        <v>39</v>
      </c>
      <c r="K18" s="156">
        <f t="shared" si="2"/>
        <v>82.051282051282044</v>
      </c>
      <c r="L18" s="151">
        <v>7</v>
      </c>
      <c r="M18" s="94">
        <v>47</v>
      </c>
      <c r="N18" s="157">
        <f t="shared" si="3"/>
        <v>14.893617021276595</v>
      </c>
      <c r="P18" s="131">
        <v>12</v>
      </c>
      <c r="Q18" s="412"/>
      <c r="R18" s="152">
        <v>2</v>
      </c>
      <c r="S18" s="126">
        <v>37</v>
      </c>
      <c r="T18" s="156">
        <v>5.4054054054054053</v>
      </c>
      <c r="U18" s="151">
        <v>0</v>
      </c>
      <c r="V18" s="94">
        <v>40</v>
      </c>
      <c r="W18" s="156">
        <f t="shared" si="4"/>
        <v>0</v>
      </c>
      <c r="X18" s="152">
        <v>23</v>
      </c>
      <c r="Y18" s="126">
        <v>26</v>
      </c>
      <c r="Z18" s="156">
        <f t="shared" si="5"/>
        <v>88.461538461538453</v>
      </c>
      <c r="AA18" s="151">
        <v>22</v>
      </c>
      <c r="AB18" s="94">
        <v>34</v>
      </c>
      <c r="AC18" s="157">
        <f t="shared" si="6"/>
        <v>64.705882352941174</v>
      </c>
      <c r="AE18" s="131">
        <v>12</v>
      </c>
      <c r="AF18" s="412"/>
      <c r="AG18" s="126">
        <v>2</v>
      </c>
      <c r="AH18" s="126">
        <v>47</v>
      </c>
      <c r="AI18" s="150">
        <f t="shared" si="7"/>
        <v>4.2553191489361701</v>
      </c>
      <c r="AJ18" s="151">
        <v>2</v>
      </c>
      <c r="AK18" s="94">
        <v>34</v>
      </c>
      <c r="AL18" s="150">
        <f t="shared" si="8"/>
        <v>5.8823529411764701</v>
      </c>
      <c r="AM18" s="152">
        <v>33</v>
      </c>
      <c r="AN18" s="126">
        <v>40</v>
      </c>
      <c r="AO18" s="150">
        <f t="shared" si="9"/>
        <v>82.5</v>
      </c>
      <c r="AP18" s="151">
        <v>11</v>
      </c>
      <c r="AQ18" s="94">
        <v>30</v>
      </c>
      <c r="AR18" s="150">
        <f t="shared" si="10"/>
        <v>36.666666666666664</v>
      </c>
      <c r="AT18" s="131">
        <v>12</v>
      </c>
      <c r="AU18" s="412"/>
      <c r="AV18" s="152">
        <v>2</v>
      </c>
      <c r="AW18" s="126">
        <v>91</v>
      </c>
      <c r="AX18" s="150">
        <f t="shared" si="11"/>
        <v>2.197802197802198</v>
      </c>
      <c r="AY18" s="94">
        <v>1</v>
      </c>
      <c r="AZ18" s="94">
        <v>72</v>
      </c>
      <c r="BA18" s="150">
        <f t="shared" si="12"/>
        <v>1.3888888888888888</v>
      </c>
      <c r="BB18" s="152">
        <v>36</v>
      </c>
      <c r="BC18" s="126">
        <v>68</v>
      </c>
      <c r="BD18" s="150">
        <f t="shared" si="13"/>
        <v>52.941176470588239</v>
      </c>
      <c r="BE18" s="151">
        <v>6</v>
      </c>
      <c r="BF18" s="94">
        <v>78</v>
      </c>
      <c r="BG18" s="150">
        <f t="shared" si="14"/>
        <v>7.6923076923076925</v>
      </c>
    </row>
    <row r="19" spans="1:59">
      <c r="A19" s="131">
        <v>13</v>
      </c>
      <c r="B19" s="412"/>
      <c r="C19" s="151">
        <v>2</v>
      </c>
      <c r="D19" s="94">
        <v>33</v>
      </c>
      <c r="E19" s="157">
        <f t="shared" si="0"/>
        <v>6.0606060606060606</v>
      </c>
      <c r="F19" s="94">
        <v>2</v>
      </c>
      <c r="G19" s="94">
        <v>41</v>
      </c>
      <c r="H19" s="156">
        <f t="shared" si="1"/>
        <v>4.8780487804878048</v>
      </c>
      <c r="I19" s="152">
        <v>32</v>
      </c>
      <c r="J19" s="126">
        <v>36</v>
      </c>
      <c r="K19" s="156">
        <f t="shared" si="2"/>
        <v>88.888888888888886</v>
      </c>
      <c r="L19" s="151">
        <v>23</v>
      </c>
      <c r="M19" s="94">
        <v>39</v>
      </c>
      <c r="N19" s="157">
        <f t="shared" si="3"/>
        <v>58.974358974358978</v>
      </c>
      <c r="P19" s="131">
        <v>13</v>
      </c>
      <c r="Q19" s="412"/>
      <c r="R19" s="152">
        <v>1</v>
      </c>
      <c r="S19" s="126">
        <v>28</v>
      </c>
      <c r="T19" s="156">
        <v>3.5714285714285712</v>
      </c>
      <c r="U19" s="151">
        <v>1</v>
      </c>
      <c r="V19" s="94">
        <v>48</v>
      </c>
      <c r="W19" s="156">
        <f t="shared" si="4"/>
        <v>2.083333333333333</v>
      </c>
      <c r="X19" s="152">
        <v>25</v>
      </c>
      <c r="Y19" s="126">
        <v>29</v>
      </c>
      <c r="Z19" s="156">
        <f t="shared" si="5"/>
        <v>86.206896551724128</v>
      </c>
      <c r="AA19" s="151">
        <v>15</v>
      </c>
      <c r="AB19" s="94">
        <v>37</v>
      </c>
      <c r="AC19" s="157">
        <f t="shared" si="6"/>
        <v>40.54054054054054</v>
      </c>
      <c r="AE19" s="131">
        <v>13</v>
      </c>
      <c r="AF19" s="412"/>
      <c r="AG19" s="126">
        <v>1</v>
      </c>
      <c r="AH19" s="126">
        <v>45</v>
      </c>
      <c r="AI19" s="150">
        <f t="shared" si="7"/>
        <v>2.2222222222222223</v>
      </c>
      <c r="AJ19" s="151">
        <v>2</v>
      </c>
      <c r="AK19" s="94">
        <v>34</v>
      </c>
      <c r="AL19" s="150">
        <f t="shared" si="8"/>
        <v>5.8823529411764701</v>
      </c>
      <c r="AM19" s="152">
        <v>27</v>
      </c>
      <c r="AN19" s="126">
        <v>38</v>
      </c>
      <c r="AO19" s="150">
        <f t="shared" si="9"/>
        <v>71.05263157894737</v>
      </c>
      <c r="AP19" s="151">
        <v>10</v>
      </c>
      <c r="AQ19" s="94">
        <v>31</v>
      </c>
      <c r="AR19" s="150">
        <f t="shared" si="10"/>
        <v>32.258064516129032</v>
      </c>
      <c r="AT19" s="131">
        <v>13</v>
      </c>
      <c r="AU19" s="412"/>
      <c r="AV19" s="152">
        <v>0</v>
      </c>
      <c r="AW19" s="126">
        <v>93</v>
      </c>
      <c r="AX19" s="150">
        <f t="shared" si="11"/>
        <v>0</v>
      </c>
      <c r="AY19" s="94">
        <v>1</v>
      </c>
      <c r="AZ19" s="94">
        <v>75</v>
      </c>
      <c r="BA19" s="150">
        <f t="shared" si="12"/>
        <v>1.3333333333333335</v>
      </c>
      <c r="BB19" s="152">
        <v>38</v>
      </c>
      <c r="BC19" s="126">
        <v>71</v>
      </c>
      <c r="BD19" s="150">
        <f t="shared" si="13"/>
        <v>53.521126760563376</v>
      </c>
      <c r="BE19" s="151">
        <v>7</v>
      </c>
      <c r="BF19" s="94">
        <v>87</v>
      </c>
      <c r="BG19" s="150">
        <f t="shared" si="14"/>
        <v>8.0459770114942533</v>
      </c>
    </row>
    <row r="20" spans="1:59">
      <c r="A20" s="131">
        <v>14</v>
      </c>
      <c r="B20" s="412"/>
      <c r="C20" s="151">
        <v>1</v>
      </c>
      <c r="D20" s="94">
        <v>31</v>
      </c>
      <c r="E20" s="157">
        <f t="shared" si="0"/>
        <v>3.225806451612903</v>
      </c>
      <c r="F20" s="94">
        <v>0</v>
      </c>
      <c r="G20" s="94">
        <v>29</v>
      </c>
      <c r="H20" s="156">
        <f t="shared" si="1"/>
        <v>0</v>
      </c>
      <c r="I20" s="152">
        <v>36</v>
      </c>
      <c r="J20" s="126">
        <v>42</v>
      </c>
      <c r="K20" s="156">
        <f t="shared" si="2"/>
        <v>85.714285714285708</v>
      </c>
      <c r="L20" s="151">
        <v>10</v>
      </c>
      <c r="M20" s="94">
        <v>37</v>
      </c>
      <c r="N20" s="157">
        <f t="shared" si="3"/>
        <v>27.027027027027028</v>
      </c>
      <c r="P20" s="131">
        <v>14</v>
      </c>
      <c r="Q20" s="412"/>
      <c r="R20" s="152">
        <v>2</v>
      </c>
      <c r="S20" s="126">
        <v>37</v>
      </c>
      <c r="T20" s="156">
        <v>5.4054054054054053</v>
      </c>
      <c r="U20" s="151">
        <v>1</v>
      </c>
      <c r="V20" s="94">
        <v>31</v>
      </c>
      <c r="W20" s="156">
        <f t="shared" si="4"/>
        <v>3.225806451612903</v>
      </c>
      <c r="X20" s="152">
        <v>23</v>
      </c>
      <c r="Y20" s="126">
        <v>26</v>
      </c>
      <c r="Z20" s="156">
        <f t="shared" si="5"/>
        <v>88.461538461538453</v>
      </c>
      <c r="AA20" s="151">
        <v>31</v>
      </c>
      <c r="AB20" s="94">
        <v>50</v>
      </c>
      <c r="AC20" s="157">
        <f t="shared" si="6"/>
        <v>62</v>
      </c>
      <c r="AE20" s="131">
        <v>14</v>
      </c>
      <c r="AF20" s="412"/>
      <c r="AG20" s="126">
        <v>0</v>
      </c>
      <c r="AH20" s="126">
        <v>43</v>
      </c>
      <c r="AI20" s="150">
        <f t="shared" si="7"/>
        <v>0</v>
      </c>
      <c r="AJ20" s="151">
        <v>0</v>
      </c>
      <c r="AK20" s="94">
        <v>36</v>
      </c>
      <c r="AL20" s="150">
        <f t="shared" si="8"/>
        <v>0</v>
      </c>
      <c r="AM20" s="152">
        <v>31</v>
      </c>
      <c r="AN20" s="126">
        <v>39</v>
      </c>
      <c r="AO20" s="150">
        <f t="shared" si="9"/>
        <v>79.487179487179489</v>
      </c>
      <c r="AP20" s="151">
        <v>10</v>
      </c>
      <c r="AQ20" s="94">
        <v>24</v>
      </c>
      <c r="AR20" s="150">
        <f t="shared" si="10"/>
        <v>41.666666666666671</v>
      </c>
      <c r="AT20" s="131">
        <v>14</v>
      </c>
      <c r="AU20" s="412"/>
      <c r="AV20" s="152">
        <v>1</v>
      </c>
      <c r="AW20" s="126">
        <v>82</v>
      </c>
      <c r="AX20" s="150">
        <f t="shared" si="11"/>
        <v>1.2195121951219512</v>
      </c>
      <c r="AY20" s="94">
        <v>0</v>
      </c>
      <c r="AZ20" s="94">
        <v>71</v>
      </c>
      <c r="BA20" s="150">
        <f t="shared" si="12"/>
        <v>0</v>
      </c>
      <c r="BB20" s="152">
        <v>41</v>
      </c>
      <c r="BC20" s="126">
        <v>83</v>
      </c>
      <c r="BD20" s="150">
        <f t="shared" si="13"/>
        <v>49.397590361445779</v>
      </c>
      <c r="BE20" s="151">
        <v>8</v>
      </c>
      <c r="BF20" s="94">
        <v>86</v>
      </c>
      <c r="BG20" s="150">
        <f t="shared" si="14"/>
        <v>9.3023255813953494</v>
      </c>
    </row>
    <row r="21" spans="1:59">
      <c r="A21" s="131">
        <v>15</v>
      </c>
      <c r="B21" s="412"/>
      <c r="C21" s="151">
        <v>1</v>
      </c>
      <c r="D21" s="94">
        <v>35</v>
      </c>
      <c r="E21" s="157">
        <f t="shared" si="0"/>
        <v>2.8571428571428572</v>
      </c>
      <c r="F21" s="94">
        <v>1</v>
      </c>
      <c r="G21" s="94">
        <v>36</v>
      </c>
      <c r="H21" s="156">
        <f t="shared" si="1"/>
        <v>2.7777777777777777</v>
      </c>
      <c r="I21" s="152">
        <v>24</v>
      </c>
      <c r="J21" s="126">
        <v>32</v>
      </c>
      <c r="K21" s="156">
        <f t="shared" si="2"/>
        <v>75</v>
      </c>
      <c r="L21" s="151">
        <v>7</v>
      </c>
      <c r="M21" s="94">
        <v>45</v>
      </c>
      <c r="N21" s="157">
        <f t="shared" si="3"/>
        <v>15.555555555555555</v>
      </c>
      <c r="P21" s="131">
        <v>15</v>
      </c>
      <c r="Q21" s="412"/>
      <c r="R21" s="152">
        <v>2</v>
      </c>
      <c r="S21" s="126">
        <v>29</v>
      </c>
      <c r="T21" s="156">
        <v>6.8965517241379306</v>
      </c>
      <c r="U21" s="151">
        <v>0</v>
      </c>
      <c r="V21" s="94">
        <v>37</v>
      </c>
      <c r="W21" s="156">
        <f t="shared" si="4"/>
        <v>0</v>
      </c>
      <c r="X21" s="152">
        <v>24</v>
      </c>
      <c r="Y21" s="126">
        <v>27</v>
      </c>
      <c r="Z21" s="156">
        <f t="shared" si="5"/>
        <v>88.888888888888886</v>
      </c>
      <c r="AA21" s="151">
        <v>24</v>
      </c>
      <c r="AB21" s="94">
        <v>45</v>
      </c>
      <c r="AC21" s="157">
        <f t="shared" si="6"/>
        <v>53.333333333333336</v>
      </c>
      <c r="AE21" s="131">
        <v>15</v>
      </c>
      <c r="AF21" s="412"/>
      <c r="AG21" s="126">
        <v>1</v>
      </c>
      <c r="AH21" s="126">
        <v>40</v>
      </c>
      <c r="AI21" s="150">
        <f t="shared" si="7"/>
        <v>2.5</v>
      </c>
      <c r="AJ21" s="151">
        <v>0</v>
      </c>
      <c r="AK21" s="94">
        <v>32</v>
      </c>
      <c r="AL21" s="150">
        <f t="shared" si="8"/>
        <v>0</v>
      </c>
      <c r="AM21" s="152">
        <v>33</v>
      </c>
      <c r="AN21" s="126">
        <v>37</v>
      </c>
      <c r="AO21" s="150">
        <f t="shared" si="9"/>
        <v>89.189189189189193</v>
      </c>
      <c r="AP21" s="151">
        <v>12</v>
      </c>
      <c r="AQ21" s="94">
        <v>35</v>
      </c>
      <c r="AR21" s="150">
        <f t="shared" si="10"/>
        <v>34.285714285714285</v>
      </c>
      <c r="AT21" s="131">
        <v>15</v>
      </c>
      <c r="AU21" s="412"/>
      <c r="AV21" s="152">
        <v>0</v>
      </c>
      <c r="AW21" s="126">
        <v>84</v>
      </c>
      <c r="AX21" s="150">
        <f t="shared" si="11"/>
        <v>0</v>
      </c>
      <c r="AY21" s="94">
        <v>1</v>
      </c>
      <c r="AZ21" s="94">
        <v>70</v>
      </c>
      <c r="BA21" s="150">
        <f t="shared" si="12"/>
        <v>1.4285714285714286</v>
      </c>
      <c r="BB21" s="152">
        <v>44</v>
      </c>
      <c r="BC21" s="126">
        <v>87</v>
      </c>
      <c r="BD21" s="150">
        <f t="shared" si="13"/>
        <v>50.574712643678168</v>
      </c>
      <c r="BE21" s="151">
        <v>10</v>
      </c>
      <c r="BF21" s="94">
        <v>77</v>
      </c>
      <c r="BG21" s="150">
        <f t="shared" si="14"/>
        <v>12.987012987012985</v>
      </c>
    </row>
    <row r="22" spans="1:59">
      <c r="A22" s="131">
        <v>16</v>
      </c>
      <c r="B22" s="412">
        <v>4</v>
      </c>
      <c r="C22" s="151">
        <v>0</v>
      </c>
      <c r="D22" s="94">
        <v>36</v>
      </c>
      <c r="E22" s="157">
        <f t="shared" si="0"/>
        <v>0</v>
      </c>
      <c r="F22" s="94">
        <v>2</v>
      </c>
      <c r="G22" s="94">
        <v>32</v>
      </c>
      <c r="H22" s="156">
        <f t="shared" si="1"/>
        <v>6.25</v>
      </c>
      <c r="I22" s="152">
        <v>32</v>
      </c>
      <c r="J22" s="126">
        <v>38</v>
      </c>
      <c r="K22" s="156">
        <f t="shared" si="2"/>
        <v>84.210526315789465</v>
      </c>
      <c r="L22" s="151">
        <v>22</v>
      </c>
      <c r="M22" s="94">
        <v>43</v>
      </c>
      <c r="N22" s="157">
        <f t="shared" si="3"/>
        <v>51.162790697674424</v>
      </c>
      <c r="P22" s="131">
        <v>16</v>
      </c>
      <c r="Q22" s="412">
        <v>4</v>
      </c>
      <c r="R22" s="152">
        <v>0</v>
      </c>
      <c r="S22" s="126">
        <v>27</v>
      </c>
      <c r="T22" s="156">
        <v>0</v>
      </c>
      <c r="U22" s="151">
        <v>2</v>
      </c>
      <c r="V22" s="94">
        <v>32</v>
      </c>
      <c r="W22" s="156">
        <f t="shared" si="4"/>
        <v>6.25</v>
      </c>
      <c r="X22" s="152">
        <v>35</v>
      </c>
      <c r="Y22" s="126">
        <v>39</v>
      </c>
      <c r="Z22" s="156">
        <f t="shared" si="5"/>
        <v>89.743589743589752</v>
      </c>
      <c r="AA22" s="151">
        <v>31</v>
      </c>
      <c r="AB22" s="94">
        <v>44</v>
      </c>
      <c r="AC22" s="157">
        <f t="shared" si="6"/>
        <v>70.454545454545453</v>
      </c>
      <c r="AE22" s="131">
        <v>16</v>
      </c>
      <c r="AF22" s="412">
        <v>4</v>
      </c>
      <c r="AG22" s="126">
        <v>3</v>
      </c>
      <c r="AH22" s="126">
        <v>36</v>
      </c>
      <c r="AI22" s="150">
        <f t="shared" si="7"/>
        <v>8.3333333333333321</v>
      </c>
      <c r="AJ22" s="151">
        <v>1</v>
      </c>
      <c r="AK22" s="94">
        <v>41</v>
      </c>
      <c r="AL22" s="150">
        <f t="shared" si="8"/>
        <v>2.4390243902439024</v>
      </c>
      <c r="AM22" s="152">
        <v>32</v>
      </c>
      <c r="AN22" s="126">
        <v>36</v>
      </c>
      <c r="AO22" s="150">
        <f t="shared" si="9"/>
        <v>88.888888888888886</v>
      </c>
      <c r="AP22" s="151">
        <v>17</v>
      </c>
      <c r="AQ22" s="94">
        <v>40</v>
      </c>
      <c r="AR22" s="150">
        <f t="shared" si="10"/>
        <v>42.5</v>
      </c>
      <c r="AT22" s="131">
        <v>16</v>
      </c>
      <c r="AU22" s="412">
        <v>4</v>
      </c>
      <c r="AV22" s="152">
        <v>1</v>
      </c>
      <c r="AW22" s="126">
        <v>75</v>
      </c>
      <c r="AX22" s="150">
        <f t="shared" si="11"/>
        <v>1.3333333333333335</v>
      </c>
      <c r="AY22" s="94">
        <v>1</v>
      </c>
      <c r="AZ22" s="94">
        <v>69</v>
      </c>
      <c r="BA22" s="150">
        <f t="shared" si="12"/>
        <v>1.4492753623188406</v>
      </c>
      <c r="BB22" s="152">
        <v>41</v>
      </c>
      <c r="BC22" s="126">
        <v>86</v>
      </c>
      <c r="BD22" s="150">
        <f t="shared" si="13"/>
        <v>47.674418604651166</v>
      </c>
      <c r="BE22" s="151">
        <v>9</v>
      </c>
      <c r="BF22" s="94">
        <v>89</v>
      </c>
      <c r="BG22" s="150">
        <f t="shared" si="14"/>
        <v>10.112359550561797</v>
      </c>
    </row>
    <row r="23" spans="1:59">
      <c r="A23" s="131">
        <v>17</v>
      </c>
      <c r="B23" s="412"/>
      <c r="C23" s="151">
        <v>2</v>
      </c>
      <c r="D23" s="94">
        <v>33</v>
      </c>
      <c r="E23" s="157">
        <f t="shared" si="0"/>
        <v>6.0606060606060606</v>
      </c>
      <c r="F23" s="94">
        <v>0</v>
      </c>
      <c r="G23" s="94">
        <v>31</v>
      </c>
      <c r="H23" s="156">
        <f t="shared" si="1"/>
        <v>0</v>
      </c>
      <c r="I23" s="152">
        <v>29</v>
      </c>
      <c r="J23" s="126">
        <v>35</v>
      </c>
      <c r="K23" s="156">
        <f t="shared" si="2"/>
        <v>82.857142857142861</v>
      </c>
      <c r="L23" s="151">
        <v>6</v>
      </c>
      <c r="M23" s="94">
        <v>37</v>
      </c>
      <c r="N23" s="157">
        <f t="shared" si="3"/>
        <v>16.216216216216218</v>
      </c>
      <c r="P23" s="131">
        <v>17</v>
      </c>
      <c r="Q23" s="412"/>
      <c r="R23" s="152">
        <v>1</v>
      </c>
      <c r="S23" s="126">
        <v>34</v>
      </c>
      <c r="T23" s="156">
        <v>2.9411764705882351</v>
      </c>
      <c r="U23" s="151">
        <v>1</v>
      </c>
      <c r="V23" s="94">
        <v>30</v>
      </c>
      <c r="W23" s="156">
        <f t="shared" si="4"/>
        <v>3.3333333333333335</v>
      </c>
      <c r="X23" s="152">
        <v>19</v>
      </c>
      <c r="Y23" s="126">
        <v>20</v>
      </c>
      <c r="Z23" s="156">
        <f t="shared" si="5"/>
        <v>95</v>
      </c>
      <c r="AA23" s="151">
        <v>14</v>
      </c>
      <c r="AB23" s="94">
        <v>34</v>
      </c>
      <c r="AC23" s="157">
        <f t="shared" si="6"/>
        <v>41.17647058823529</v>
      </c>
      <c r="AE23" s="131">
        <v>17</v>
      </c>
      <c r="AF23" s="412"/>
      <c r="AG23" s="126">
        <v>0</v>
      </c>
      <c r="AH23" s="126">
        <v>38</v>
      </c>
      <c r="AI23" s="150">
        <f t="shared" si="7"/>
        <v>0</v>
      </c>
      <c r="AJ23" s="151">
        <v>1</v>
      </c>
      <c r="AK23" s="94">
        <v>44</v>
      </c>
      <c r="AL23" s="150">
        <f t="shared" si="8"/>
        <v>2.2727272727272729</v>
      </c>
      <c r="AM23" s="152">
        <v>26</v>
      </c>
      <c r="AN23" s="126">
        <v>32</v>
      </c>
      <c r="AO23" s="150">
        <f t="shared" si="9"/>
        <v>81.25</v>
      </c>
      <c r="AP23" s="151">
        <v>12</v>
      </c>
      <c r="AQ23" s="94">
        <v>25</v>
      </c>
      <c r="AR23" s="150">
        <f t="shared" si="10"/>
        <v>48</v>
      </c>
      <c r="AT23" s="131">
        <v>17</v>
      </c>
      <c r="AU23" s="412"/>
      <c r="AV23" s="152">
        <v>1</v>
      </c>
      <c r="AW23" s="126">
        <v>88</v>
      </c>
      <c r="AX23" s="150">
        <f t="shared" si="11"/>
        <v>1.1363636363636365</v>
      </c>
      <c r="AY23" s="94">
        <v>0</v>
      </c>
      <c r="AZ23" s="94">
        <v>83</v>
      </c>
      <c r="BA23" s="150">
        <f t="shared" si="12"/>
        <v>0</v>
      </c>
      <c r="BB23" s="152">
        <v>45</v>
      </c>
      <c r="BC23" s="126">
        <v>88</v>
      </c>
      <c r="BD23" s="150">
        <f t="shared" si="13"/>
        <v>51.136363636363633</v>
      </c>
      <c r="BE23" s="151">
        <v>13</v>
      </c>
      <c r="BF23" s="94">
        <v>93</v>
      </c>
      <c r="BG23" s="150">
        <f t="shared" si="14"/>
        <v>13.978494623655912</v>
      </c>
    </row>
    <row r="24" spans="1:59">
      <c r="A24" s="131">
        <v>18</v>
      </c>
      <c r="B24" s="412"/>
      <c r="C24" s="151">
        <v>1</v>
      </c>
      <c r="D24" s="94">
        <v>32</v>
      </c>
      <c r="E24" s="157">
        <f t="shared" si="0"/>
        <v>3.125</v>
      </c>
      <c r="F24" s="94">
        <v>2</v>
      </c>
      <c r="G24" s="94">
        <v>34</v>
      </c>
      <c r="H24" s="156">
        <f t="shared" si="1"/>
        <v>5.8823529411764701</v>
      </c>
      <c r="I24" s="152">
        <v>28</v>
      </c>
      <c r="J24" s="126">
        <v>34</v>
      </c>
      <c r="K24" s="156">
        <f t="shared" si="2"/>
        <v>82.35294117647058</v>
      </c>
      <c r="L24" s="151">
        <v>5</v>
      </c>
      <c r="M24" s="94">
        <v>42</v>
      </c>
      <c r="N24" s="157">
        <f t="shared" si="3"/>
        <v>11.904761904761903</v>
      </c>
      <c r="P24" s="131">
        <v>18</v>
      </c>
      <c r="Q24" s="412"/>
      <c r="R24" s="152">
        <v>2</v>
      </c>
      <c r="S24" s="126">
        <v>35</v>
      </c>
      <c r="T24" s="156">
        <v>5.7142857142857144</v>
      </c>
      <c r="U24" s="151">
        <v>0</v>
      </c>
      <c r="V24" s="94">
        <v>37</v>
      </c>
      <c r="W24" s="156">
        <f t="shared" si="4"/>
        <v>0</v>
      </c>
      <c r="X24" s="152">
        <v>26</v>
      </c>
      <c r="Y24" s="126">
        <v>29</v>
      </c>
      <c r="Z24" s="156">
        <f t="shared" si="5"/>
        <v>89.65517241379311</v>
      </c>
      <c r="AA24" s="151">
        <v>33</v>
      </c>
      <c r="AB24" s="94">
        <v>40</v>
      </c>
      <c r="AC24" s="157">
        <f t="shared" si="6"/>
        <v>82.5</v>
      </c>
      <c r="AE24" s="131">
        <v>18</v>
      </c>
      <c r="AF24" s="412"/>
      <c r="AG24" s="126">
        <v>1</v>
      </c>
      <c r="AH24" s="126">
        <v>40</v>
      </c>
      <c r="AI24" s="150">
        <f t="shared" si="7"/>
        <v>2.5</v>
      </c>
      <c r="AJ24" s="151">
        <v>2</v>
      </c>
      <c r="AK24" s="94">
        <v>36</v>
      </c>
      <c r="AL24" s="150">
        <f t="shared" si="8"/>
        <v>5.5555555555555554</v>
      </c>
      <c r="AM24" s="152">
        <v>18</v>
      </c>
      <c r="AN24" s="126">
        <v>22</v>
      </c>
      <c r="AO24" s="150">
        <f t="shared" si="9"/>
        <v>81.818181818181827</v>
      </c>
      <c r="AP24" s="151">
        <v>18</v>
      </c>
      <c r="AQ24" s="94">
        <v>45</v>
      </c>
      <c r="AR24" s="150">
        <f t="shared" si="10"/>
        <v>40</v>
      </c>
      <c r="AT24" s="131">
        <v>18</v>
      </c>
      <c r="AU24" s="412"/>
      <c r="AV24" s="152">
        <v>2</v>
      </c>
      <c r="AW24" s="126">
        <v>81</v>
      </c>
      <c r="AX24" s="150">
        <f t="shared" si="11"/>
        <v>2.4691358024691357</v>
      </c>
      <c r="AY24" s="94">
        <v>0</v>
      </c>
      <c r="AZ24" s="94">
        <v>66</v>
      </c>
      <c r="BA24" s="150">
        <f t="shared" si="12"/>
        <v>0</v>
      </c>
      <c r="BB24" s="152">
        <v>43</v>
      </c>
      <c r="BC24" s="126">
        <v>84</v>
      </c>
      <c r="BD24" s="150">
        <f t="shared" si="13"/>
        <v>51.19047619047619</v>
      </c>
      <c r="BE24" s="151">
        <v>11</v>
      </c>
      <c r="BF24" s="94">
        <v>84</v>
      </c>
      <c r="BG24" s="150">
        <f t="shared" si="14"/>
        <v>13.095238095238097</v>
      </c>
    </row>
    <row r="25" spans="1:59">
      <c r="A25" s="131">
        <v>19</v>
      </c>
      <c r="B25" s="412"/>
      <c r="C25" s="151">
        <v>0</v>
      </c>
      <c r="D25" s="94">
        <v>28</v>
      </c>
      <c r="E25" s="157">
        <f t="shared" si="0"/>
        <v>0</v>
      </c>
      <c r="F25" s="94">
        <v>1</v>
      </c>
      <c r="G25" s="94">
        <v>42</v>
      </c>
      <c r="H25" s="156">
        <f t="shared" si="1"/>
        <v>2.3809523809523809</v>
      </c>
      <c r="I25" s="152">
        <v>23</v>
      </c>
      <c r="J25" s="126">
        <v>30</v>
      </c>
      <c r="K25" s="156">
        <f t="shared" si="2"/>
        <v>76.666666666666671</v>
      </c>
      <c r="L25" s="151">
        <v>15</v>
      </c>
      <c r="M25" s="94">
        <v>45</v>
      </c>
      <c r="N25" s="157">
        <f t="shared" si="3"/>
        <v>33.333333333333329</v>
      </c>
      <c r="P25" s="131">
        <v>19</v>
      </c>
      <c r="Q25" s="412"/>
      <c r="R25" s="152">
        <v>1</v>
      </c>
      <c r="S25" s="126">
        <v>23</v>
      </c>
      <c r="T25" s="156">
        <v>4.3478260869565215</v>
      </c>
      <c r="U25" s="151">
        <v>0</v>
      </c>
      <c r="V25" s="94">
        <v>39</v>
      </c>
      <c r="W25" s="156">
        <f t="shared" si="4"/>
        <v>0</v>
      </c>
      <c r="X25" s="152">
        <v>23</v>
      </c>
      <c r="Y25" s="126">
        <v>26</v>
      </c>
      <c r="Z25" s="156">
        <f t="shared" si="5"/>
        <v>88.461538461538453</v>
      </c>
      <c r="AA25" s="151">
        <v>29</v>
      </c>
      <c r="AB25" s="94">
        <v>42</v>
      </c>
      <c r="AC25" s="157">
        <f t="shared" si="6"/>
        <v>69.047619047619051</v>
      </c>
      <c r="AE25" s="131">
        <v>19</v>
      </c>
      <c r="AF25" s="412"/>
      <c r="AG25" s="126">
        <v>0</v>
      </c>
      <c r="AH25" s="126">
        <v>37</v>
      </c>
      <c r="AI25" s="150">
        <f t="shared" si="7"/>
        <v>0</v>
      </c>
      <c r="AJ25" s="151">
        <v>1</v>
      </c>
      <c r="AK25" s="94">
        <v>35</v>
      </c>
      <c r="AL25" s="150">
        <f t="shared" si="8"/>
        <v>2.8571428571428572</v>
      </c>
      <c r="AM25" s="152">
        <v>23</v>
      </c>
      <c r="AN25" s="126">
        <v>28</v>
      </c>
      <c r="AO25" s="150">
        <f t="shared" si="9"/>
        <v>82.142857142857139</v>
      </c>
      <c r="AP25" s="151">
        <v>10</v>
      </c>
      <c r="AQ25" s="94">
        <v>32</v>
      </c>
      <c r="AR25" s="150">
        <f t="shared" si="10"/>
        <v>31.25</v>
      </c>
      <c r="AT25" s="131">
        <v>19</v>
      </c>
      <c r="AU25" s="412"/>
      <c r="AV25" s="152">
        <v>0</v>
      </c>
      <c r="AW25" s="126">
        <v>73</v>
      </c>
      <c r="AX25" s="150">
        <f t="shared" si="11"/>
        <v>0</v>
      </c>
      <c r="AY25" s="94">
        <v>1</v>
      </c>
      <c r="AZ25" s="94">
        <v>67</v>
      </c>
      <c r="BA25" s="150">
        <f t="shared" si="12"/>
        <v>1.4925373134328357</v>
      </c>
      <c r="BB25" s="152">
        <v>40</v>
      </c>
      <c r="BC25" s="126">
        <v>81</v>
      </c>
      <c r="BD25" s="150">
        <f t="shared" si="13"/>
        <v>49.382716049382715</v>
      </c>
      <c r="BE25" s="151">
        <v>5</v>
      </c>
      <c r="BF25" s="94">
        <v>82</v>
      </c>
      <c r="BG25" s="150">
        <f t="shared" si="14"/>
        <v>6.0975609756097562</v>
      </c>
    </row>
    <row r="26" spans="1:59">
      <c r="A26" s="131">
        <v>20</v>
      </c>
      <c r="B26" s="412"/>
      <c r="C26" s="151">
        <v>0</v>
      </c>
      <c r="D26" s="94">
        <v>27</v>
      </c>
      <c r="E26" s="157">
        <f t="shared" si="0"/>
        <v>0</v>
      </c>
      <c r="F26" s="94">
        <v>2</v>
      </c>
      <c r="G26" s="94">
        <v>27</v>
      </c>
      <c r="H26" s="156">
        <f t="shared" si="1"/>
        <v>7.4074074074074066</v>
      </c>
      <c r="I26" s="152">
        <v>37</v>
      </c>
      <c r="J26" s="126">
        <v>43</v>
      </c>
      <c r="K26" s="156">
        <f t="shared" si="2"/>
        <v>86.04651162790698</v>
      </c>
      <c r="L26" s="151">
        <v>18</v>
      </c>
      <c r="M26" s="94">
        <v>38</v>
      </c>
      <c r="N26" s="157">
        <f t="shared" si="3"/>
        <v>47.368421052631575</v>
      </c>
      <c r="P26" s="131">
        <v>20</v>
      </c>
      <c r="Q26" s="412"/>
      <c r="R26" s="152">
        <v>0</v>
      </c>
      <c r="S26" s="126">
        <v>30</v>
      </c>
      <c r="T26" s="156">
        <v>0</v>
      </c>
      <c r="U26" s="151">
        <v>0</v>
      </c>
      <c r="V26" s="94">
        <v>33</v>
      </c>
      <c r="W26" s="156">
        <f t="shared" si="4"/>
        <v>0</v>
      </c>
      <c r="X26" s="152">
        <v>35</v>
      </c>
      <c r="Y26" s="126">
        <v>38</v>
      </c>
      <c r="Z26" s="156">
        <f t="shared" si="5"/>
        <v>92.10526315789474</v>
      </c>
      <c r="AA26" s="151">
        <v>24</v>
      </c>
      <c r="AB26" s="94">
        <v>37</v>
      </c>
      <c r="AC26" s="157">
        <f t="shared" si="6"/>
        <v>64.86486486486487</v>
      </c>
      <c r="AE26" s="131">
        <v>20</v>
      </c>
      <c r="AF26" s="412"/>
      <c r="AG26" s="126">
        <v>2</v>
      </c>
      <c r="AH26" s="126">
        <v>39</v>
      </c>
      <c r="AI26" s="150">
        <f t="shared" si="7"/>
        <v>5.1282051282051277</v>
      </c>
      <c r="AJ26" s="151">
        <v>1</v>
      </c>
      <c r="AK26" s="94">
        <v>38</v>
      </c>
      <c r="AL26" s="150">
        <f t="shared" si="8"/>
        <v>2.6315789473684208</v>
      </c>
      <c r="AM26" s="152">
        <v>23</v>
      </c>
      <c r="AN26" s="126">
        <v>27</v>
      </c>
      <c r="AO26" s="150">
        <f t="shared" si="9"/>
        <v>85.18518518518519</v>
      </c>
      <c r="AP26" s="151">
        <v>8</v>
      </c>
      <c r="AQ26" s="94">
        <v>34</v>
      </c>
      <c r="AR26" s="150">
        <f t="shared" si="10"/>
        <v>23.52941176470588</v>
      </c>
      <c r="AT26" s="131">
        <v>20</v>
      </c>
      <c r="AU26" s="412"/>
      <c r="AV26" s="152">
        <v>1</v>
      </c>
      <c r="AW26" s="126">
        <v>71</v>
      </c>
      <c r="AX26" s="150">
        <f t="shared" si="11"/>
        <v>1.4084507042253522</v>
      </c>
      <c r="AY26" s="94">
        <v>2</v>
      </c>
      <c r="AZ26" s="94">
        <v>78</v>
      </c>
      <c r="BA26" s="150">
        <f t="shared" si="12"/>
        <v>2.5641025641025639</v>
      </c>
      <c r="BB26" s="152">
        <v>44</v>
      </c>
      <c r="BC26" s="126">
        <v>75</v>
      </c>
      <c r="BD26" s="150">
        <f t="shared" si="13"/>
        <v>58.666666666666664</v>
      </c>
      <c r="BE26" s="151">
        <v>0</v>
      </c>
      <c r="BF26" s="94">
        <v>68</v>
      </c>
      <c r="BG26" s="150">
        <f t="shared" si="14"/>
        <v>0</v>
      </c>
    </row>
    <row r="27" spans="1:59">
      <c r="A27" s="131">
        <v>21</v>
      </c>
      <c r="B27" s="412">
        <v>5</v>
      </c>
      <c r="C27" s="151">
        <v>1</v>
      </c>
      <c r="D27" s="94">
        <v>36</v>
      </c>
      <c r="E27" s="157">
        <f t="shared" si="0"/>
        <v>2.7777777777777777</v>
      </c>
      <c r="F27" s="94">
        <v>1</v>
      </c>
      <c r="G27" s="94">
        <v>36</v>
      </c>
      <c r="H27" s="156">
        <f t="shared" si="1"/>
        <v>2.7777777777777777</v>
      </c>
      <c r="I27" s="152">
        <v>25</v>
      </c>
      <c r="J27" s="126">
        <v>35</v>
      </c>
      <c r="K27" s="156">
        <f t="shared" si="2"/>
        <v>71.428571428571431</v>
      </c>
      <c r="L27" s="151">
        <v>6</v>
      </c>
      <c r="M27" s="94">
        <v>43</v>
      </c>
      <c r="N27" s="157">
        <f t="shared" si="3"/>
        <v>13.953488372093023</v>
      </c>
      <c r="P27" s="131">
        <v>21</v>
      </c>
      <c r="Q27" s="412">
        <v>5</v>
      </c>
      <c r="R27" s="152">
        <v>0</v>
      </c>
      <c r="S27" s="126">
        <v>33</v>
      </c>
      <c r="T27" s="156">
        <v>0</v>
      </c>
      <c r="U27" s="151">
        <v>1</v>
      </c>
      <c r="V27" s="94">
        <v>26</v>
      </c>
      <c r="W27" s="156">
        <f t="shared" si="4"/>
        <v>3.8461538461538463</v>
      </c>
      <c r="X27" s="152">
        <v>40</v>
      </c>
      <c r="Y27" s="126">
        <v>46</v>
      </c>
      <c r="Z27" s="156">
        <f t="shared" si="5"/>
        <v>86.956521739130437</v>
      </c>
      <c r="AA27" s="151">
        <v>23</v>
      </c>
      <c r="AB27" s="94">
        <v>36</v>
      </c>
      <c r="AC27" s="157">
        <f t="shared" si="6"/>
        <v>63.888888888888886</v>
      </c>
      <c r="AE27" s="131">
        <v>21</v>
      </c>
      <c r="AF27" s="412">
        <v>5</v>
      </c>
      <c r="AG27" s="126">
        <v>1</v>
      </c>
      <c r="AH27" s="126">
        <v>32</v>
      </c>
      <c r="AI27" s="150">
        <f t="shared" si="7"/>
        <v>3.125</v>
      </c>
      <c r="AJ27" s="95">
        <v>2</v>
      </c>
      <c r="AK27" s="94">
        <v>37</v>
      </c>
      <c r="AL27" s="150">
        <f t="shared" si="8"/>
        <v>5.4054054054054053</v>
      </c>
      <c r="AM27" s="152">
        <v>27</v>
      </c>
      <c r="AN27" s="126">
        <v>32</v>
      </c>
      <c r="AO27" s="150">
        <f t="shared" si="9"/>
        <v>84.375</v>
      </c>
      <c r="AP27" s="151">
        <v>12</v>
      </c>
      <c r="AQ27" s="94">
        <v>33</v>
      </c>
      <c r="AR27" s="150">
        <f t="shared" si="10"/>
        <v>36.363636363636367</v>
      </c>
      <c r="AT27" s="131">
        <v>21</v>
      </c>
      <c r="AU27" s="412">
        <v>5</v>
      </c>
      <c r="AV27" s="152">
        <v>1</v>
      </c>
      <c r="AW27" s="126">
        <v>70</v>
      </c>
      <c r="AX27" s="150">
        <f t="shared" si="11"/>
        <v>1.4285714285714286</v>
      </c>
      <c r="AY27" s="94">
        <v>1</v>
      </c>
      <c r="AZ27" s="94">
        <v>73</v>
      </c>
      <c r="BA27" s="150">
        <f t="shared" si="12"/>
        <v>1.3698630136986301</v>
      </c>
      <c r="BB27" s="152">
        <v>39</v>
      </c>
      <c r="BC27" s="126">
        <v>79</v>
      </c>
      <c r="BD27" s="150">
        <f t="shared" si="13"/>
        <v>49.367088607594937</v>
      </c>
      <c r="BE27" s="151">
        <v>7</v>
      </c>
      <c r="BF27" s="94">
        <v>89</v>
      </c>
      <c r="BG27" s="150">
        <f t="shared" si="14"/>
        <v>7.8651685393258424</v>
      </c>
    </row>
    <row r="28" spans="1:59">
      <c r="A28" s="131">
        <v>22</v>
      </c>
      <c r="B28" s="412"/>
      <c r="C28" s="151">
        <v>1</v>
      </c>
      <c r="D28" s="94">
        <v>41</v>
      </c>
      <c r="E28" s="157">
        <f t="shared" si="0"/>
        <v>2.4390243902439024</v>
      </c>
      <c r="F28" s="94">
        <v>1</v>
      </c>
      <c r="G28" s="94">
        <v>33</v>
      </c>
      <c r="H28" s="156">
        <f t="shared" si="1"/>
        <v>3.0303030303030303</v>
      </c>
      <c r="I28" s="152">
        <v>39</v>
      </c>
      <c r="J28" s="126">
        <v>44</v>
      </c>
      <c r="K28" s="156">
        <f t="shared" si="2"/>
        <v>88.63636363636364</v>
      </c>
      <c r="L28" s="151">
        <v>23</v>
      </c>
      <c r="M28" s="94">
        <v>44</v>
      </c>
      <c r="N28" s="157">
        <f t="shared" si="3"/>
        <v>52.272727272727273</v>
      </c>
      <c r="P28" s="131">
        <v>22</v>
      </c>
      <c r="Q28" s="412"/>
      <c r="R28" s="152">
        <v>3</v>
      </c>
      <c r="S28" s="126">
        <v>29</v>
      </c>
      <c r="T28" s="156">
        <v>10.344827586206897</v>
      </c>
      <c r="U28" s="151">
        <v>2</v>
      </c>
      <c r="V28" s="94">
        <v>31</v>
      </c>
      <c r="W28" s="156">
        <f t="shared" si="4"/>
        <v>6.4516129032258061</v>
      </c>
      <c r="X28" s="152">
        <v>34</v>
      </c>
      <c r="Y28" s="126">
        <v>37</v>
      </c>
      <c r="Z28" s="156">
        <f t="shared" si="5"/>
        <v>91.891891891891902</v>
      </c>
      <c r="AA28" s="151">
        <v>29</v>
      </c>
      <c r="AB28" s="94">
        <v>48</v>
      </c>
      <c r="AC28" s="157">
        <f t="shared" si="6"/>
        <v>60.416666666666664</v>
      </c>
      <c r="AE28" s="131">
        <v>22</v>
      </c>
      <c r="AF28" s="412"/>
      <c r="AG28" s="126">
        <v>2</v>
      </c>
      <c r="AH28" s="126">
        <v>47</v>
      </c>
      <c r="AI28" s="150">
        <f t="shared" si="7"/>
        <v>4.2553191489361701</v>
      </c>
      <c r="AJ28" s="151">
        <v>1</v>
      </c>
      <c r="AK28" s="94">
        <v>32</v>
      </c>
      <c r="AL28" s="150">
        <f t="shared" si="8"/>
        <v>3.125</v>
      </c>
      <c r="AM28" s="126">
        <v>29</v>
      </c>
      <c r="AN28" s="126">
        <v>33</v>
      </c>
      <c r="AO28" s="150">
        <f t="shared" si="9"/>
        <v>87.878787878787875</v>
      </c>
      <c r="AP28" s="151">
        <v>11</v>
      </c>
      <c r="AQ28" s="94">
        <v>30</v>
      </c>
      <c r="AR28" s="150">
        <f t="shared" si="10"/>
        <v>36.666666666666664</v>
      </c>
      <c r="AT28" s="131">
        <v>22</v>
      </c>
      <c r="AU28" s="412"/>
      <c r="AV28" s="152">
        <v>1</v>
      </c>
      <c r="AW28" s="126">
        <v>67</v>
      </c>
      <c r="AX28" s="150">
        <f t="shared" si="11"/>
        <v>1.4925373134328357</v>
      </c>
      <c r="AY28" s="94">
        <v>0</v>
      </c>
      <c r="AZ28" s="94">
        <v>74</v>
      </c>
      <c r="BA28" s="150">
        <f t="shared" si="12"/>
        <v>0</v>
      </c>
      <c r="BB28" s="152">
        <v>36</v>
      </c>
      <c r="BC28" s="126">
        <v>73</v>
      </c>
      <c r="BD28" s="150">
        <f t="shared" si="13"/>
        <v>49.315068493150683</v>
      </c>
      <c r="BE28" s="151">
        <v>8</v>
      </c>
      <c r="BF28" s="94">
        <v>93</v>
      </c>
      <c r="BG28" s="150">
        <f t="shared" si="14"/>
        <v>8.6021505376344098</v>
      </c>
    </row>
    <row r="29" spans="1:59">
      <c r="A29" s="131">
        <v>23</v>
      </c>
      <c r="B29" s="412"/>
      <c r="C29" s="151">
        <v>2</v>
      </c>
      <c r="D29" s="94">
        <v>33</v>
      </c>
      <c r="E29" s="157">
        <f t="shared" si="0"/>
        <v>6.0606060606060606</v>
      </c>
      <c r="F29" s="94">
        <v>3</v>
      </c>
      <c r="G29" s="94">
        <v>31</v>
      </c>
      <c r="H29" s="156">
        <f t="shared" si="1"/>
        <v>9.67741935483871</v>
      </c>
      <c r="I29" s="152">
        <v>33</v>
      </c>
      <c r="J29" s="126">
        <v>41</v>
      </c>
      <c r="K29" s="156">
        <f t="shared" si="2"/>
        <v>80.487804878048792</v>
      </c>
      <c r="L29" s="151">
        <v>18</v>
      </c>
      <c r="M29" s="94">
        <v>40</v>
      </c>
      <c r="N29" s="157">
        <f t="shared" si="3"/>
        <v>45</v>
      </c>
      <c r="P29" s="131">
        <v>23</v>
      </c>
      <c r="Q29" s="412"/>
      <c r="R29" s="152">
        <v>2</v>
      </c>
      <c r="S29" s="126">
        <v>26</v>
      </c>
      <c r="T29" s="156">
        <v>7.6923076923076925</v>
      </c>
      <c r="U29" s="151">
        <v>2</v>
      </c>
      <c r="V29" s="94">
        <v>26</v>
      </c>
      <c r="W29" s="156">
        <f t="shared" si="4"/>
        <v>7.6923076923076925</v>
      </c>
      <c r="X29" s="152">
        <v>25</v>
      </c>
      <c r="Y29" s="126">
        <v>27</v>
      </c>
      <c r="Z29" s="156">
        <f t="shared" si="5"/>
        <v>92.592592592592595</v>
      </c>
      <c r="AA29" s="151">
        <v>16</v>
      </c>
      <c r="AB29" s="94">
        <v>39</v>
      </c>
      <c r="AC29" s="157">
        <f t="shared" si="6"/>
        <v>41.025641025641022</v>
      </c>
      <c r="AE29" s="131">
        <v>23</v>
      </c>
      <c r="AF29" s="412"/>
      <c r="AG29" s="126">
        <v>0</v>
      </c>
      <c r="AH29" s="126">
        <v>41</v>
      </c>
      <c r="AI29" s="150">
        <f t="shared" si="7"/>
        <v>0</v>
      </c>
      <c r="AJ29" s="151">
        <v>1</v>
      </c>
      <c r="AK29" s="94">
        <v>37</v>
      </c>
      <c r="AL29" s="150">
        <f t="shared" si="8"/>
        <v>2.7027027027027026</v>
      </c>
      <c r="AM29" s="152">
        <v>29</v>
      </c>
      <c r="AN29" s="126">
        <v>38</v>
      </c>
      <c r="AO29" s="150">
        <f t="shared" si="9"/>
        <v>76.31578947368422</v>
      </c>
      <c r="AP29" s="151">
        <v>18</v>
      </c>
      <c r="AQ29" s="94">
        <v>31</v>
      </c>
      <c r="AR29" s="150">
        <f t="shared" si="10"/>
        <v>58.064516129032263</v>
      </c>
      <c r="AT29" s="131">
        <v>23</v>
      </c>
      <c r="AU29" s="412"/>
      <c r="AV29" s="152">
        <v>2</v>
      </c>
      <c r="AW29" s="126">
        <v>72</v>
      </c>
      <c r="AX29" s="150">
        <f t="shared" si="11"/>
        <v>2.7777777777777777</v>
      </c>
      <c r="AY29" s="94">
        <v>1</v>
      </c>
      <c r="AZ29" s="94">
        <v>79</v>
      </c>
      <c r="BA29" s="150">
        <f t="shared" si="12"/>
        <v>1.2658227848101267</v>
      </c>
      <c r="BB29" s="152">
        <v>37</v>
      </c>
      <c r="BC29" s="126">
        <v>71</v>
      </c>
      <c r="BD29" s="150">
        <f t="shared" si="13"/>
        <v>52.112676056338024</v>
      </c>
      <c r="BE29" s="151">
        <v>9</v>
      </c>
      <c r="BF29" s="94">
        <v>89</v>
      </c>
      <c r="BG29" s="150">
        <f t="shared" si="14"/>
        <v>10.112359550561797</v>
      </c>
    </row>
    <row r="30" spans="1:59">
      <c r="A30" s="131">
        <v>24</v>
      </c>
      <c r="B30" s="412"/>
      <c r="C30" s="151">
        <v>1</v>
      </c>
      <c r="D30" s="94">
        <v>27</v>
      </c>
      <c r="E30" s="157">
        <f t="shared" si="0"/>
        <v>3.7037037037037033</v>
      </c>
      <c r="F30" s="94">
        <v>0</v>
      </c>
      <c r="G30" s="94">
        <v>32</v>
      </c>
      <c r="H30" s="156">
        <f t="shared" si="1"/>
        <v>0</v>
      </c>
      <c r="I30" s="152">
        <v>31</v>
      </c>
      <c r="J30" s="126">
        <v>37</v>
      </c>
      <c r="K30" s="156">
        <f t="shared" si="2"/>
        <v>83.78378378378379</v>
      </c>
      <c r="L30" s="151">
        <v>12</v>
      </c>
      <c r="M30" s="94">
        <v>47</v>
      </c>
      <c r="N30" s="157">
        <f t="shared" si="3"/>
        <v>25.531914893617021</v>
      </c>
      <c r="P30" s="131">
        <v>24</v>
      </c>
      <c r="Q30" s="412"/>
      <c r="R30" s="152">
        <v>1</v>
      </c>
      <c r="S30" s="126">
        <v>30</v>
      </c>
      <c r="T30" s="156">
        <v>3.3333333333333335</v>
      </c>
      <c r="U30" s="151">
        <v>1</v>
      </c>
      <c r="V30" s="94">
        <v>50</v>
      </c>
      <c r="W30" s="156">
        <f t="shared" si="4"/>
        <v>2</v>
      </c>
      <c r="X30" s="152">
        <v>26</v>
      </c>
      <c r="Y30" s="126">
        <v>28</v>
      </c>
      <c r="Z30" s="156">
        <f t="shared" si="5"/>
        <v>92.857142857142861</v>
      </c>
      <c r="AA30" s="151">
        <v>29</v>
      </c>
      <c r="AB30" s="94">
        <v>40</v>
      </c>
      <c r="AC30" s="157">
        <f t="shared" si="6"/>
        <v>72.5</v>
      </c>
      <c r="AE30" s="131">
        <v>24</v>
      </c>
      <c r="AF30" s="412"/>
      <c r="AG30" s="126">
        <v>1</v>
      </c>
      <c r="AH30" s="126">
        <v>38</v>
      </c>
      <c r="AI30" s="150">
        <f t="shared" si="7"/>
        <v>2.6315789473684208</v>
      </c>
      <c r="AJ30" s="151">
        <v>2</v>
      </c>
      <c r="AK30" s="94">
        <v>35</v>
      </c>
      <c r="AL30" s="150">
        <f t="shared" si="8"/>
        <v>5.7142857142857144</v>
      </c>
      <c r="AM30" s="152">
        <v>32</v>
      </c>
      <c r="AN30" s="126">
        <v>36</v>
      </c>
      <c r="AO30" s="150">
        <f t="shared" si="9"/>
        <v>88.888888888888886</v>
      </c>
      <c r="AP30" s="151">
        <v>15</v>
      </c>
      <c r="AQ30" s="94">
        <v>27</v>
      </c>
      <c r="AR30" s="150">
        <f t="shared" si="10"/>
        <v>55.555555555555557</v>
      </c>
      <c r="AT30" s="131">
        <v>24</v>
      </c>
      <c r="AU30" s="412"/>
      <c r="AV30" s="152">
        <v>0</v>
      </c>
      <c r="AW30" s="126">
        <v>71</v>
      </c>
      <c r="AX30" s="150">
        <f t="shared" si="11"/>
        <v>0</v>
      </c>
      <c r="AY30" s="94">
        <v>0</v>
      </c>
      <c r="AZ30" s="94">
        <v>67</v>
      </c>
      <c r="BA30" s="150">
        <f t="shared" si="12"/>
        <v>0</v>
      </c>
      <c r="BB30" s="152">
        <v>40</v>
      </c>
      <c r="BC30" s="126">
        <v>88</v>
      </c>
      <c r="BD30" s="150">
        <f t="shared" si="13"/>
        <v>45.454545454545453</v>
      </c>
      <c r="BE30" s="151">
        <v>12</v>
      </c>
      <c r="BF30" s="94">
        <v>77</v>
      </c>
      <c r="BG30" s="150">
        <f t="shared" si="14"/>
        <v>15.584415584415584</v>
      </c>
    </row>
    <row r="31" spans="1:59">
      <c r="A31" s="131">
        <v>25</v>
      </c>
      <c r="B31" s="412"/>
      <c r="C31" s="151">
        <v>0</v>
      </c>
      <c r="D31" s="94">
        <v>30</v>
      </c>
      <c r="E31" s="157">
        <f t="shared" si="0"/>
        <v>0</v>
      </c>
      <c r="F31" s="94">
        <v>1</v>
      </c>
      <c r="G31" s="94">
        <v>29</v>
      </c>
      <c r="H31" s="156">
        <f t="shared" si="1"/>
        <v>3.4482758620689653</v>
      </c>
      <c r="I31" s="152">
        <v>35</v>
      </c>
      <c r="J31" s="126">
        <v>42</v>
      </c>
      <c r="K31" s="156">
        <f t="shared" si="2"/>
        <v>83.333333333333343</v>
      </c>
      <c r="L31" s="151">
        <v>25</v>
      </c>
      <c r="M31" s="94">
        <v>49</v>
      </c>
      <c r="N31" s="157">
        <f t="shared" si="3"/>
        <v>51.020408163265309</v>
      </c>
      <c r="P31" s="131">
        <v>25</v>
      </c>
      <c r="Q31" s="412"/>
      <c r="R31" s="152">
        <v>0</v>
      </c>
      <c r="S31" s="126">
        <v>34</v>
      </c>
      <c r="T31" s="156">
        <v>0</v>
      </c>
      <c r="U31" s="151">
        <v>0</v>
      </c>
      <c r="V31" s="94">
        <v>46</v>
      </c>
      <c r="W31" s="156">
        <f t="shared" si="4"/>
        <v>0</v>
      </c>
      <c r="X31" s="152">
        <v>19</v>
      </c>
      <c r="Y31" s="126">
        <v>20</v>
      </c>
      <c r="Z31" s="156">
        <f t="shared" si="5"/>
        <v>95</v>
      </c>
      <c r="AA31" s="151">
        <v>28</v>
      </c>
      <c r="AB31" s="94">
        <v>38</v>
      </c>
      <c r="AC31" s="157">
        <f t="shared" si="6"/>
        <v>73.68421052631578</v>
      </c>
      <c r="AE31" s="131">
        <v>25</v>
      </c>
      <c r="AF31" s="412"/>
      <c r="AG31" s="126">
        <v>2</v>
      </c>
      <c r="AH31" s="126">
        <v>40</v>
      </c>
      <c r="AI31" s="150">
        <f t="shared" si="7"/>
        <v>5</v>
      </c>
      <c r="AJ31" s="151">
        <v>2</v>
      </c>
      <c r="AK31" s="94">
        <v>34</v>
      </c>
      <c r="AL31" s="150">
        <f t="shared" si="8"/>
        <v>5.8823529411764701</v>
      </c>
      <c r="AM31" s="152">
        <v>28</v>
      </c>
      <c r="AN31" s="126">
        <v>33</v>
      </c>
      <c r="AO31" s="150">
        <f t="shared" si="9"/>
        <v>84.848484848484844</v>
      </c>
      <c r="AP31" s="151">
        <v>20</v>
      </c>
      <c r="AQ31" s="94">
        <v>36</v>
      </c>
      <c r="AR31" s="150">
        <f t="shared" si="10"/>
        <v>55.555555555555557</v>
      </c>
      <c r="AT31" s="131">
        <v>25</v>
      </c>
      <c r="AU31" s="412"/>
      <c r="AV31" s="152">
        <v>1</v>
      </c>
      <c r="AW31" s="126">
        <v>66</v>
      </c>
      <c r="AX31" s="150">
        <f t="shared" si="11"/>
        <v>1.5151515151515151</v>
      </c>
      <c r="AY31" s="94">
        <v>1</v>
      </c>
      <c r="AZ31" s="94">
        <v>81</v>
      </c>
      <c r="BA31" s="150">
        <f t="shared" si="12"/>
        <v>1.2345679012345678</v>
      </c>
      <c r="BB31" s="152">
        <v>47</v>
      </c>
      <c r="BC31" s="126">
        <v>86</v>
      </c>
      <c r="BD31" s="150">
        <f t="shared" si="13"/>
        <v>54.651162790697668</v>
      </c>
      <c r="BE31" s="151">
        <v>10</v>
      </c>
      <c r="BF31" s="94">
        <v>73</v>
      </c>
      <c r="BG31" s="150">
        <f t="shared" si="14"/>
        <v>13.698630136986301</v>
      </c>
    </row>
    <row r="32" spans="1:59">
      <c r="A32" s="131">
        <v>26</v>
      </c>
      <c r="B32" s="412">
        <v>6</v>
      </c>
      <c r="C32" s="151">
        <v>0</v>
      </c>
      <c r="D32" s="94">
        <v>29</v>
      </c>
      <c r="E32" s="157">
        <f t="shared" si="0"/>
        <v>0</v>
      </c>
      <c r="F32" s="94">
        <v>0</v>
      </c>
      <c r="G32" s="94">
        <v>27</v>
      </c>
      <c r="H32" s="156">
        <f t="shared" si="1"/>
        <v>0</v>
      </c>
      <c r="I32" s="152">
        <v>33</v>
      </c>
      <c r="J32" s="126">
        <v>40</v>
      </c>
      <c r="K32" s="156">
        <f t="shared" si="2"/>
        <v>82.5</v>
      </c>
      <c r="L32" s="151">
        <v>11</v>
      </c>
      <c r="M32" s="94">
        <v>42</v>
      </c>
      <c r="N32" s="157">
        <f t="shared" si="3"/>
        <v>26.190476190476193</v>
      </c>
      <c r="P32" s="131">
        <v>26</v>
      </c>
      <c r="Q32" s="412">
        <v>6</v>
      </c>
      <c r="R32" s="152">
        <v>1</v>
      </c>
      <c r="S32" s="126">
        <v>28</v>
      </c>
      <c r="T32" s="156">
        <v>3.5714285714285712</v>
      </c>
      <c r="U32" s="151">
        <v>0</v>
      </c>
      <c r="V32" s="94">
        <v>23</v>
      </c>
      <c r="W32" s="156">
        <f t="shared" si="4"/>
        <v>0</v>
      </c>
      <c r="X32" s="152">
        <v>27</v>
      </c>
      <c r="Y32" s="126">
        <v>30</v>
      </c>
      <c r="Z32" s="156">
        <f t="shared" si="5"/>
        <v>90</v>
      </c>
      <c r="AA32" s="151">
        <v>13</v>
      </c>
      <c r="AB32" s="94">
        <v>25</v>
      </c>
      <c r="AC32" s="157">
        <f t="shared" si="6"/>
        <v>52</v>
      </c>
      <c r="AE32" s="131">
        <v>26</v>
      </c>
      <c r="AF32" s="412">
        <v>6</v>
      </c>
      <c r="AG32" s="126">
        <v>1</v>
      </c>
      <c r="AH32" s="126">
        <v>36</v>
      </c>
      <c r="AI32" s="150">
        <f t="shared" si="7"/>
        <v>2.7777777777777777</v>
      </c>
      <c r="AJ32" s="151">
        <v>1</v>
      </c>
      <c r="AK32" s="94">
        <v>41</v>
      </c>
      <c r="AL32" s="150">
        <f t="shared" si="8"/>
        <v>2.4390243902439024</v>
      </c>
      <c r="AM32" s="152">
        <v>29</v>
      </c>
      <c r="AN32" s="126">
        <v>34</v>
      </c>
      <c r="AO32" s="150">
        <f t="shared" si="9"/>
        <v>85.294117647058826</v>
      </c>
      <c r="AP32" s="151">
        <v>16</v>
      </c>
      <c r="AQ32" s="94">
        <v>34</v>
      </c>
      <c r="AR32" s="150">
        <f t="shared" si="10"/>
        <v>47.058823529411761</v>
      </c>
      <c r="AT32" s="131">
        <v>26</v>
      </c>
      <c r="AU32" s="412">
        <v>6</v>
      </c>
      <c r="AV32" s="152">
        <v>0</v>
      </c>
      <c r="AW32" s="126">
        <v>73</v>
      </c>
      <c r="AX32" s="150">
        <f t="shared" si="11"/>
        <v>0</v>
      </c>
      <c r="AY32" s="94">
        <v>0</v>
      </c>
      <c r="AZ32" s="94">
        <v>83</v>
      </c>
      <c r="BA32" s="150">
        <f t="shared" si="12"/>
        <v>0</v>
      </c>
      <c r="BB32" s="152">
        <v>49</v>
      </c>
      <c r="BC32" s="126">
        <v>87</v>
      </c>
      <c r="BD32" s="150">
        <f t="shared" si="13"/>
        <v>56.321839080459768</v>
      </c>
      <c r="BE32" s="151">
        <v>10</v>
      </c>
      <c r="BF32" s="94">
        <v>68</v>
      </c>
      <c r="BG32" s="150">
        <f t="shared" si="14"/>
        <v>14.705882352941178</v>
      </c>
    </row>
    <row r="33" spans="1:59">
      <c r="A33" s="131">
        <v>27</v>
      </c>
      <c r="B33" s="412"/>
      <c r="C33" s="151">
        <v>1</v>
      </c>
      <c r="D33" s="94">
        <v>32</v>
      </c>
      <c r="E33" s="157">
        <f t="shared" si="0"/>
        <v>3.125</v>
      </c>
      <c r="F33" s="94">
        <v>1</v>
      </c>
      <c r="G33" s="94">
        <v>38</v>
      </c>
      <c r="H33" s="156">
        <f t="shared" si="1"/>
        <v>2.6315789473684208</v>
      </c>
      <c r="I33" s="152">
        <v>32</v>
      </c>
      <c r="J33" s="126">
        <v>36</v>
      </c>
      <c r="K33" s="156">
        <f t="shared" si="2"/>
        <v>88.888888888888886</v>
      </c>
      <c r="L33" s="151">
        <v>6</v>
      </c>
      <c r="M33" s="94">
        <v>37</v>
      </c>
      <c r="N33" s="157">
        <f t="shared" si="3"/>
        <v>16.216216216216218</v>
      </c>
      <c r="P33" s="131">
        <v>27</v>
      </c>
      <c r="Q33" s="412"/>
      <c r="R33" s="152">
        <v>1</v>
      </c>
      <c r="S33" s="126">
        <v>29</v>
      </c>
      <c r="T33" s="156">
        <v>3.4482758620689653</v>
      </c>
      <c r="U33" s="151">
        <v>1</v>
      </c>
      <c r="V33" s="94">
        <v>34</v>
      </c>
      <c r="W33" s="156">
        <f t="shared" si="4"/>
        <v>2.9411764705882351</v>
      </c>
      <c r="X33" s="152">
        <v>29</v>
      </c>
      <c r="Y33" s="126">
        <v>31</v>
      </c>
      <c r="Z33" s="156">
        <f t="shared" si="5"/>
        <v>93.548387096774192</v>
      </c>
      <c r="AA33" s="151">
        <v>23</v>
      </c>
      <c r="AB33" s="94">
        <v>28</v>
      </c>
      <c r="AC33" s="157">
        <f t="shared" si="6"/>
        <v>82.142857142857139</v>
      </c>
      <c r="AE33" s="131">
        <v>27</v>
      </c>
      <c r="AF33" s="412"/>
      <c r="AG33" s="126">
        <v>2</v>
      </c>
      <c r="AH33" s="126">
        <v>39</v>
      </c>
      <c r="AI33" s="150">
        <f t="shared" si="7"/>
        <v>5.1282051282051277</v>
      </c>
      <c r="AJ33" s="151">
        <v>1</v>
      </c>
      <c r="AK33" s="94">
        <v>38</v>
      </c>
      <c r="AL33" s="150">
        <f t="shared" si="8"/>
        <v>2.6315789473684208</v>
      </c>
      <c r="AM33" s="152">
        <v>31</v>
      </c>
      <c r="AN33" s="126">
        <v>38</v>
      </c>
      <c r="AO33" s="150">
        <f t="shared" si="9"/>
        <v>81.578947368421055</v>
      </c>
      <c r="AP33" s="151">
        <v>14</v>
      </c>
      <c r="AQ33" s="94">
        <v>32</v>
      </c>
      <c r="AR33" s="150">
        <f t="shared" si="10"/>
        <v>43.75</v>
      </c>
      <c r="AT33" s="131">
        <v>27</v>
      </c>
      <c r="AU33" s="412"/>
      <c r="AV33" s="152">
        <v>1</v>
      </c>
      <c r="AW33" s="126">
        <v>70</v>
      </c>
      <c r="AX33" s="150">
        <f t="shared" si="11"/>
        <v>1.4285714285714286</v>
      </c>
      <c r="AY33" s="94">
        <v>2</v>
      </c>
      <c r="AZ33" s="94">
        <v>78</v>
      </c>
      <c r="BA33" s="150">
        <f t="shared" si="12"/>
        <v>2.5641025641025639</v>
      </c>
      <c r="BB33" s="152">
        <v>44</v>
      </c>
      <c r="BC33" s="126">
        <v>79</v>
      </c>
      <c r="BD33" s="150">
        <f t="shared" si="13"/>
        <v>55.696202531645568</v>
      </c>
      <c r="BE33" s="151">
        <v>5</v>
      </c>
      <c r="BF33" s="94">
        <v>66</v>
      </c>
      <c r="BG33" s="150">
        <f t="shared" si="14"/>
        <v>7.5757575757575761</v>
      </c>
    </row>
    <row r="34" spans="1:59">
      <c r="A34" s="131">
        <v>28</v>
      </c>
      <c r="B34" s="412"/>
      <c r="C34" s="151">
        <v>0</v>
      </c>
      <c r="D34" s="94">
        <v>33</v>
      </c>
      <c r="E34" s="157">
        <f t="shared" si="0"/>
        <v>0</v>
      </c>
      <c r="F34" s="94">
        <v>2</v>
      </c>
      <c r="G34" s="94">
        <v>28</v>
      </c>
      <c r="H34" s="156">
        <f t="shared" si="1"/>
        <v>7.1428571428571423</v>
      </c>
      <c r="I34" s="152">
        <v>30</v>
      </c>
      <c r="J34" s="126">
        <v>37</v>
      </c>
      <c r="K34" s="156">
        <f t="shared" si="2"/>
        <v>81.081081081081081</v>
      </c>
      <c r="L34" s="151">
        <v>19</v>
      </c>
      <c r="M34" s="94">
        <v>46</v>
      </c>
      <c r="N34" s="157">
        <f t="shared" si="3"/>
        <v>41.304347826086953</v>
      </c>
      <c r="P34" s="131">
        <v>28</v>
      </c>
      <c r="Q34" s="412"/>
      <c r="R34" s="152">
        <v>0</v>
      </c>
      <c r="S34" s="126">
        <v>31</v>
      </c>
      <c r="T34" s="156">
        <v>0</v>
      </c>
      <c r="U34" s="151">
        <v>0</v>
      </c>
      <c r="V34" s="94">
        <v>34</v>
      </c>
      <c r="W34" s="156">
        <f t="shared" si="4"/>
        <v>0</v>
      </c>
      <c r="X34" s="152">
        <v>27</v>
      </c>
      <c r="Y34" s="126">
        <v>29</v>
      </c>
      <c r="Z34" s="156">
        <f t="shared" si="5"/>
        <v>93.103448275862064</v>
      </c>
      <c r="AA34" s="151">
        <v>25</v>
      </c>
      <c r="AB34" s="94">
        <v>41</v>
      </c>
      <c r="AC34" s="157">
        <f t="shared" si="6"/>
        <v>60.975609756097562</v>
      </c>
      <c r="AE34" s="131">
        <v>28</v>
      </c>
      <c r="AF34" s="412"/>
      <c r="AG34" s="126">
        <v>1</v>
      </c>
      <c r="AH34" s="126">
        <v>33</v>
      </c>
      <c r="AI34" s="150">
        <f t="shared" si="7"/>
        <v>3.0303030303030303</v>
      </c>
      <c r="AJ34" s="151">
        <v>0</v>
      </c>
      <c r="AK34" s="94">
        <v>36</v>
      </c>
      <c r="AL34" s="150">
        <f t="shared" si="8"/>
        <v>0</v>
      </c>
      <c r="AM34" s="152">
        <v>30</v>
      </c>
      <c r="AN34" s="126">
        <v>35</v>
      </c>
      <c r="AO34" s="150">
        <f t="shared" si="9"/>
        <v>85.714285714285708</v>
      </c>
      <c r="AP34" s="151">
        <v>12</v>
      </c>
      <c r="AQ34" s="94">
        <v>27</v>
      </c>
      <c r="AR34" s="150">
        <f t="shared" si="10"/>
        <v>44.444444444444443</v>
      </c>
      <c r="AT34" s="131">
        <v>28</v>
      </c>
      <c r="AU34" s="412"/>
      <c r="AV34" s="152">
        <v>1</v>
      </c>
      <c r="AW34" s="126">
        <v>71</v>
      </c>
      <c r="AX34" s="150">
        <f t="shared" si="11"/>
        <v>1.4084507042253522</v>
      </c>
      <c r="AY34" s="94">
        <v>0</v>
      </c>
      <c r="AZ34" s="94">
        <v>73</v>
      </c>
      <c r="BA34" s="150">
        <f t="shared" si="12"/>
        <v>0</v>
      </c>
      <c r="BB34" s="152">
        <v>43</v>
      </c>
      <c r="BC34" s="126">
        <v>81</v>
      </c>
      <c r="BD34" s="150">
        <f t="shared" si="13"/>
        <v>53.086419753086425</v>
      </c>
      <c r="BE34" s="151">
        <v>9</v>
      </c>
      <c r="BF34" s="94">
        <v>72</v>
      </c>
      <c r="BG34" s="150">
        <f t="shared" si="14"/>
        <v>12.5</v>
      </c>
    </row>
    <row r="35" spans="1:59">
      <c r="A35" s="131">
        <v>29</v>
      </c>
      <c r="B35" s="412"/>
      <c r="C35" s="151">
        <v>2</v>
      </c>
      <c r="D35" s="94">
        <v>38</v>
      </c>
      <c r="E35" s="157">
        <f t="shared" si="0"/>
        <v>5.2631578947368416</v>
      </c>
      <c r="F35" s="94">
        <v>2</v>
      </c>
      <c r="G35" s="94">
        <v>33</v>
      </c>
      <c r="H35" s="156">
        <f t="shared" si="1"/>
        <v>6.0606060606060606</v>
      </c>
      <c r="I35" s="152">
        <v>34</v>
      </c>
      <c r="J35" s="126">
        <v>38</v>
      </c>
      <c r="K35" s="156">
        <f t="shared" si="2"/>
        <v>89.473684210526315</v>
      </c>
      <c r="L35" s="151">
        <v>5</v>
      </c>
      <c r="M35" s="94">
        <v>52</v>
      </c>
      <c r="N35" s="157">
        <f>L34/M35*100</f>
        <v>36.538461538461533</v>
      </c>
      <c r="P35" s="131">
        <v>29</v>
      </c>
      <c r="Q35" s="412"/>
      <c r="R35" s="152">
        <v>1</v>
      </c>
      <c r="S35" s="126">
        <v>34</v>
      </c>
      <c r="T35" s="156">
        <v>2.9411764705882351</v>
      </c>
      <c r="U35" s="151">
        <v>1</v>
      </c>
      <c r="V35" s="94">
        <v>43</v>
      </c>
      <c r="W35" s="156">
        <f t="shared" si="4"/>
        <v>2.3255813953488373</v>
      </c>
      <c r="X35" s="152">
        <v>29</v>
      </c>
      <c r="Y35" s="126">
        <v>33</v>
      </c>
      <c r="Z35" s="156">
        <f t="shared" si="5"/>
        <v>87.878787878787875</v>
      </c>
      <c r="AA35" s="151">
        <v>35</v>
      </c>
      <c r="AB35" s="94">
        <v>40</v>
      </c>
      <c r="AC35" s="157">
        <f t="shared" si="6"/>
        <v>87.5</v>
      </c>
      <c r="AE35" s="131">
        <v>29</v>
      </c>
      <c r="AF35" s="412"/>
      <c r="AG35" s="126">
        <v>1</v>
      </c>
      <c r="AH35" s="126">
        <v>32</v>
      </c>
      <c r="AI35" s="150">
        <f t="shared" si="7"/>
        <v>3.125</v>
      </c>
      <c r="AJ35" s="151">
        <v>1</v>
      </c>
      <c r="AK35" s="94">
        <v>40</v>
      </c>
      <c r="AL35" s="150">
        <f t="shared" si="8"/>
        <v>2.5</v>
      </c>
      <c r="AM35" s="152">
        <v>28</v>
      </c>
      <c r="AN35" s="126">
        <v>34</v>
      </c>
      <c r="AO35" s="150">
        <f t="shared" si="9"/>
        <v>82.35294117647058</v>
      </c>
      <c r="AP35" s="151">
        <v>13</v>
      </c>
      <c r="AQ35" s="94">
        <v>31</v>
      </c>
      <c r="AR35" s="150">
        <f t="shared" si="10"/>
        <v>41.935483870967744</v>
      </c>
      <c r="AT35" s="131">
        <v>29</v>
      </c>
      <c r="AU35" s="412"/>
      <c r="AV35" s="152">
        <v>1</v>
      </c>
      <c r="AW35" s="126">
        <v>76</v>
      </c>
      <c r="AX35" s="150">
        <f t="shared" si="11"/>
        <v>1.3157894736842104</v>
      </c>
      <c r="AY35" s="94">
        <v>1</v>
      </c>
      <c r="AZ35" s="94">
        <v>76</v>
      </c>
      <c r="BA35" s="150">
        <f t="shared" si="12"/>
        <v>1.3157894736842104</v>
      </c>
      <c r="BB35" s="152">
        <v>41</v>
      </c>
      <c r="BC35" s="126">
        <v>80</v>
      </c>
      <c r="BD35" s="150">
        <f t="shared" si="13"/>
        <v>51.249999999999993</v>
      </c>
      <c r="BE35" s="151">
        <v>11</v>
      </c>
      <c r="BF35" s="94">
        <v>76</v>
      </c>
      <c r="BG35" s="150">
        <f t="shared" si="14"/>
        <v>14.473684210526317</v>
      </c>
    </row>
    <row r="36" spans="1:59">
      <c r="A36" s="131">
        <v>30</v>
      </c>
      <c r="B36" s="412"/>
      <c r="C36" s="155">
        <v>1</v>
      </c>
      <c r="D36" s="154">
        <v>31</v>
      </c>
      <c r="E36" s="153">
        <f t="shared" si="0"/>
        <v>3.225806451612903</v>
      </c>
      <c r="F36" s="94">
        <v>1</v>
      </c>
      <c r="G36" s="94">
        <v>36</v>
      </c>
      <c r="H36" s="156">
        <f t="shared" si="1"/>
        <v>2.7777777777777777</v>
      </c>
      <c r="I36" s="152">
        <v>37</v>
      </c>
      <c r="J36" s="126">
        <v>41</v>
      </c>
      <c r="K36" s="156">
        <f t="shared" si="2"/>
        <v>90.243902439024396</v>
      </c>
      <c r="L36" s="151">
        <v>25</v>
      </c>
      <c r="M36" s="94">
        <v>36</v>
      </c>
      <c r="N36" s="157">
        <f>L36/M36*100</f>
        <v>69.444444444444443</v>
      </c>
      <c r="P36" s="131">
        <v>30</v>
      </c>
      <c r="Q36" s="412"/>
      <c r="R36" s="152">
        <v>0</v>
      </c>
      <c r="S36" s="126">
        <v>41</v>
      </c>
      <c r="T36" s="156">
        <v>0</v>
      </c>
      <c r="U36" s="151">
        <v>0</v>
      </c>
      <c r="V36" s="94">
        <v>35</v>
      </c>
      <c r="W36" s="156">
        <f t="shared" si="4"/>
        <v>0</v>
      </c>
      <c r="X36" s="152">
        <v>28</v>
      </c>
      <c r="Y36" s="126">
        <v>30</v>
      </c>
      <c r="Z36" s="156">
        <f t="shared" si="5"/>
        <v>93.333333333333329</v>
      </c>
      <c r="AA36" s="155">
        <v>32</v>
      </c>
      <c r="AB36" s="154">
        <v>39</v>
      </c>
      <c r="AC36" s="153">
        <f t="shared" si="6"/>
        <v>82.051282051282044</v>
      </c>
      <c r="AE36" s="131">
        <v>30</v>
      </c>
      <c r="AF36" s="412"/>
      <c r="AG36" s="126">
        <v>2</v>
      </c>
      <c r="AH36" s="126">
        <v>33</v>
      </c>
      <c r="AI36" s="150">
        <f t="shared" si="7"/>
        <v>6.0606060606060606</v>
      </c>
      <c r="AJ36" s="151">
        <v>0</v>
      </c>
      <c r="AK36" s="94">
        <v>37</v>
      </c>
      <c r="AL36" s="150">
        <f t="shared" si="8"/>
        <v>0</v>
      </c>
      <c r="AM36" s="152">
        <v>26</v>
      </c>
      <c r="AN36" s="126">
        <v>32</v>
      </c>
      <c r="AO36" s="150">
        <f t="shared" si="9"/>
        <v>81.25</v>
      </c>
      <c r="AP36" s="151">
        <v>12</v>
      </c>
      <c r="AQ36" s="94">
        <v>35</v>
      </c>
      <c r="AR36" s="150">
        <f t="shared" si="10"/>
        <v>34.285714285714285</v>
      </c>
      <c r="AT36" s="131">
        <v>30</v>
      </c>
      <c r="AU36" s="412"/>
      <c r="AV36" s="152">
        <v>0</v>
      </c>
      <c r="AW36" s="126">
        <v>80</v>
      </c>
      <c r="AX36" s="150">
        <f t="shared" si="11"/>
        <v>0</v>
      </c>
      <c r="AY36" s="94">
        <v>1</v>
      </c>
      <c r="AZ36" s="94">
        <v>78</v>
      </c>
      <c r="BA36" s="150">
        <f t="shared" si="12"/>
        <v>1.2820512820512819</v>
      </c>
      <c r="BB36" s="152">
        <v>43</v>
      </c>
      <c r="BC36" s="126">
        <v>78</v>
      </c>
      <c r="BD36" s="150">
        <f t="shared" si="13"/>
        <v>55.128205128205131</v>
      </c>
      <c r="BE36" s="151">
        <v>7</v>
      </c>
      <c r="BF36" s="94">
        <v>62</v>
      </c>
      <c r="BG36" s="150">
        <f t="shared" si="14"/>
        <v>11.29032258064516</v>
      </c>
    </row>
    <row r="37" spans="1:59">
      <c r="A37" s="418" t="s">
        <v>47</v>
      </c>
      <c r="B37" s="419"/>
      <c r="C37" s="149">
        <f t="shared" ref="C37:N37" si="15">AVERAGE(C7:C36)</f>
        <v>0.8</v>
      </c>
      <c r="D37" s="149">
        <f t="shared" si="15"/>
        <v>33.533333333333331</v>
      </c>
      <c r="E37" s="149">
        <f t="shared" si="15"/>
        <v>2.415110706798167</v>
      </c>
      <c r="F37" s="147">
        <f t="shared" si="15"/>
        <v>1</v>
      </c>
      <c r="G37" s="146">
        <f t="shared" si="15"/>
        <v>33.633333333333333</v>
      </c>
      <c r="H37" s="148">
        <f t="shared" si="15"/>
        <v>3.0536478058283358</v>
      </c>
      <c r="I37" s="147">
        <f t="shared" si="15"/>
        <v>30.9</v>
      </c>
      <c r="J37" s="146">
        <f t="shared" si="15"/>
        <v>37.299999999999997</v>
      </c>
      <c r="K37" s="146">
        <f t="shared" si="15"/>
        <v>82.641403110253307</v>
      </c>
      <c r="L37" s="145">
        <f t="shared" si="15"/>
        <v>13.2</v>
      </c>
      <c r="M37" s="144">
        <f t="shared" si="15"/>
        <v>41.8</v>
      </c>
      <c r="N37" s="143">
        <f t="shared" si="15"/>
        <v>32.629628753838084</v>
      </c>
      <c r="P37" s="420" t="s">
        <v>47</v>
      </c>
      <c r="Q37" s="421"/>
      <c r="R37" s="138">
        <f t="shared" ref="R37:AC37" si="16">AVERAGE(R7:R36)</f>
        <v>0.9</v>
      </c>
      <c r="S37" s="138">
        <f t="shared" si="16"/>
        <v>31.8</v>
      </c>
      <c r="T37" s="138">
        <f t="shared" si="16"/>
        <v>2.712625821982908</v>
      </c>
      <c r="U37" s="139">
        <f t="shared" si="16"/>
        <v>0.7</v>
      </c>
      <c r="V37" s="138">
        <f t="shared" si="16"/>
        <v>36.633333333333333</v>
      </c>
      <c r="W37" s="137">
        <f t="shared" si="16"/>
        <v>2.1330588425786061</v>
      </c>
      <c r="X37" s="139">
        <f t="shared" si="16"/>
        <v>28.366666666666667</v>
      </c>
      <c r="Y37" s="138">
        <f t="shared" si="16"/>
        <v>31.466666666666665</v>
      </c>
      <c r="Z37" s="138">
        <f t="shared" si="16"/>
        <v>90.218828497227435</v>
      </c>
      <c r="AA37" s="142">
        <f t="shared" si="16"/>
        <v>25.2</v>
      </c>
      <c r="AB37" s="141">
        <f t="shared" si="16"/>
        <v>39.43333333333333</v>
      </c>
      <c r="AC37" s="140">
        <f t="shared" si="16"/>
        <v>64.184737597989624</v>
      </c>
      <c r="AE37" s="420" t="s">
        <v>47</v>
      </c>
      <c r="AF37" s="421"/>
      <c r="AG37" s="138">
        <f t="shared" ref="AG37:AR37" si="17">AVERAGE(AG7:AG36)</f>
        <v>1.2</v>
      </c>
      <c r="AH37" s="138">
        <f t="shared" si="17"/>
        <v>38.166666666666664</v>
      </c>
      <c r="AI37" s="138">
        <f t="shared" si="17"/>
        <v>3.1991673028207179</v>
      </c>
      <c r="AJ37" s="139">
        <f t="shared" si="17"/>
        <v>1.0666666666666667</v>
      </c>
      <c r="AK37" s="138">
        <f t="shared" si="17"/>
        <v>38.033333333333331</v>
      </c>
      <c r="AL37" s="137">
        <f t="shared" si="17"/>
        <v>2.8405742542535246</v>
      </c>
      <c r="AM37" s="139">
        <f t="shared" si="17"/>
        <v>27.5</v>
      </c>
      <c r="AN37" s="138">
        <f t="shared" si="17"/>
        <v>33.799999999999997</v>
      </c>
      <c r="AO37" s="138">
        <f t="shared" si="17"/>
        <v>81.664665689856974</v>
      </c>
      <c r="AP37" s="139">
        <f t="shared" si="17"/>
        <v>14.833333333333334</v>
      </c>
      <c r="AQ37" s="138">
        <f t="shared" si="17"/>
        <v>33.4</v>
      </c>
      <c r="AR37" s="137">
        <f t="shared" si="17"/>
        <v>44.151311803295279</v>
      </c>
      <c r="AT37" s="420" t="s">
        <v>47</v>
      </c>
      <c r="AU37" s="421"/>
      <c r="AV37" s="138">
        <f t="shared" ref="AV37:BG37" si="18">AVERAGE(AV7:AV36)</f>
        <v>0.83333333333333337</v>
      </c>
      <c r="AW37" s="138">
        <f t="shared" si="18"/>
        <v>75.066666666666663</v>
      </c>
      <c r="AX37" s="138">
        <f t="shared" si="18"/>
        <v>1.1211832979813772</v>
      </c>
      <c r="AY37" s="139">
        <f t="shared" si="18"/>
        <v>0.7</v>
      </c>
      <c r="AZ37" s="138">
        <f t="shared" si="18"/>
        <v>72.8</v>
      </c>
      <c r="BA37" s="137">
        <f t="shared" si="18"/>
        <v>0.95147113989433663</v>
      </c>
      <c r="BB37" s="139">
        <f t="shared" si="18"/>
        <v>37.833333333333336</v>
      </c>
      <c r="BC37" s="138">
        <f t="shared" si="18"/>
        <v>78.033333333333331</v>
      </c>
      <c r="BD37" s="138">
        <f t="shared" si="18"/>
        <v>48.400538668250988</v>
      </c>
      <c r="BE37" s="139">
        <f t="shared" si="18"/>
        <v>7.833333333333333</v>
      </c>
      <c r="BF37" s="138">
        <f t="shared" si="18"/>
        <v>79.433333333333337</v>
      </c>
      <c r="BG37" s="137">
        <f t="shared" si="18"/>
        <v>9.8552595316137293</v>
      </c>
    </row>
    <row r="38" spans="1:59">
      <c r="A38" s="136"/>
      <c r="B38" s="136"/>
      <c r="C38" s="136"/>
      <c r="D38" s="136"/>
      <c r="E38" s="136"/>
      <c r="F38" s="135"/>
      <c r="G38" s="135"/>
      <c r="H38" s="135"/>
      <c r="I38" s="135"/>
      <c r="J38" s="135"/>
      <c r="K38" s="135"/>
      <c r="P38" s="136"/>
      <c r="Q38" s="136"/>
      <c r="R38" s="136"/>
      <c r="S38" s="136"/>
      <c r="T38" s="136"/>
      <c r="U38" s="135"/>
      <c r="V38" s="135"/>
      <c r="W38" s="135"/>
      <c r="X38" s="135"/>
      <c r="Y38" s="135"/>
      <c r="Z38" s="135"/>
      <c r="AE38" s="136"/>
      <c r="AF38" s="136"/>
      <c r="AG38" s="136"/>
      <c r="AH38" s="136"/>
      <c r="AI38" s="136"/>
      <c r="AJ38" s="135"/>
      <c r="AK38" s="135"/>
      <c r="AL38" s="135"/>
      <c r="AM38" s="135"/>
      <c r="AN38" s="135"/>
      <c r="AO38" s="135"/>
      <c r="AT38" s="136"/>
      <c r="AU38" s="136"/>
      <c r="AV38" s="136"/>
      <c r="AW38" s="136"/>
      <c r="AX38" s="136"/>
      <c r="AY38" s="135"/>
      <c r="AZ38" s="135"/>
      <c r="BA38" s="135"/>
      <c r="BB38" s="135"/>
      <c r="BC38" s="135"/>
      <c r="BD38" s="135"/>
    </row>
    <row r="39" spans="1:59">
      <c r="A39" s="371" t="s">
        <v>49</v>
      </c>
      <c r="B39" s="371"/>
      <c r="C39" s="427"/>
      <c r="D39" s="427"/>
      <c r="E39" s="427"/>
      <c r="F39" s="427"/>
      <c r="G39" s="427"/>
      <c r="H39" s="427"/>
      <c r="I39" s="427"/>
      <c r="J39" s="427"/>
      <c r="K39" s="427"/>
      <c r="L39" s="427"/>
      <c r="M39" s="427"/>
      <c r="N39" s="427"/>
      <c r="P39" s="371" t="s">
        <v>49</v>
      </c>
      <c r="Q39" s="371"/>
      <c r="R39" s="371"/>
      <c r="S39" s="371"/>
      <c r="T39" s="371"/>
      <c r="U39" s="371"/>
      <c r="V39" s="371"/>
      <c r="W39" s="371"/>
      <c r="X39" s="371"/>
      <c r="Y39" s="371"/>
      <c r="Z39" s="371"/>
      <c r="AA39" s="371"/>
      <c r="AB39" s="371"/>
      <c r="AC39" s="371"/>
      <c r="AE39" s="371" t="s">
        <v>49</v>
      </c>
      <c r="AF39" s="371"/>
      <c r="AG39" s="371"/>
      <c r="AH39" s="371"/>
      <c r="AI39" s="371"/>
      <c r="AJ39" s="371"/>
      <c r="AK39" s="371"/>
      <c r="AL39" s="371"/>
      <c r="AM39" s="371"/>
      <c r="AN39" s="371"/>
      <c r="AO39" s="371"/>
      <c r="AP39" s="371"/>
      <c r="AQ39" s="371"/>
      <c r="AR39" s="371"/>
      <c r="AT39" s="371" t="s">
        <v>49</v>
      </c>
      <c r="AU39" s="371"/>
      <c r="AV39" s="371"/>
      <c r="AW39" s="371"/>
      <c r="AX39" s="371"/>
      <c r="AY39" s="371"/>
      <c r="AZ39" s="371"/>
      <c r="BA39" s="371"/>
      <c r="BB39" s="371"/>
      <c r="BC39" s="371"/>
      <c r="BD39" s="371"/>
      <c r="BE39" s="371"/>
      <c r="BF39" s="371"/>
      <c r="BG39" s="371"/>
    </row>
    <row r="40" spans="1:59" s="134" customFormat="1">
      <c r="A40" s="402" t="s">
        <v>43</v>
      </c>
      <c r="B40" s="376"/>
      <c r="C40" s="374" t="s">
        <v>73</v>
      </c>
      <c r="D40" s="376"/>
      <c r="E40" s="376"/>
      <c r="F40" s="376"/>
      <c r="G40" s="376"/>
      <c r="H40" s="375"/>
      <c r="I40" s="374" t="s">
        <v>74</v>
      </c>
      <c r="J40" s="376"/>
      <c r="K40" s="376"/>
      <c r="L40" s="376"/>
      <c r="M40" s="376"/>
      <c r="N40" s="375"/>
      <c r="P40" s="402" t="s">
        <v>43</v>
      </c>
      <c r="Q40" s="375"/>
      <c r="R40" s="374" t="s">
        <v>73</v>
      </c>
      <c r="S40" s="376"/>
      <c r="T40" s="376"/>
      <c r="U40" s="376"/>
      <c r="V40" s="376"/>
      <c r="W40" s="375"/>
      <c r="X40" s="374" t="s">
        <v>74</v>
      </c>
      <c r="Y40" s="376"/>
      <c r="Z40" s="376"/>
      <c r="AA40" s="376"/>
      <c r="AB40" s="376"/>
      <c r="AC40" s="375"/>
      <c r="AE40" s="402" t="s">
        <v>43</v>
      </c>
      <c r="AF40" s="375"/>
      <c r="AG40" s="374" t="s">
        <v>73</v>
      </c>
      <c r="AH40" s="376"/>
      <c r="AI40" s="376"/>
      <c r="AJ40" s="376"/>
      <c r="AK40" s="376"/>
      <c r="AL40" s="375"/>
      <c r="AM40" s="374" t="s">
        <v>74</v>
      </c>
      <c r="AN40" s="376"/>
      <c r="AO40" s="376"/>
      <c r="AP40" s="376"/>
      <c r="AQ40" s="376"/>
      <c r="AR40" s="375"/>
      <c r="AT40" s="402" t="s">
        <v>43</v>
      </c>
      <c r="AU40" s="375"/>
      <c r="AV40" s="374" t="s">
        <v>73</v>
      </c>
      <c r="AW40" s="376"/>
      <c r="AX40" s="376"/>
      <c r="AY40" s="376"/>
      <c r="AZ40" s="376"/>
      <c r="BA40" s="375"/>
      <c r="BB40" s="374" t="s">
        <v>74</v>
      </c>
      <c r="BC40" s="376"/>
      <c r="BD40" s="376"/>
      <c r="BE40" s="376"/>
      <c r="BF40" s="376"/>
      <c r="BG40" s="375"/>
    </row>
    <row r="41" spans="1:59" s="134" customFormat="1">
      <c r="A41" s="387"/>
      <c r="B41" s="417"/>
      <c r="C41" s="387" t="s">
        <v>67</v>
      </c>
      <c r="D41" s="417"/>
      <c r="E41" s="417"/>
      <c r="F41" s="417" t="s">
        <v>75</v>
      </c>
      <c r="G41" s="417"/>
      <c r="H41" s="388"/>
      <c r="I41" s="387" t="s">
        <v>67</v>
      </c>
      <c r="J41" s="417"/>
      <c r="K41" s="417"/>
      <c r="L41" s="417" t="s">
        <v>75</v>
      </c>
      <c r="M41" s="417"/>
      <c r="N41" s="388"/>
      <c r="P41" s="387"/>
      <c r="Q41" s="388"/>
      <c r="R41" s="387" t="s">
        <v>67</v>
      </c>
      <c r="S41" s="417"/>
      <c r="T41" s="417"/>
      <c r="U41" s="417" t="s">
        <v>75</v>
      </c>
      <c r="V41" s="417"/>
      <c r="W41" s="388"/>
      <c r="X41" s="387" t="s">
        <v>67</v>
      </c>
      <c r="Y41" s="417"/>
      <c r="Z41" s="417"/>
      <c r="AA41" s="417" t="s">
        <v>75</v>
      </c>
      <c r="AB41" s="417"/>
      <c r="AC41" s="388"/>
      <c r="AE41" s="387"/>
      <c r="AF41" s="388"/>
      <c r="AG41" s="387" t="s">
        <v>67</v>
      </c>
      <c r="AH41" s="417"/>
      <c r="AI41" s="417"/>
      <c r="AJ41" s="417" t="s">
        <v>75</v>
      </c>
      <c r="AK41" s="417"/>
      <c r="AL41" s="388"/>
      <c r="AM41" s="387" t="s">
        <v>67</v>
      </c>
      <c r="AN41" s="417"/>
      <c r="AO41" s="417"/>
      <c r="AP41" s="417" t="s">
        <v>75</v>
      </c>
      <c r="AQ41" s="417"/>
      <c r="AR41" s="388"/>
      <c r="AT41" s="387"/>
      <c r="AU41" s="388"/>
      <c r="AV41" s="387" t="s">
        <v>67</v>
      </c>
      <c r="AW41" s="417"/>
      <c r="AX41" s="417"/>
      <c r="AY41" s="417" t="s">
        <v>75</v>
      </c>
      <c r="AZ41" s="417"/>
      <c r="BA41" s="388"/>
      <c r="BB41" s="387" t="s">
        <v>67</v>
      </c>
      <c r="BC41" s="417"/>
      <c r="BD41" s="417"/>
      <c r="BE41" s="417" t="s">
        <v>75</v>
      </c>
      <c r="BF41" s="417"/>
      <c r="BG41" s="388"/>
    </row>
    <row r="42" spans="1:59" s="134" customFormat="1">
      <c r="A42" s="395">
        <v>1</v>
      </c>
      <c r="B42" s="412"/>
      <c r="C42" s="413">
        <f>AVERAGE(E7:E11)</f>
        <v>1.1579818031430933</v>
      </c>
      <c r="D42" s="410"/>
      <c r="E42" s="410"/>
      <c r="F42" s="410">
        <f>AVERAGE(H7:H11)</f>
        <v>1.1188811188811187</v>
      </c>
      <c r="G42" s="410"/>
      <c r="H42" s="411"/>
      <c r="I42" s="410">
        <f>AVERAGE(K7:K11)</f>
        <v>80.492790003625913</v>
      </c>
      <c r="J42" s="410"/>
      <c r="K42" s="410"/>
      <c r="L42" s="410">
        <f>AVERAGE(N7:N11)</f>
        <v>32.429181929181922</v>
      </c>
      <c r="M42" s="410"/>
      <c r="N42" s="411"/>
      <c r="P42" s="395">
        <v>1</v>
      </c>
      <c r="Q42" s="412"/>
      <c r="R42" s="413">
        <f>AVERAGE(T7:T11)</f>
        <v>1.3752913752913751</v>
      </c>
      <c r="S42" s="410"/>
      <c r="T42" s="410"/>
      <c r="U42" s="410">
        <f>AVERAGE(W7:W11)</f>
        <v>1.6921614380779535</v>
      </c>
      <c r="V42" s="410"/>
      <c r="W42" s="411"/>
      <c r="X42" s="410">
        <f>AVERAGE(Z7:Z11)</f>
        <v>86.632127562360125</v>
      </c>
      <c r="Y42" s="410"/>
      <c r="Z42" s="410"/>
      <c r="AA42" s="410">
        <f>AVERAGE(AC7:AC11)</f>
        <v>62.010205348261778</v>
      </c>
      <c r="AB42" s="410"/>
      <c r="AC42" s="411"/>
      <c r="AE42" s="395">
        <v>1</v>
      </c>
      <c r="AF42" s="412"/>
      <c r="AG42" s="413">
        <f>AVERAGE(AI7:AI11)</f>
        <v>3.7169723551302498</v>
      </c>
      <c r="AH42" s="410"/>
      <c r="AI42" s="410"/>
      <c r="AJ42" s="410">
        <f>AVERAGE(AL7:AL11)</f>
        <v>2.2856500874701076</v>
      </c>
      <c r="AK42" s="410"/>
      <c r="AL42" s="411"/>
      <c r="AM42" s="410">
        <f>AVERAGE(AO7:AO11)</f>
        <v>80.451321554262734</v>
      </c>
      <c r="AN42" s="410"/>
      <c r="AO42" s="410"/>
      <c r="AP42" s="410">
        <f>AVERAGE(AR7:AR11)</f>
        <v>43.808138281822487</v>
      </c>
      <c r="AQ42" s="410"/>
      <c r="AR42" s="411"/>
      <c r="AT42" s="395">
        <v>1</v>
      </c>
      <c r="AU42" s="412"/>
      <c r="AV42" s="413">
        <f>AVERAGE(AX7:AX11)</f>
        <v>1.4084932535275001</v>
      </c>
      <c r="AW42" s="410"/>
      <c r="AX42" s="410"/>
      <c r="AY42" s="410">
        <f>AVERAGE(BA7:BA11)</f>
        <v>0.87492572786690437</v>
      </c>
      <c r="AZ42" s="410"/>
      <c r="BA42" s="411"/>
      <c r="BB42" s="410">
        <f>AVERAGE(BD7:BD11)</f>
        <v>37.244332560069282</v>
      </c>
      <c r="BC42" s="410"/>
      <c r="BD42" s="410"/>
      <c r="BE42" s="410">
        <f>AVERAGE(BG7:BG11)</f>
        <v>10.096139547872777</v>
      </c>
      <c r="BF42" s="410"/>
      <c r="BG42" s="411"/>
    </row>
    <row r="43" spans="1:59" s="134" customFormat="1">
      <c r="A43" s="395">
        <v>2</v>
      </c>
      <c r="B43" s="412"/>
      <c r="C43" s="413">
        <f>AVERAGE(E12:E16)</f>
        <v>3.122834895916097</v>
      </c>
      <c r="D43" s="410"/>
      <c r="E43" s="410"/>
      <c r="F43" s="410">
        <f>AVERAGE(H12:H16)</f>
        <v>3.0640929535232382</v>
      </c>
      <c r="G43" s="410"/>
      <c r="H43" s="411"/>
      <c r="I43" s="410">
        <f>AVERAGE(K12:K16)</f>
        <v>81.959830195616362</v>
      </c>
      <c r="J43" s="410"/>
      <c r="K43" s="410"/>
      <c r="L43" s="410">
        <f>AVERAGE(N12:N16)</f>
        <v>29.776179579383239</v>
      </c>
      <c r="M43" s="410"/>
      <c r="N43" s="411"/>
      <c r="P43" s="395">
        <v>2</v>
      </c>
      <c r="Q43" s="412"/>
      <c r="R43" s="413">
        <f>AVERAGE(T12:T16)</f>
        <v>1.7777777777777779</v>
      </c>
      <c r="S43" s="410"/>
      <c r="T43" s="410"/>
      <c r="U43" s="410">
        <f>AVERAGE(W12:W16)</f>
        <v>3.0763305322128849</v>
      </c>
      <c r="V43" s="410"/>
      <c r="W43" s="411"/>
      <c r="X43" s="410">
        <f>AVERAGE(Z12:Z16)</f>
        <v>91.230847404627895</v>
      </c>
      <c r="Y43" s="410"/>
      <c r="Z43" s="410"/>
      <c r="AA43" s="410">
        <f>AVERAGE(AC12:AC16)</f>
        <v>64.803204458376868</v>
      </c>
      <c r="AB43" s="410"/>
      <c r="AC43" s="411"/>
      <c r="AE43" s="395">
        <v>2</v>
      </c>
      <c r="AF43" s="412"/>
      <c r="AG43" s="413">
        <f>AVERAGE(AI12:AI16)</f>
        <v>2.9371416871416871</v>
      </c>
      <c r="AH43" s="410"/>
      <c r="AI43" s="410"/>
      <c r="AJ43" s="410">
        <f>AVERAGE(AL12:AL16)</f>
        <v>2.6472626472626475</v>
      </c>
      <c r="AK43" s="410"/>
      <c r="AL43" s="411"/>
      <c r="AM43" s="410">
        <f>AVERAGE(AO12:AO16)</f>
        <v>76.461230595869523</v>
      </c>
      <c r="AN43" s="410"/>
      <c r="AO43" s="410"/>
      <c r="AP43" s="410">
        <f>AVERAGE(AR12:AR16)</f>
        <v>54.33234847777576</v>
      </c>
      <c r="AQ43" s="410"/>
      <c r="AR43" s="411"/>
      <c r="AT43" s="395">
        <v>2</v>
      </c>
      <c r="AU43" s="412"/>
      <c r="AV43" s="413">
        <f>AVERAGE(AX12:AX16)</f>
        <v>0.87492572786690437</v>
      </c>
      <c r="AW43" s="410"/>
      <c r="AX43" s="410"/>
      <c r="AY43" s="410">
        <f>AVERAGE(BA12:BA16)</f>
        <v>1.0961199294532629</v>
      </c>
      <c r="AZ43" s="410"/>
      <c r="BA43" s="411"/>
      <c r="BB43" s="410">
        <f>AVERAGE(BD12:BD16)</f>
        <v>46.219991002224411</v>
      </c>
      <c r="BC43" s="410"/>
      <c r="BD43" s="410"/>
      <c r="BE43" s="410">
        <f>AVERAGE(BG12:BG16)</f>
        <v>7.8444293010661825</v>
      </c>
      <c r="BF43" s="410"/>
      <c r="BG43" s="411"/>
    </row>
    <row r="44" spans="1:59" s="134" customFormat="1">
      <c r="A44" s="395">
        <v>3</v>
      </c>
      <c r="B44" s="412"/>
      <c r="C44" s="413">
        <f>AVERAGE(E17:E21)</f>
        <v>3.0537110738723641</v>
      </c>
      <c r="D44" s="410"/>
      <c r="E44" s="410"/>
      <c r="F44" s="410">
        <f>AVERAGE(H17:H21)</f>
        <v>2.2454510259388307</v>
      </c>
      <c r="G44" s="410"/>
      <c r="H44" s="411"/>
      <c r="I44" s="410">
        <f>AVERAGE(K17:K21)</f>
        <v>82.997557997558005</v>
      </c>
      <c r="J44" s="410"/>
      <c r="K44" s="410"/>
      <c r="L44" s="410">
        <f>AVERAGE(N17:N21)</f>
        <v>26.080809390062235</v>
      </c>
      <c r="M44" s="410"/>
      <c r="N44" s="411"/>
      <c r="P44" s="395">
        <v>3</v>
      </c>
      <c r="Q44" s="412"/>
      <c r="R44" s="413">
        <f>AVERAGE(T17:T21)</f>
        <v>4.2557582212754621</v>
      </c>
      <c r="S44" s="410"/>
      <c r="T44" s="410"/>
      <c r="U44" s="410">
        <f>AVERAGE(W17:W21)</f>
        <v>1.0618279569892473</v>
      </c>
      <c r="V44" s="410"/>
      <c r="W44" s="411"/>
      <c r="X44" s="410">
        <f>AVERAGE(Z17:Z21)</f>
        <v>89.024462127910397</v>
      </c>
      <c r="Y44" s="410"/>
      <c r="Z44" s="410"/>
      <c r="AA44" s="410">
        <f>AVERAGE(AC17:AC21)</f>
        <v>57.44928457869635</v>
      </c>
      <c r="AB44" s="410"/>
      <c r="AC44" s="411"/>
      <c r="AE44" s="395">
        <v>3</v>
      </c>
      <c r="AF44" s="412"/>
      <c r="AG44" s="413">
        <f>AVERAGE(AI17:AI21)</f>
        <v>2.3218240637053627</v>
      </c>
      <c r="AH44" s="410"/>
      <c r="AI44" s="410"/>
      <c r="AJ44" s="410">
        <f>AVERAGE(AL17:AL21)</f>
        <v>2.8792569659442719</v>
      </c>
      <c r="AK44" s="410"/>
      <c r="AL44" s="411"/>
      <c r="AM44" s="410">
        <f>AVERAGE(AO17:AO21)</f>
        <v>81.518970782770523</v>
      </c>
      <c r="AN44" s="410"/>
      <c r="AO44" s="410"/>
      <c r="AP44" s="410">
        <f>AVERAGE(AR17:AR21)</f>
        <v>38.975422427035326</v>
      </c>
      <c r="AQ44" s="410"/>
      <c r="AR44" s="411"/>
      <c r="AT44" s="395">
        <v>3</v>
      </c>
      <c r="AU44" s="412"/>
      <c r="AV44" s="413">
        <f>AVERAGE(AX17:AX21)</f>
        <v>0.90085418293265584</v>
      </c>
      <c r="AW44" s="410"/>
      <c r="AX44" s="410"/>
      <c r="AY44" s="410">
        <f>AVERAGE(BA17:BA21)</f>
        <v>0.83015873015873021</v>
      </c>
      <c r="AZ44" s="410"/>
      <c r="BA44" s="411"/>
      <c r="BB44" s="410">
        <f>AVERAGE(BD17:BD21)</f>
        <v>50.852138638559467</v>
      </c>
      <c r="BC44" s="410"/>
      <c r="BD44" s="410"/>
      <c r="BE44" s="410">
        <f>AVERAGE(BG17:BG21)</f>
        <v>9.2525834779714664</v>
      </c>
      <c r="BF44" s="410"/>
      <c r="BG44" s="411"/>
    </row>
    <row r="45" spans="1:59" s="134" customFormat="1">
      <c r="A45" s="395">
        <v>4</v>
      </c>
      <c r="B45" s="412"/>
      <c r="C45" s="413">
        <f>AVERAGE(E22:E26)</f>
        <v>1.8371212121212122</v>
      </c>
      <c r="D45" s="410"/>
      <c r="E45" s="410"/>
      <c r="F45" s="410">
        <f>AVERAGE(H22:H26)</f>
        <v>4.3841425459072516</v>
      </c>
      <c r="G45" s="410"/>
      <c r="H45" s="411"/>
      <c r="I45" s="410">
        <f>AVERAGE(K22:K26)</f>
        <v>82.426757728795309</v>
      </c>
      <c r="J45" s="410"/>
      <c r="K45" s="410"/>
      <c r="L45" s="410">
        <f>AVERAGE(N22:N26)</f>
        <v>31.997104640923489</v>
      </c>
      <c r="M45" s="410"/>
      <c r="N45" s="411"/>
      <c r="P45" s="395">
        <v>4</v>
      </c>
      <c r="Q45" s="412"/>
      <c r="R45" s="413">
        <f>AVERAGE(T22:T26)</f>
        <v>2.6006576543660942</v>
      </c>
      <c r="S45" s="410"/>
      <c r="T45" s="410"/>
      <c r="U45" s="410">
        <f>AVERAGE(W22:W26)</f>
        <v>1.9166666666666667</v>
      </c>
      <c r="V45" s="410"/>
      <c r="W45" s="411"/>
      <c r="X45" s="410">
        <f>AVERAGE(Z22:Z26)</f>
        <v>90.993112755363214</v>
      </c>
      <c r="Y45" s="410"/>
      <c r="Z45" s="410"/>
      <c r="AA45" s="410">
        <f>AVERAGE(AC22:AC26)</f>
        <v>65.60869999105293</v>
      </c>
      <c r="AB45" s="410"/>
      <c r="AC45" s="411"/>
      <c r="AE45" s="395">
        <v>4</v>
      </c>
      <c r="AF45" s="412"/>
      <c r="AG45" s="413">
        <f>AVERAGE(AI22:AI26)</f>
        <v>3.1923076923076921</v>
      </c>
      <c r="AH45" s="410"/>
      <c r="AI45" s="410"/>
      <c r="AJ45" s="410">
        <f>AVERAGE(AL22:AL26)</f>
        <v>3.1512058046076019</v>
      </c>
      <c r="AK45" s="410"/>
      <c r="AL45" s="411"/>
      <c r="AM45" s="410">
        <f>AVERAGE(AO22:AO26)</f>
        <v>83.857022607022628</v>
      </c>
      <c r="AN45" s="410"/>
      <c r="AO45" s="410"/>
      <c r="AP45" s="410">
        <f>AVERAGE(AR22:AR26)</f>
        <v>37.055882352941175</v>
      </c>
      <c r="AQ45" s="410"/>
      <c r="AR45" s="411"/>
      <c r="AT45" s="395">
        <v>4</v>
      </c>
      <c r="AU45" s="412"/>
      <c r="AV45" s="413">
        <f>AVERAGE(AX22:AX26)</f>
        <v>1.2694566952782913</v>
      </c>
      <c r="AW45" s="410"/>
      <c r="AX45" s="410"/>
      <c r="AY45" s="410">
        <f>AVERAGE(BA22:BA26)</f>
        <v>1.101183047970848</v>
      </c>
      <c r="AZ45" s="410"/>
      <c r="BA45" s="411"/>
      <c r="BB45" s="410">
        <f>AVERAGE(BD22:BD26)</f>
        <v>51.610128229508078</v>
      </c>
      <c r="BC45" s="410"/>
      <c r="BD45" s="410"/>
      <c r="BE45" s="410">
        <f>AVERAGE(BG22:BG26)</f>
        <v>8.6567306490131131</v>
      </c>
      <c r="BF45" s="410"/>
      <c r="BG45" s="411"/>
    </row>
    <row r="46" spans="1:59" s="134" customFormat="1">
      <c r="A46" s="395">
        <v>5</v>
      </c>
      <c r="B46" s="412"/>
      <c r="C46" s="413">
        <f>AVERAGE(E27:E31)</f>
        <v>2.9962223864662887</v>
      </c>
      <c r="D46" s="410"/>
      <c r="E46" s="410"/>
      <c r="F46" s="410">
        <f>AVERAGE(H27:H31)</f>
        <v>3.7867552049976965</v>
      </c>
      <c r="G46" s="410"/>
      <c r="H46" s="411"/>
      <c r="I46" s="410">
        <f>AVERAGE(K27:K31)</f>
        <v>81.533971412020193</v>
      </c>
      <c r="J46" s="410"/>
      <c r="K46" s="410"/>
      <c r="L46" s="410">
        <f>AVERAGE(N27:N31)</f>
        <v>37.555707740340523</v>
      </c>
      <c r="M46" s="410"/>
      <c r="N46" s="411"/>
      <c r="P46" s="395">
        <v>5</v>
      </c>
      <c r="Q46" s="412"/>
      <c r="R46" s="413">
        <f>AVERAGE(T27:T31)</f>
        <v>4.2740937223695843</v>
      </c>
      <c r="S46" s="410"/>
      <c r="T46" s="410"/>
      <c r="U46" s="410">
        <f>AVERAGE(W27:W31)</f>
        <v>3.9980148883374689</v>
      </c>
      <c r="V46" s="410"/>
      <c r="W46" s="411"/>
      <c r="X46" s="410">
        <f>AVERAGE(Z27:Z31)</f>
        <v>91.859629816151553</v>
      </c>
      <c r="Y46" s="410"/>
      <c r="Z46" s="410"/>
      <c r="AA46" s="410">
        <f>AVERAGE(AC27:AC31)</f>
        <v>62.303081421502476</v>
      </c>
      <c r="AB46" s="410"/>
      <c r="AC46" s="411"/>
      <c r="AE46" s="395">
        <v>5</v>
      </c>
      <c r="AF46" s="412"/>
      <c r="AG46" s="413">
        <f>AVERAGE(AI27:AI31)</f>
        <v>3.0023796192609185</v>
      </c>
      <c r="AH46" s="410"/>
      <c r="AI46" s="410"/>
      <c r="AJ46" s="410">
        <f>AVERAGE(AL27:AL31)</f>
        <v>4.5659493527140587</v>
      </c>
      <c r="AK46" s="410"/>
      <c r="AL46" s="411"/>
      <c r="AM46" s="410">
        <f>AVERAGE(AO27:AO31)</f>
        <v>84.461390217969168</v>
      </c>
      <c r="AN46" s="410"/>
      <c r="AO46" s="410"/>
      <c r="AP46" s="410">
        <f>AVERAGE(AR27:AR31)</f>
        <v>48.441186054089279</v>
      </c>
      <c r="AQ46" s="410"/>
      <c r="AR46" s="411"/>
      <c r="AT46" s="395">
        <v>5</v>
      </c>
      <c r="AU46" s="412"/>
      <c r="AV46" s="413">
        <f>AVERAGE(AX27:AX31)</f>
        <v>1.4428076069867113</v>
      </c>
      <c r="AW46" s="410"/>
      <c r="AX46" s="410"/>
      <c r="AY46" s="410">
        <f>AVERAGE(BA27:BA31)</f>
        <v>0.77405073994866491</v>
      </c>
      <c r="AZ46" s="410"/>
      <c r="BA46" s="411"/>
      <c r="BB46" s="410">
        <f>AVERAGE(BD27:BD31)</f>
        <v>50.180108280465348</v>
      </c>
      <c r="BC46" s="410"/>
      <c r="BD46" s="410"/>
      <c r="BE46" s="410">
        <f>AVERAGE(BG27:BG31)</f>
        <v>11.172544869784788</v>
      </c>
      <c r="BF46" s="410"/>
      <c r="BG46" s="411"/>
    </row>
    <row r="47" spans="1:59" s="134" customFormat="1">
      <c r="A47" s="395">
        <v>6</v>
      </c>
      <c r="B47" s="412"/>
      <c r="C47" s="413">
        <f>AVERAGE(E32:E36)</f>
        <v>2.3227928692699491</v>
      </c>
      <c r="D47" s="410"/>
      <c r="E47" s="410"/>
      <c r="F47" s="410">
        <f>AVERAGE(H32:H36)</f>
        <v>3.7225639857218802</v>
      </c>
      <c r="G47" s="410"/>
      <c r="H47" s="411"/>
      <c r="I47" s="410">
        <f>AVERAGE(K32:K36)</f>
        <v>86.437511323904133</v>
      </c>
      <c r="J47" s="410"/>
      <c r="K47" s="410"/>
      <c r="L47" s="410">
        <f>AVERAGE(N32:N36)</f>
        <v>37.938789243137066</v>
      </c>
      <c r="M47" s="410"/>
      <c r="N47" s="411"/>
      <c r="P47" s="395">
        <v>6</v>
      </c>
      <c r="Q47" s="412"/>
      <c r="R47" s="413">
        <f>AVERAGE(T32:T36)</f>
        <v>1.9921761808171543</v>
      </c>
      <c r="S47" s="410"/>
      <c r="T47" s="410"/>
      <c r="U47" s="410">
        <f>AVERAGE(W32:W36)</f>
        <v>1.0533515731874146</v>
      </c>
      <c r="V47" s="410"/>
      <c r="W47" s="411"/>
      <c r="X47" s="410">
        <f>AVERAGE(Z32:Z36)</f>
        <v>91.572791316951481</v>
      </c>
      <c r="Y47" s="410"/>
      <c r="Z47" s="410"/>
      <c r="AA47" s="410">
        <f>AVERAGE(AC32:AC36)</f>
        <v>72.93394979004735</v>
      </c>
      <c r="AB47" s="410"/>
      <c r="AC47" s="411"/>
      <c r="AE47" s="395">
        <v>6</v>
      </c>
      <c r="AF47" s="412"/>
      <c r="AG47" s="413">
        <f>AVERAGE(AI32:AI36)</f>
        <v>4.0243783993783993</v>
      </c>
      <c r="AH47" s="410"/>
      <c r="AI47" s="410"/>
      <c r="AJ47" s="410">
        <f>AVERAGE(AL32:AL36)</f>
        <v>1.5141206675224645</v>
      </c>
      <c r="AK47" s="410"/>
      <c r="AL47" s="411"/>
      <c r="AM47" s="410">
        <f>AVERAGE(AO32:AO36)</f>
        <v>83.238058381247242</v>
      </c>
      <c r="AN47" s="410"/>
      <c r="AO47" s="410"/>
      <c r="AP47" s="410">
        <f>AVERAGE(AR32:AR36)</f>
        <v>42.294893226107646</v>
      </c>
      <c r="AQ47" s="410"/>
      <c r="AR47" s="411"/>
      <c r="AT47" s="395">
        <v>6</v>
      </c>
      <c r="AU47" s="412"/>
      <c r="AV47" s="413">
        <f>AVERAGE(AX32:AX36)</f>
        <v>0.83056232129619834</v>
      </c>
      <c r="AW47" s="410"/>
      <c r="AX47" s="410"/>
      <c r="AY47" s="410">
        <f>AVERAGE(BA32:BA36)</f>
        <v>1.0323886639676112</v>
      </c>
      <c r="AZ47" s="410"/>
      <c r="BA47" s="411"/>
      <c r="BB47" s="410">
        <f>AVERAGE(BD32:BD36)</f>
        <v>54.296533298679378</v>
      </c>
      <c r="BC47" s="410"/>
      <c r="BD47" s="410"/>
      <c r="BE47" s="410">
        <f>AVERAGE(BG32:BG36)</f>
        <v>12.109129343974045</v>
      </c>
      <c r="BF47" s="410"/>
      <c r="BG47" s="411"/>
    </row>
    <row r="48" spans="1:59" s="132" customFormat="1">
      <c r="A48" s="374" t="s">
        <v>47</v>
      </c>
      <c r="B48" s="375"/>
      <c r="C48" s="416">
        <f>AVERAGE(C42:E47)</f>
        <v>2.4151107067981674</v>
      </c>
      <c r="D48" s="414"/>
      <c r="E48" s="414"/>
      <c r="F48" s="414">
        <f>AVERAGE(F42:H47)</f>
        <v>3.0536478058283358</v>
      </c>
      <c r="G48" s="414"/>
      <c r="H48" s="415"/>
      <c r="I48" s="414">
        <f>AVERAGE(I42:K47)</f>
        <v>82.641403110253322</v>
      </c>
      <c r="J48" s="414"/>
      <c r="K48" s="414"/>
      <c r="L48" s="414">
        <f>AVERAGE(L42:N47)</f>
        <v>32.629628753838084</v>
      </c>
      <c r="M48" s="414"/>
      <c r="N48" s="415"/>
      <c r="P48" s="374" t="s">
        <v>47</v>
      </c>
      <c r="Q48" s="375"/>
      <c r="R48" s="416">
        <f>AVERAGE(R42:T47)</f>
        <v>2.712625821982908</v>
      </c>
      <c r="S48" s="414"/>
      <c r="T48" s="414"/>
      <c r="U48" s="414">
        <f>AVERAGE(U42:W47)</f>
        <v>2.1330588425786061</v>
      </c>
      <c r="V48" s="414"/>
      <c r="W48" s="415"/>
      <c r="X48" s="414">
        <f>AVERAGE(X42:Z47)</f>
        <v>90.218828497227435</v>
      </c>
      <c r="Y48" s="414"/>
      <c r="Z48" s="414"/>
      <c r="AA48" s="414">
        <f>AVERAGE(AA42:AC47)</f>
        <v>64.184737597989624</v>
      </c>
      <c r="AB48" s="414"/>
      <c r="AC48" s="415"/>
      <c r="AE48" s="374" t="s">
        <v>47</v>
      </c>
      <c r="AF48" s="375"/>
      <c r="AG48" s="416">
        <f>AVERAGE(AG42:AI47)</f>
        <v>3.1991673028207184</v>
      </c>
      <c r="AH48" s="414"/>
      <c r="AI48" s="414"/>
      <c r="AJ48" s="414">
        <f>AVERAGE(AJ42:AL47)</f>
        <v>2.8405742542535251</v>
      </c>
      <c r="AK48" s="414"/>
      <c r="AL48" s="415"/>
      <c r="AM48" s="414">
        <f>AVERAGE(AM42:AO47)</f>
        <v>81.66466568985696</v>
      </c>
      <c r="AN48" s="414"/>
      <c r="AO48" s="414"/>
      <c r="AP48" s="414">
        <f>AVERAGE(AP42:AR47)</f>
        <v>44.151311803295279</v>
      </c>
      <c r="AQ48" s="414"/>
      <c r="AR48" s="415"/>
      <c r="AT48" s="374" t="s">
        <v>47</v>
      </c>
      <c r="AU48" s="375"/>
      <c r="AV48" s="416">
        <f>AVERAGE(AV42:AX47)</f>
        <v>1.1211832979813769</v>
      </c>
      <c r="AW48" s="414"/>
      <c r="AX48" s="414"/>
      <c r="AY48" s="414">
        <f>AVERAGE(AY42:BA47)</f>
        <v>0.95147113989433707</v>
      </c>
      <c r="AZ48" s="414"/>
      <c r="BA48" s="415"/>
      <c r="BB48" s="414">
        <f>AVERAGE(BB42:BD47)</f>
        <v>48.400538668250988</v>
      </c>
      <c r="BC48" s="414"/>
      <c r="BD48" s="414"/>
      <c r="BE48" s="414">
        <f>AVERAGE(BE42:BG47)</f>
        <v>9.8552595316137275</v>
      </c>
      <c r="BF48" s="414"/>
      <c r="BG48" s="415"/>
    </row>
    <row r="49" spans="1:60" s="132" customFormat="1">
      <c r="A49" s="378" t="s">
        <v>11</v>
      </c>
      <c r="B49" s="379"/>
      <c r="C49" s="409">
        <f>STDEV(C42:E47)</f>
        <v>0.79615855963802218</v>
      </c>
      <c r="D49" s="404"/>
      <c r="E49" s="404"/>
      <c r="F49" s="404">
        <f>STDEV(F42:H47)</f>
        <v>1.1959703037176761</v>
      </c>
      <c r="G49" s="404"/>
      <c r="H49" s="405"/>
      <c r="I49" s="404">
        <f>STDEV(I42:K47)</f>
        <v>2.0440568191451396</v>
      </c>
      <c r="J49" s="404"/>
      <c r="K49" s="404"/>
      <c r="L49" s="404">
        <f>STDEV(L42:N47)</f>
        <v>4.5590111255816996</v>
      </c>
      <c r="M49" s="404"/>
      <c r="N49" s="405"/>
      <c r="P49" s="378" t="s">
        <v>11</v>
      </c>
      <c r="Q49" s="379"/>
      <c r="R49" s="409">
        <f>STDEV(R42:T47)</f>
        <v>1.2659722311142207</v>
      </c>
      <c r="S49" s="404"/>
      <c r="T49" s="404"/>
      <c r="U49" s="404">
        <f>STDEV(U42:W47)</f>
        <v>1.1766343549281653</v>
      </c>
      <c r="V49" s="404"/>
      <c r="W49" s="405"/>
      <c r="X49" s="404">
        <f>STDEV(X42:Z47)</f>
        <v>2.021884135505529</v>
      </c>
      <c r="Y49" s="404"/>
      <c r="Z49" s="404"/>
      <c r="AA49" s="404">
        <f>STDEV(AA42:AC47)</f>
        <v>5.1496491527604666</v>
      </c>
      <c r="AB49" s="404"/>
      <c r="AC49" s="405"/>
      <c r="AE49" s="378" t="s">
        <v>11</v>
      </c>
      <c r="AF49" s="379"/>
      <c r="AG49" s="409">
        <f>STDEV(AG42:AI47)</f>
        <v>0.60436023284624407</v>
      </c>
      <c r="AH49" s="404"/>
      <c r="AI49" s="404"/>
      <c r="AJ49" s="404">
        <f>STDEV(AJ42:AL47)</f>
        <v>1.0178110697645408</v>
      </c>
      <c r="AK49" s="404"/>
      <c r="AL49" s="405"/>
      <c r="AM49" s="404">
        <f>STDEV(AM42:AO47)</f>
        <v>2.9554298934124907</v>
      </c>
      <c r="AN49" s="404"/>
      <c r="AO49" s="404"/>
      <c r="AP49" s="404">
        <f>STDEV(AP42:AR47)</f>
        <v>6.3679751377426212</v>
      </c>
      <c r="AQ49" s="404"/>
      <c r="AR49" s="405"/>
      <c r="AT49" s="378" t="s">
        <v>11</v>
      </c>
      <c r="AU49" s="379"/>
      <c r="AV49" s="409">
        <f>STDEV(AV42:AX47)</f>
        <v>0.28341576135117341</v>
      </c>
      <c r="AW49" s="404"/>
      <c r="AX49" s="404"/>
      <c r="AY49" s="404">
        <f>STDEV(AY42:BA47)</f>
        <v>0.14278548428892238</v>
      </c>
      <c r="AZ49" s="404"/>
      <c r="BA49" s="405"/>
      <c r="BB49" s="404">
        <f>STDEV(BB42:BD47)</f>
        <v>6.0573451462658552</v>
      </c>
      <c r="BC49" s="404"/>
      <c r="BD49" s="404"/>
      <c r="BE49" s="404">
        <f>STDEV(BE42:BG47)</f>
        <v>1.5947614931147662</v>
      </c>
      <c r="BF49" s="404"/>
      <c r="BG49" s="405"/>
    </row>
    <row r="50" spans="1:60" s="132" customFormat="1">
      <c r="A50" s="387" t="s">
        <v>23</v>
      </c>
      <c r="B50" s="388"/>
      <c r="C50" s="406">
        <f>C49/SQRT(6)</f>
        <v>0.32503037091039411</v>
      </c>
      <c r="D50" s="407"/>
      <c r="E50" s="407"/>
      <c r="F50" s="407">
        <f>F49/SQRT(6)</f>
        <v>0.48825283193828833</v>
      </c>
      <c r="G50" s="407"/>
      <c r="H50" s="408"/>
      <c r="I50" s="407">
        <f>I49/SQRT(6)</f>
        <v>0.83448270202700492</v>
      </c>
      <c r="J50" s="407"/>
      <c r="K50" s="407"/>
      <c r="L50" s="407">
        <f>L49/SQRT(6)</f>
        <v>1.861208498224461</v>
      </c>
      <c r="M50" s="407"/>
      <c r="N50" s="408"/>
      <c r="P50" s="387" t="s">
        <v>23</v>
      </c>
      <c r="Q50" s="388"/>
      <c r="R50" s="406">
        <f>R49/SQRT(6)</f>
        <v>0.51683099912710317</v>
      </c>
      <c r="S50" s="407"/>
      <c r="T50" s="407"/>
      <c r="U50" s="407">
        <f>U49/SQRT(6)</f>
        <v>0.48035896390047372</v>
      </c>
      <c r="V50" s="407"/>
      <c r="W50" s="408"/>
      <c r="X50" s="407">
        <f>X49/SQRT(6)</f>
        <v>0.82543074183613785</v>
      </c>
      <c r="Y50" s="407"/>
      <c r="Z50" s="407"/>
      <c r="AA50" s="407">
        <f>AA49/SQRT(6)</f>
        <v>2.1023354631031412</v>
      </c>
      <c r="AB50" s="407"/>
      <c r="AC50" s="408"/>
      <c r="AE50" s="387" t="s">
        <v>23</v>
      </c>
      <c r="AF50" s="388"/>
      <c r="AG50" s="406">
        <f>AG49/SQRT(6)</f>
        <v>0.24672903188382136</v>
      </c>
      <c r="AH50" s="407"/>
      <c r="AI50" s="407"/>
      <c r="AJ50" s="407">
        <f>AJ49/SQRT(6)</f>
        <v>0.41551962924656943</v>
      </c>
      <c r="AK50" s="407"/>
      <c r="AL50" s="408"/>
      <c r="AM50" s="407">
        <f>AM49/SQRT(6)</f>
        <v>1.2065492015714463</v>
      </c>
      <c r="AN50" s="407"/>
      <c r="AO50" s="407"/>
      <c r="AP50" s="407">
        <f>AP49/SQRT(6)</f>
        <v>2.599714963699808</v>
      </c>
      <c r="AQ50" s="407"/>
      <c r="AR50" s="408"/>
      <c r="AT50" s="387" t="s">
        <v>23</v>
      </c>
      <c r="AU50" s="388"/>
      <c r="AV50" s="406">
        <f>AV49/SQRT(6)</f>
        <v>0.11570400006213073</v>
      </c>
      <c r="AW50" s="407"/>
      <c r="AX50" s="407"/>
      <c r="AY50" s="407">
        <f>AY49/SQRT(6)</f>
        <v>5.8291929864007337E-2</v>
      </c>
      <c r="AZ50" s="407"/>
      <c r="BA50" s="408"/>
      <c r="BB50" s="407">
        <f>BB49/SQRT(6)</f>
        <v>2.4729008007126141</v>
      </c>
      <c r="BC50" s="407"/>
      <c r="BD50" s="407"/>
      <c r="BE50" s="407">
        <f>BE49/SQRT(6)</f>
        <v>0.65105865326170098</v>
      </c>
      <c r="BF50" s="407"/>
      <c r="BG50" s="408"/>
    </row>
    <row r="51" spans="1:60" s="132" customFormat="1">
      <c r="A51" s="95"/>
      <c r="B51" s="95"/>
      <c r="C51" s="191"/>
      <c r="D51" s="191"/>
      <c r="E51" s="191"/>
      <c r="F51" s="194"/>
      <c r="G51" s="194"/>
      <c r="H51" s="194"/>
      <c r="I51" s="193"/>
      <c r="J51" s="193"/>
      <c r="K51" s="193"/>
      <c r="L51" s="193"/>
      <c r="M51" s="193"/>
      <c r="N51" s="193"/>
      <c r="P51" s="95"/>
      <c r="Q51" s="95"/>
      <c r="R51" s="191"/>
      <c r="S51" s="191"/>
      <c r="T51" s="191"/>
      <c r="U51" s="194"/>
      <c r="V51" s="194"/>
      <c r="W51" s="194"/>
      <c r="X51" s="193"/>
      <c r="Y51" s="193"/>
      <c r="Z51" s="193"/>
      <c r="AA51" s="193"/>
      <c r="AB51" s="193"/>
      <c r="AC51" s="193"/>
      <c r="AE51" s="95"/>
      <c r="AF51" s="95"/>
      <c r="AG51" s="191"/>
      <c r="AH51" s="191"/>
      <c r="AI51" s="191"/>
      <c r="AJ51" s="194"/>
      <c r="AK51" s="194"/>
      <c r="AL51" s="194"/>
      <c r="AM51" s="193"/>
      <c r="AN51" s="193"/>
      <c r="AO51" s="193"/>
      <c r="AP51" s="193"/>
      <c r="AQ51" s="193"/>
      <c r="AR51" s="193"/>
      <c r="AT51" s="95"/>
      <c r="AU51" s="95"/>
      <c r="AV51" s="191"/>
      <c r="AW51" s="191"/>
      <c r="AX51" s="191"/>
      <c r="AY51" s="192"/>
      <c r="AZ51" s="192"/>
      <c r="BA51" s="192"/>
      <c r="BB51" s="193"/>
      <c r="BC51" s="193"/>
      <c r="BD51" s="193"/>
      <c r="BE51" s="193"/>
      <c r="BF51" s="193"/>
      <c r="BG51" s="193"/>
      <c r="BH51" s="133"/>
    </row>
    <row r="52" spans="1:60" s="132" customFormat="1">
      <c r="A52" s="371" t="s">
        <v>24</v>
      </c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P52" s="371" t="s">
        <v>24</v>
      </c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E52" s="371" t="s">
        <v>24</v>
      </c>
      <c r="AF52" s="371"/>
      <c r="AG52" s="371"/>
      <c r="AH52" s="371"/>
      <c r="AI52" s="371"/>
      <c r="AJ52" s="371"/>
      <c r="AK52" s="371"/>
      <c r="AL52" s="371"/>
      <c r="AM52" s="371"/>
      <c r="AN52" s="371"/>
      <c r="AO52" s="371"/>
      <c r="AP52" s="371"/>
      <c r="AQ52" s="371"/>
      <c r="AR52" s="371"/>
      <c r="AT52" s="371" t="s">
        <v>24</v>
      </c>
      <c r="AU52" s="371"/>
      <c r="AV52" s="371"/>
      <c r="AW52" s="371"/>
      <c r="AX52" s="371"/>
      <c r="AY52" s="371"/>
      <c r="AZ52" s="371"/>
      <c r="BA52" s="371"/>
      <c r="BB52" s="371"/>
      <c r="BC52" s="371"/>
      <c r="BD52" s="371"/>
      <c r="BE52" s="371"/>
      <c r="BF52" s="371"/>
      <c r="BG52" s="371"/>
    </row>
    <row r="53" spans="1:60" ht="15" customHeight="1">
      <c r="A53" s="402" t="s">
        <v>43</v>
      </c>
      <c r="B53" s="375"/>
      <c r="C53" s="374" t="s">
        <v>73</v>
      </c>
      <c r="D53" s="376"/>
      <c r="E53" s="376"/>
      <c r="F53" s="376"/>
      <c r="G53" s="376"/>
      <c r="H53" s="375"/>
      <c r="I53" s="374" t="s">
        <v>74</v>
      </c>
      <c r="J53" s="376"/>
      <c r="K53" s="376"/>
      <c r="L53" s="376"/>
      <c r="M53" s="376"/>
      <c r="N53" s="375"/>
      <c r="P53" s="402" t="s">
        <v>43</v>
      </c>
      <c r="Q53" s="375"/>
      <c r="R53" s="374" t="s">
        <v>73</v>
      </c>
      <c r="S53" s="376"/>
      <c r="T53" s="376"/>
      <c r="U53" s="376"/>
      <c r="V53" s="376"/>
      <c r="W53" s="375"/>
      <c r="X53" s="374" t="s">
        <v>74</v>
      </c>
      <c r="Y53" s="376"/>
      <c r="Z53" s="376"/>
      <c r="AA53" s="376"/>
      <c r="AB53" s="376"/>
      <c r="AC53" s="375"/>
      <c r="AE53" s="402" t="s">
        <v>43</v>
      </c>
      <c r="AF53" s="375"/>
      <c r="AG53" s="374" t="s">
        <v>73</v>
      </c>
      <c r="AH53" s="376"/>
      <c r="AI53" s="376"/>
      <c r="AJ53" s="376"/>
      <c r="AK53" s="376"/>
      <c r="AL53" s="375"/>
      <c r="AM53" s="374" t="s">
        <v>74</v>
      </c>
      <c r="AN53" s="376"/>
      <c r="AO53" s="376"/>
      <c r="AP53" s="376"/>
      <c r="AQ53" s="376"/>
      <c r="AR53" s="375"/>
      <c r="AT53" s="402" t="s">
        <v>43</v>
      </c>
      <c r="AU53" s="375"/>
      <c r="AV53" s="374" t="s">
        <v>73</v>
      </c>
      <c r="AW53" s="376"/>
      <c r="AX53" s="376"/>
      <c r="AY53" s="376"/>
      <c r="AZ53" s="376"/>
      <c r="BA53" s="375"/>
      <c r="BB53" s="374" t="s">
        <v>74</v>
      </c>
      <c r="BC53" s="376"/>
      <c r="BD53" s="376"/>
      <c r="BE53" s="376"/>
      <c r="BF53" s="376"/>
      <c r="BG53" s="375"/>
    </row>
    <row r="54" spans="1:60">
      <c r="A54" s="387"/>
      <c r="B54" s="388"/>
      <c r="C54" s="378" t="s">
        <v>67</v>
      </c>
      <c r="D54" s="403"/>
      <c r="E54" s="403"/>
      <c r="F54" s="403" t="s">
        <v>75</v>
      </c>
      <c r="G54" s="403"/>
      <c r="H54" s="379"/>
      <c r="I54" s="378" t="s">
        <v>67</v>
      </c>
      <c r="J54" s="403"/>
      <c r="K54" s="403"/>
      <c r="L54" s="403" t="s">
        <v>75</v>
      </c>
      <c r="M54" s="403"/>
      <c r="N54" s="379"/>
      <c r="P54" s="387"/>
      <c r="Q54" s="388"/>
      <c r="R54" s="378" t="s">
        <v>67</v>
      </c>
      <c r="S54" s="403"/>
      <c r="T54" s="403"/>
      <c r="U54" s="403" t="s">
        <v>75</v>
      </c>
      <c r="V54" s="403"/>
      <c r="W54" s="379"/>
      <c r="X54" s="378" t="s">
        <v>67</v>
      </c>
      <c r="Y54" s="403"/>
      <c r="Z54" s="403"/>
      <c r="AA54" s="403" t="s">
        <v>75</v>
      </c>
      <c r="AB54" s="403"/>
      <c r="AC54" s="379"/>
      <c r="AE54" s="387"/>
      <c r="AF54" s="388"/>
      <c r="AG54" s="378" t="s">
        <v>67</v>
      </c>
      <c r="AH54" s="403"/>
      <c r="AI54" s="403"/>
      <c r="AJ54" s="403" t="s">
        <v>75</v>
      </c>
      <c r="AK54" s="403"/>
      <c r="AL54" s="379"/>
      <c r="AM54" s="378" t="s">
        <v>67</v>
      </c>
      <c r="AN54" s="403"/>
      <c r="AO54" s="403"/>
      <c r="AP54" s="403" t="s">
        <v>75</v>
      </c>
      <c r="AQ54" s="403"/>
      <c r="AR54" s="379"/>
      <c r="AT54" s="387"/>
      <c r="AU54" s="388"/>
      <c r="AV54" s="378" t="s">
        <v>67</v>
      </c>
      <c r="AW54" s="403"/>
      <c r="AX54" s="403"/>
      <c r="AY54" s="403" t="s">
        <v>75</v>
      </c>
      <c r="AZ54" s="403"/>
      <c r="BA54" s="379"/>
      <c r="BB54" s="378" t="s">
        <v>67</v>
      </c>
      <c r="BC54" s="403"/>
      <c r="BD54" s="403"/>
      <c r="BE54" s="403" t="s">
        <v>75</v>
      </c>
      <c r="BF54" s="403"/>
      <c r="BG54" s="379"/>
    </row>
    <row r="55" spans="1:60">
      <c r="A55" s="395">
        <v>1</v>
      </c>
      <c r="B55" s="337"/>
      <c r="C55" s="399">
        <f>LOG(C42)</f>
        <v>6.3701734817466077E-2</v>
      </c>
      <c r="D55" s="400"/>
      <c r="E55" s="400"/>
      <c r="F55" s="400">
        <f t="shared" ref="F55:F60" si="19">LOG(F42)</f>
        <v>4.8783945190862918E-2</v>
      </c>
      <c r="G55" s="400"/>
      <c r="H55" s="401"/>
      <c r="I55" s="399">
        <f t="shared" ref="I55:I60" si="20">LOG(I42)</f>
        <v>1.9057569809657049</v>
      </c>
      <c r="J55" s="400"/>
      <c r="K55" s="400"/>
      <c r="L55" s="400">
        <f t="shared" ref="L55:L60" si="21">LOG(L42)</f>
        <v>1.5109359931341717</v>
      </c>
      <c r="M55" s="400"/>
      <c r="N55" s="401"/>
      <c r="P55" s="395">
        <v>1</v>
      </c>
      <c r="Q55" s="337"/>
      <c r="R55" s="399">
        <f>LOG(R42)</f>
        <v>0.13839471945741988</v>
      </c>
      <c r="S55" s="400"/>
      <c r="T55" s="400"/>
      <c r="U55" s="400">
        <f t="shared" ref="U55:U60" si="22">LOG(U42)</f>
        <v>0.2284417938814147</v>
      </c>
      <c r="V55" s="400"/>
      <c r="W55" s="401"/>
      <c r="X55" s="399">
        <f t="shared" ref="X55:X60" si="23">LOG(X42)</f>
        <v>1.9376789801873797</v>
      </c>
      <c r="Y55" s="400"/>
      <c r="Z55" s="400"/>
      <c r="AA55" s="400">
        <f t="shared" ref="AA55:AA60" si="24">LOG(AA42)</f>
        <v>1.7924631695257813</v>
      </c>
      <c r="AB55" s="400"/>
      <c r="AC55" s="401"/>
      <c r="AE55" s="395">
        <v>1</v>
      </c>
      <c r="AF55" s="337"/>
      <c r="AG55" s="399">
        <f>LOG(AG42)</f>
        <v>0.57018933105563108</v>
      </c>
      <c r="AH55" s="400"/>
      <c r="AI55" s="400"/>
      <c r="AJ55" s="400">
        <f t="shared" ref="AJ55:AJ60" si="25">LOG(AJ42)</f>
        <v>0.35900974455771745</v>
      </c>
      <c r="AK55" s="400"/>
      <c r="AL55" s="401"/>
      <c r="AM55" s="399">
        <f t="shared" ref="AM55:AM60" si="26">LOG(AM42)</f>
        <v>1.9055331825433119</v>
      </c>
      <c r="AN55" s="400"/>
      <c r="AO55" s="400"/>
      <c r="AP55" s="400">
        <f t="shared" ref="AP55:AP60" si="27">LOG(AP42)</f>
        <v>1.6415547973208078</v>
      </c>
      <c r="AQ55" s="400"/>
      <c r="AR55" s="401"/>
      <c r="AT55" s="395">
        <v>1</v>
      </c>
      <c r="AU55" s="337"/>
      <c r="AV55" s="399">
        <f>LOG(AV42)</f>
        <v>0.14875477112101401</v>
      </c>
      <c r="AW55" s="400"/>
      <c r="AX55" s="400"/>
      <c r="AY55" s="400">
        <f t="shared" ref="AY55:AY60" si="28">LOG(AY42)</f>
        <v>-5.8028812516684576E-2</v>
      </c>
      <c r="AZ55" s="400"/>
      <c r="BA55" s="401"/>
      <c r="BB55" s="399">
        <f t="shared" ref="BB55:BB60" si="29">LOG(BB42)</f>
        <v>1.5710601958722625</v>
      </c>
      <c r="BC55" s="400"/>
      <c r="BD55" s="400"/>
      <c r="BE55" s="400">
        <f t="shared" ref="BE55:BE60" si="30">LOG(BE42)</f>
        <v>1.0041553447182316</v>
      </c>
      <c r="BF55" s="400"/>
      <c r="BG55" s="401"/>
    </row>
    <row r="56" spans="1:60">
      <c r="A56" s="395">
        <v>2</v>
      </c>
      <c r="B56" s="337"/>
      <c r="C56" s="398">
        <f t="shared" ref="C56:C60" si="31">LOG(C43)</f>
        <v>0.49454902371529852</v>
      </c>
      <c r="D56" s="396"/>
      <c r="E56" s="396"/>
      <c r="F56" s="396">
        <f t="shared" si="19"/>
        <v>0.4863019360878123</v>
      </c>
      <c r="G56" s="396"/>
      <c r="H56" s="397"/>
      <c r="I56" s="398">
        <f t="shared" si="20"/>
        <v>1.9136010499587424</v>
      </c>
      <c r="J56" s="396"/>
      <c r="K56" s="396"/>
      <c r="L56" s="396">
        <f t="shared" si="21"/>
        <v>1.4738689750135867</v>
      </c>
      <c r="M56" s="396"/>
      <c r="N56" s="397"/>
      <c r="P56" s="395">
        <v>2</v>
      </c>
      <c r="Q56" s="337"/>
      <c r="R56" s="398">
        <f t="shared" ref="R56:R60" si="32">LOG(R43)</f>
        <v>0.24987747321659995</v>
      </c>
      <c r="S56" s="396"/>
      <c r="T56" s="396"/>
      <c r="U56" s="396">
        <f t="shared" si="22"/>
        <v>0.48803299582516479</v>
      </c>
      <c r="V56" s="396"/>
      <c r="W56" s="397"/>
      <c r="X56" s="398">
        <f t="shared" si="23"/>
        <v>1.96014170885968</v>
      </c>
      <c r="Y56" s="396"/>
      <c r="Z56" s="396"/>
      <c r="AA56" s="396">
        <f t="shared" si="24"/>
        <v>1.8115964818610468</v>
      </c>
      <c r="AB56" s="396"/>
      <c r="AC56" s="397"/>
      <c r="AE56" s="395">
        <v>2</v>
      </c>
      <c r="AF56" s="337"/>
      <c r="AG56" s="398">
        <f t="shared" ref="AG56:AG60" si="33">LOG(AG43)</f>
        <v>0.46792489730917231</v>
      </c>
      <c r="AH56" s="396"/>
      <c r="AI56" s="396"/>
      <c r="AJ56" s="396">
        <f t="shared" si="25"/>
        <v>0.42279703181821454</v>
      </c>
      <c r="AK56" s="396"/>
      <c r="AL56" s="397"/>
      <c r="AM56" s="398">
        <f t="shared" si="26"/>
        <v>1.8834412834383691</v>
      </c>
      <c r="AN56" s="396"/>
      <c r="AO56" s="396"/>
      <c r="AP56" s="396">
        <f t="shared" si="27"/>
        <v>1.7350584775147748</v>
      </c>
      <c r="AQ56" s="396"/>
      <c r="AR56" s="397"/>
      <c r="AT56" s="395">
        <v>2</v>
      </c>
      <c r="AU56" s="337"/>
      <c r="AV56" s="398">
        <f t="shared" ref="AV56:AV60" si="34">LOG(AV43)</f>
        <v>-5.8028812516684576E-2</v>
      </c>
      <c r="AW56" s="396"/>
      <c r="AX56" s="396"/>
      <c r="AY56" s="396">
        <f t="shared" si="28"/>
        <v>3.9858074084757021E-2</v>
      </c>
      <c r="AZ56" s="396"/>
      <c r="BA56" s="397"/>
      <c r="BB56" s="398">
        <f t="shared" si="29"/>
        <v>1.6648298565977711</v>
      </c>
      <c r="BC56" s="396"/>
      <c r="BD56" s="396"/>
      <c r="BE56" s="396">
        <f t="shared" si="30"/>
        <v>0.89456135322398478</v>
      </c>
      <c r="BF56" s="396"/>
      <c r="BG56" s="397"/>
    </row>
    <row r="57" spans="1:60">
      <c r="A57" s="395">
        <v>3</v>
      </c>
      <c r="B57" s="337"/>
      <c r="C57" s="398">
        <f t="shared" si="31"/>
        <v>0.48482794399780699</v>
      </c>
      <c r="D57" s="396"/>
      <c r="E57" s="396"/>
      <c r="F57" s="396">
        <f t="shared" si="19"/>
        <v>0.35130358738962009</v>
      </c>
      <c r="G57" s="396"/>
      <c r="H57" s="397"/>
      <c r="I57" s="398">
        <f t="shared" si="20"/>
        <v>1.9190653144991192</v>
      </c>
      <c r="J57" s="396"/>
      <c r="K57" s="396"/>
      <c r="L57" s="396">
        <f t="shared" si="21"/>
        <v>1.4163210651343938</v>
      </c>
      <c r="M57" s="396"/>
      <c r="N57" s="397"/>
      <c r="P57" s="395">
        <v>3</v>
      </c>
      <c r="Q57" s="337"/>
      <c r="R57" s="398">
        <f t="shared" si="32"/>
        <v>0.6289769467896752</v>
      </c>
      <c r="S57" s="396"/>
      <c r="T57" s="396"/>
      <c r="U57" s="396">
        <f t="shared" si="22"/>
        <v>2.6054155744562702E-2</v>
      </c>
      <c r="V57" s="396"/>
      <c r="W57" s="397"/>
      <c r="X57" s="398">
        <f t="shared" si="23"/>
        <v>1.9495093584138437</v>
      </c>
      <c r="Y57" s="396"/>
      <c r="Z57" s="396"/>
      <c r="AA57" s="396">
        <f t="shared" si="24"/>
        <v>1.759284624748255</v>
      </c>
      <c r="AB57" s="396"/>
      <c r="AC57" s="397"/>
      <c r="AE57" s="395">
        <v>3</v>
      </c>
      <c r="AF57" s="337"/>
      <c r="AG57" s="398">
        <f t="shared" si="33"/>
        <v>0.3658293079706989</v>
      </c>
      <c r="AH57" s="396"/>
      <c r="AI57" s="396"/>
      <c r="AJ57" s="396">
        <f t="shared" si="25"/>
        <v>0.45928042622283216</v>
      </c>
      <c r="AK57" s="396"/>
      <c r="AL57" s="397"/>
      <c r="AM57" s="398">
        <f t="shared" si="26"/>
        <v>1.9112586878508586</v>
      </c>
      <c r="AN57" s="396"/>
      <c r="AO57" s="396"/>
      <c r="AP57" s="396">
        <f t="shared" si="27"/>
        <v>1.5907908308970886</v>
      </c>
      <c r="AQ57" s="396"/>
      <c r="AR57" s="397"/>
      <c r="AT57" s="395">
        <v>3</v>
      </c>
      <c r="AU57" s="337"/>
      <c r="AV57" s="398">
        <f t="shared" si="34"/>
        <v>-4.5345500555571704E-2</v>
      </c>
      <c r="AW57" s="396"/>
      <c r="AX57" s="396"/>
      <c r="AY57" s="396">
        <f t="shared" si="28"/>
        <v>-8.0838860586307446E-2</v>
      </c>
      <c r="AZ57" s="396"/>
      <c r="BA57" s="397"/>
      <c r="BB57" s="398">
        <f t="shared" si="29"/>
        <v>1.7063092223402598</v>
      </c>
      <c r="BC57" s="396"/>
      <c r="BD57" s="396"/>
      <c r="BE57" s="396">
        <f t="shared" si="30"/>
        <v>0.96626301204424458</v>
      </c>
      <c r="BF57" s="396"/>
      <c r="BG57" s="397"/>
    </row>
    <row r="58" spans="1:60">
      <c r="A58" s="395">
        <v>4</v>
      </c>
      <c r="B58" s="337"/>
      <c r="C58" s="398">
        <f t="shared" si="31"/>
        <v>0.26413781173243261</v>
      </c>
      <c r="D58" s="396"/>
      <c r="E58" s="396"/>
      <c r="F58" s="396">
        <f t="shared" si="19"/>
        <v>0.64188466634641006</v>
      </c>
      <c r="G58" s="396"/>
      <c r="H58" s="397"/>
      <c r="I58" s="398">
        <f t="shared" si="20"/>
        <v>1.9160682171288341</v>
      </c>
      <c r="J58" s="396"/>
      <c r="K58" s="396"/>
      <c r="L58" s="396">
        <f t="shared" si="21"/>
        <v>1.5051106815899065</v>
      </c>
      <c r="M58" s="396"/>
      <c r="N58" s="397"/>
      <c r="P58" s="395">
        <v>4</v>
      </c>
      <c r="Q58" s="337"/>
      <c r="R58" s="398">
        <f t="shared" si="32"/>
        <v>0.41508318625770346</v>
      </c>
      <c r="S58" s="396"/>
      <c r="T58" s="396"/>
      <c r="U58" s="396">
        <f t="shared" si="22"/>
        <v>0.28254658996996806</v>
      </c>
      <c r="V58" s="396"/>
      <c r="W58" s="397"/>
      <c r="X58" s="398">
        <f t="shared" si="23"/>
        <v>1.9590085219305891</v>
      </c>
      <c r="Y58" s="396"/>
      <c r="Z58" s="396"/>
      <c r="AA58" s="396">
        <f t="shared" si="24"/>
        <v>1.8169614324790548</v>
      </c>
      <c r="AB58" s="396"/>
      <c r="AC58" s="397"/>
      <c r="AE58" s="395">
        <v>4</v>
      </c>
      <c r="AF58" s="337"/>
      <c r="AG58" s="398">
        <f t="shared" si="33"/>
        <v>0.50410474440525588</v>
      </c>
      <c r="AH58" s="396"/>
      <c r="AI58" s="396"/>
      <c r="AJ58" s="396">
        <f t="shared" si="25"/>
        <v>0.49847676778418049</v>
      </c>
      <c r="AK58" s="396"/>
      <c r="AL58" s="397"/>
      <c r="AM58" s="398">
        <f t="shared" si="26"/>
        <v>1.9235394384599203</v>
      </c>
      <c r="AN58" s="396"/>
      <c r="AO58" s="396"/>
      <c r="AP58" s="396">
        <f t="shared" si="27"/>
        <v>1.5688571588914408</v>
      </c>
      <c r="AQ58" s="396"/>
      <c r="AR58" s="397"/>
      <c r="AT58" s="395">
        <v>4</v>
      </c>
      <c r="AU58" s="337"/>
      <c r="AV58" s="398">
        <f t="shared" si="34"/>
        <v>0.10361789046184459</v>
      </c>
      <c r="AW58" s="396"/>
      <c r="AX58" s="396"/>
      <c r="AY58" s="396">
        <f t="shared" si="28"/>
        <v>4.1859517078915665E-2</v>
      </c>
      <c r="AZ58" s="396"/>
      <c r="BA58" s="397"/>
      <c r="BB58" s="398">
        <f t="shared" si="29"/>
        <v>1.7127349381108081</v>
      </c>
      <c r="BC58" s="396"/>
      <c r="BD58" s="396"/>
      <c r="BE58" s="396">
        <f t="shared" si="30"/>
        <v>0.93735390481460512</v>
      </c>
      <c r="BF58" s="396"/>
      <c r="BG58" s="397"/>
    </row>
    <row r="59" spans="1:60">
      <c r="A59" s="395">
        <v>5</v>
      </c>
      <c r="B59" s="337"/>
      <c r="C59" s="398">
        <f t="shared" si="31"/>
        <v>0.47657404455173835</v>
      </c>
      <c r="D59" s="396"/>
      <c r="E59" s="396"/>
      <c r="F59" s="396">
        <f t="shared" si="19"/>
        <v>0.57826723103713662</v>
      </c>
      <c r="G59" s="396"/>
      <c r="H59" s="397"/>
      <c r="I59" s="398">
        <f t="shared" si="20"/>
        <v>1.9113385967496359</v>
      </c>
      <c r="J59" s="396"/>
      <c r="K59" s="396"/>
      <c r="L59" s="396">
        <f t="shared" si="21"/>
        <v>1.5746759507078738</v>
      </c>
      <c r="M59" s="396"/>
      <c r="N59" s="397"/>
      <c r="P59" s="395">
        <v>5</v>
      </c>
      <c r="Q59" s="337"/>
      <c r="R59" s="398">
        <f t="shared" si="32"/>
        <v>0.6308440411461762</v>
      </c>
      <c r="S59" s="396"/>
      <c r="T59" s="396"/>
      <c r="U59" s="396">
        <f t="shared" si="22"/>
        <v>0.60184440706843334</v>
      </c>
      <c r="V59" s="396"/>
      <c r="W59" s="397"/>
      <c r="X59" s="398">
        <f t="shared" si="23"/>
        <v>1.9631246909281206</v>
      </c>
      <c r="Y59" s="396"/>
      <c r="Z59" s="396"/>
      <c r="AA59" s="396">
        <f t="shared" si="24"/>
        <v>1.7945095267757116</v>
      </c>
      <c r="AB59" s="396"/>
      <c r="AC59" s="397"/>
      <c r="AE59" s="395">
        <v>5</v>
      </c>
      <c r="AF59" s="337"/>
      <c r="AG59" s="398">
        <f t="shared" si="33"/>
        <v>0.47746560333929117</v>
      </c>
      <c r="AH59" s="396"/>
      <c r="AI59" s="396"/>
      <c r="AJ59" s="396">
        <f t="shared" si="25"/>
        <v>0.65953108981764164</v>
      </c>
      <c r="AK59" s="396"/>
      <c r="AL59" s="397"/>
      <c r="AM59" s="398">
        <f t="shared" si="26"/>
        <v>1.9266582255499793</v>
      </c>
      <c r="AN59" s="396"/>
      <c r="AO59" s="396"/>
      <c r="AP59" s="396">
        <f t="shared" si="27"/>
        <v>1.6852147680474028</v>
      </c>
      <c r="AQ59" s="396"/>
      <c r="AR59" s="397"/>
      <c r="AT59" s="395">
        <v>5</v>
      </c>
      <c r="AU59" s="337"/>
      <c r="AV59" s="398">
        <f t="shared" si="34"/>
        <v>0.15920842340488078</v>
      </c>
      <c r="AW59" s="396"/>
      <c r="AX59" s="396"/>
      <c r="AY59" s="396">
        <f t="shared" si="28"/>
        <v>-0.11123056986303015</v>
      </c>
      <c r="AZ59" s="396"/>
      <c r="BA59" s="397"/>
      <c r="BB59" s="398">
        <f t="shared" si="29"/>
        <v>1.7005315941160541</v>
      </c>
      <c r="BC59" s="396"/>
      <c r="BD59" s="396"/>
      <c r="BE59" s="396">
        <f t="shared" si="30"/>
        <v>1.048152107495369</v>
      </c>
      <c r="BF59" s="396"/>
      <c r="BG59" s="397"/>
    </row>
    <row r="60" spans="1:60">
      <c r="A60" s="395">
        <v>6</v>
      </c>
      <c r="B60" s="337"/>
      <c r="C60" s="394">
        <f t="shared" si="31"/>
        <v>0.36601048412490528</v>
      </c>
      <c r="D60" s="392"/>
      <c r="E60" s="392"/>
      <c r="F60" s="392">
        <f t="shared" si="19"/>
        <v>0.57084217140933335</v>
      </c>
      <c r="G60" s="392"/>
      <c r="H60" s="393"/>
      <c r="I60" s="394">
        <f t="shared" si="20"/>
        <v>1.9367022543489318</v>
      </c>
      <c r="J60" s="392"/>
      <c r="K60" s="392"/>
      <c r="L60" s="392">
        <f t="shared" si="21"/>
        <v>1.5790834669476135</v>
      </c>
      <c r="M60" s="392"/>
      <c r="N60" s="393"/>
      <c r="P60" s="395">
        <v>6</v>
      </c>
      <c r="Q60" s="337"/>
      <c r="R60" s="394">
        <f t="shared" si="32"/>
        <v>0.2993277432108134</v>
      </c>
      <c r="S60" s="392"/>
      <c r="T60" s="392"/>
      <c r="U60" s="392">
        <f t="shared" si="22"/>
        <v>2.2573348214621446E-2</v>
      </c>
      <c r="V60" s="392"/>
      <c r="W60" s="393"/>
      <c r="X60" s="394">
        <f t="shared" si="23"/>
        <v>1.9617664525298333</v>
      </c>
      <c r="Y60" s="392"/>
      <c r="Z60" s="392"/>
      <c r="AA60" s="392">
        <f t="shared" si="24"/>
        <v>1.8629297337271666</v>
      </c>
      <c r="AB60" s="392"/>
      <c r="AC60" s="393"/>
      <c r="AE60" s="395">
        <v>6</v>
      </c>
      <c r="AF60" s="337"/>
      <c r="AG60" s="394">
        <f t="shared" si="33"/>
        <v>0.60469880928338871</v>
      </c>
      <c r="AH60" s="392"/>
      <c r="AI60" s="392"/>
      <c r="AJ60" s="392">
        <f t="shared" si="25"/>
        <v>0.18016048754904976</v>
      </c>
      <c r="AK60" s="392"/>
      <c r="AL60" s="393"/>
      <c r="AM60" s="394">
        <f t="shared" si="26"/>
        <v>1.9203219412639418</v>
      </c>
      <c r="AN60" s="392"/>
      <c r="AO60" s="392"/>
      <c r="AP60" s="392">
        <f t="shared" si="27"/>
        <v>1.6262879329161786</v>
      </c>
      <c r="AQ60" s="392"/>
      <c r="AR60" s="393"/>
      <c r="AT60" s="395">
        <v>6</v>
      </c>
      <c r="AU60" s="337"/>
      <c r="AV60" s="394">
        <f t="shared" si="34"/>
        <v>-8.0627774676070435E-2</v>
      </c>
      <c r="AW60" s="392"/>
      <c r="AX60" s="392"/>
      <c r="AY60" s="392">
        <f t="shared" si="28"/>
        <v>1.3843227174289381E-2</v>
      </c>
      <c r="AZ60" s="392"/>
      <c r="BA60" s="393"/>
      <c r="BB60" s="394">
        <f t="shared" si="29"/>
        <v>1.7347721018297972</v>
      </c>
      <c r="BC60" s="392"/>
      <c r="BD60" s="392"/>
      <c r="BE60" s="392">
        <f t="shared" si="30"/>
        <v>1.0831129181470995</v>
      </c>
      <c r="BF60" s="392"/>
      <c r="BG60" s="393"/>
    </row>
    <row r="61" spans="1:60">
      <c r="A61" s="374" t="s">
        <v>47</v>
      </c>
      <c r="B61" s="375"/>
      <c r="C61" s="380">
        <f>AVERAGE(C55:E60)</f>
        <v>0.35830017382327467</v>
      </c>
      <c r="D61" s="381"/>
      <c r="E61" s="381"/>
      <c r="F61" s="381">
        <f>AVERAGE(F55:H60)</f>
        <v>0.44623058957686257</v>
      </c>
      <c r="G61" s="381"/>
      <c r="H61" s="384"/>
      <c r="I61" s="381">
        <f>AVERAGE(I55:K60)</f>
        <v>1.9170887356084947</v>
      </c>
      <c r="J61" s="381"/>
      <c r="K61" s="381"/>
      <c r="L61" s="381">
        <f>AVERAGE(L55:N60)</f>
        <v>1.5099993554212576</v>
      </c>
      <c r="M61" s="381"/>
      <c r="N61" s="384"/>
      <c r="P61" s="374" t="s">
        <v>47</v>
      </c>
      <c r="Q61" s="375"/>
      <c r="R61" s="380">
        <f>AVERAGE(R55:T60)</f>
        <v>0.39375068501306471</v>
      </c>
      <c r="S61" s="381"/>
      <c r="T61" s="381"/>
      <c r="U61" s="381">
        <f>AVERAGE(U55:W60)</f>
        <v>0.27491554845069421</v>
      </c>
      <c r="V61" s="381"/>
      <c r="W61" s="384"/>
      <c r="X61" s="381">
        <f>AVERAGE(X55:Z60)</f>
        <v>1.9552049521415744</v>
      </c>
      <c r="Y61" s="381"/>
      <c r="Z61" s="381"/>
      <c r="AA61" s="381">
        <f>AVERAGE(AA55:AC60)</f>
        <v>1.8062908281861698</v>
      </c>
      <c r="AB61" s="381"/>
      <c r="AC61" s="384"/>
      <c r="AE61" s="374" t="s">
        <v>47</v>
      </c>
      <c r="AF61" s="375"/>
      <c r="AG61" s="380">
        <f>AVERAGE(AG55:AI60)</f>
        <v>0.49836878222723963</v>
      </c>
      <c r="AH61" s="381"/>
      <c r="AI61" s="381"/>
      <c r="AJ61" s="381">
        <f>AVERAGE(AJ55:AL60)</f>
        <v>0.42987592462493934</v>
      </c>
      <c r="AK61" s="381"/>
      <c r="AL61" s="384"/>
      <c r="AM61" s="381">
        <f>AVERAGE(AM55:AO60)</f>
        <v>1.9117921265177305</v>
      </c>
      <c r="AN61" s="381"/>
      <c r="AO61" s="381"/>
      <c r="AP61" s="381">
        <f>AVERAGE(AP55:AR60)</f>
        <v>1.6412939942646154</v>
      </c>
      <c r="AQ61" s="381"/>
      <c r="AR61" s="384"/>
      <c r="AT61" s="374" t="s">
        <v>47</v>
      </c>
      <c r="AU61" s="375"/>
      <c r="AV61" s="380">
        <f>AVERAGE(AV55:AX60)</f>
        <v>3.7929832873235446E-2</v>
      </c>
      <c r="AW61" s="381"/>
      <c r="AX61" s="381"/>
      <c r="AY61" s="381">
        <f>AVERAGE(AY55:BA60)</f>
        <v>-2.5756237438010018E-2</v>
      </c>
      <c r="AZ61" s="381"/>
      <c r="BA61" s="384"/>
      <c r="BB61" s="381">
        <f>AVERAGE(BB55:BD60)</f>
        <v>1.6817063181444922</v>
      </c>
      <c r="BC61" s="381"/>
      <c r="BD61" s="381"/>
      <c r="BE61" s="381">
        <f>AVERAGE(BE55:BG60)</f>
        <v>0.9889331067405891</v>
      </c>
      <c r="BF61" s="381"/>
      <c r="BG61" s="384"/>
    </row>
    <row r="62" spans="1:60">
      <c r="A62" s="378" t="s">
        <v>11</v>
      </c>
      <c r="B62" s="379"/>
      <c r="C62" s="380">
        <f>STDEV(C55:E60)</f>
        <v>0.16986816876829233</v>
      </c>
      <c r="D62" s="381"/>
      <c r="E62" s="381"/>
      <c r="F62" s="381">
        <f>STDEV(F55:H60)</f>
        <v>0.21900818361905661</v>
      </c>
      <c r="G62" s="381"/>
      <c r="H62" s="384"/>
      <c r="I62" s="381">
        <f>STDEV(I55:K60)</f>
        <v>1.0613907393902632E-2</v>
      </c>
      <c r="J62" s="381"/>
      <c r="K62" s="381"/>
      <c r="L62" s="381">
        <f>STDEV(L55:N60)</f>
        <v>6.1743792116717676E-2</v>
      </c>
      <c r="M62" s="381"/>
      <c r="N62" s="384"/>
      <c r="P62" s="378" t="s">
        <v>11</v>
      </c>
      <c r="Q62" s="379"/>
      <c r="R62" s="380">
        <f>STDEV(R55:T60)</f>
        <v>0.2033821976070132</v>
      </c>
      <c r="S62" s="381"/>
      <c r="T62" s="381"/>
      <c r="U62" s="381">
        <f>STDEV(U55:W60)</f>
        <v>0.23669733688005865</v>
      </c>
      <c r="V62" s="381"/>
      <c r="W62" s="384"/>
      <c r="X62" s="381">
        <f>STDEV(X55:Z60)</f>
        <v>9.8408713097621128E-3</v>
      </c>
      <c r="Y62" s="381"/>
      <c r="Z62" s="381"/>
      <c r="AA62" s="381">
        <f>STDEV(AA55:AC60)</f>
        <v>3.4320733518891901E-2</v>
      </c>
      <c r="AB62" s="381"/>
      <c r="AC62" s="384"/>
      <c r="AE62" s="378" t="s">
        <v>11</v>
      </c>
      <c r="AF62" s="379"/>
      <c r="AG62" s="380">
        <f>STDEV(AG55:AI60)</f>
        <v>8.4175593140300112E-2</v>
      </c>
      <c r="AH62" s="381"/>
      <c r="AI62" s="381"/>
      <c r="AJ62" s="381">
        <f>STDEV(AJ55:AL60)</f>
        <v>0.15858254696577306</v>
      </c>
      <c r="AK62" s="381"/>
      <c r="AL62" s="384"/>
      <c r="AM62" s="381">
        <f>STDEV(AM55:AO60)</f>
        <v>1.5968639376635847E-2</v>
      </c>
      <c r="AN62" s="381"/>
      <c r="AO62" s="381"/>
      <c r="AP62" s="381">
        <f>STDEV(AP55:AR60)</f>
        <v>6.1226999294890921E-2</v>
      </c>
      <c r="AQ62" s="381"/>
      <c r="AR62" s="384"/>
      <c r="AT62" s="378" t="s">
        <v>11</v>
      </c>
      <c r="AU62" s="379"/>
      <c r="AV62" s="380">
        <f>STDEV(AV55:AX60)</f>
        <v>0.11090927234392398</v>
      </c>
      <c r="AW62" s="381"/>
      <c r="AX62" s="381"/>
      <c r="AY62" s="381">
        <f>STDEV(AY55:BA60)</f>
        <v>6.6070752548596748E-2</v>
      </c>
      <c r="AZ62" s="381"/>
      <c r="BA62" s="384"/>
      <c r="BB62" s="381">
        <f>STDEV(BB55:BD60)</f>
        <v>5.8763638235971041E-2</v>
      </c>
      <c r="BC62" s="381"/>
      <c r="BD62" s="381"/>
      <c r="BE62" s="381">
        <f>STDEV(BE55:BG60)</f>
        <v>7.0269223110362988E-2</v>
      </c>
      <c r="BF62" s="381"/>
      <c r="BG62" s="384"/>
    </row>
    <row r="63" spans="1:60">
      <c r="A63" s="387" t="s">
        <v>23</v>
      </c>
      <c r="B63" s="388"/>
      <c r="C63" s="389">
        <f>C62/SQRT(6)</f>
        <v>6.9348389503882321E-2</v>
      </c>
      <c r="D63" s="390"/>
      <c r="E63" s="390"/>
      <c r="F63" s="390">
        <f>F62/SQRT(6)</f>
        <v>8.940971656007568E-2</v>
      </c>
      <c r="G63" s="390"/>
      <c r="H63" s="391"/>
      <c r="I63" s="390">
        <f>I62/SQRT(6)</f>
        <v>4.3331095487025052E-3</v>
      </c>
      <c r="J63" s="390"/>
      <c r="K63" s="390"/>
      <c r="L63" s="390">
        <f>L62/SQRT(6)</f>
        <v>2.5206797578406135E-2</v>
      </c>
      <c r="M63" s="390"/>
      <c r="N63" s="391"/>
      <c r="P63" s="387" t="s">
        <v>23</v>
      </c>
      <c r="Q63" s="388"/>
      <c r="R63" s="389">
        <f>R62/SQRT(6)</f>
        <v>8.3030434483846713E-2</v>
      </c>
      <c r="S63" s="390"/>
      <c r="T63" s="390"/>
      <c r="U63" s="390">
        <f>U62/SQRT(6)</f>
        <v>9.663128313863302E-2</v>
      </c>
      <c r="V63" s="390"/>
      <c r="W63" s="391"/>
      <c r="X63" s="390">
        <f>X62/SQRT(6)</f>
        <v>4.0175188888852591E-3</v>
      </c>
      <c r="Y63" s="390"/>
      <c r="Z63" s="390"/>
      <c r="AA63" s="390">
        <f>AA62/SQRT(6)</f>
        <v>1.4011380786553422E-2</v>
      </c>
      <c r="AB63" s="390"/>
      <c r="AC63" s="391"/>
      <c r="AE63" s="387" t="s">
        <v>23</v>
      </c>
      <c r="AF63" s="388"/>
      <c r="AG63" s="389">
        <f>AG62/SQRT(6)</f>
        <v>3.4364541998309198E-2</v>
      </c>
      <c r="AH63" s="390"/>
      <c r="AI63" s="390"/>
      <c r="AJ63" s="390">
        <f>AJ62/SQRT(6)</f>
        <v>6.4741053696182133E-2</v>
      </c>
      <c r="AK63" s="390"/>
      <c r="AL63" s="391"/>
      <c r="AM63" s="390">
        <f>AM62/SQRT(6)</f>
        <v>6.5191697265455121E-3</v>
      </c>
      <c r="AN63" s="390"/>
      <c r="AO63" s="390"/>
      <c r="AP63" s="390">
        <f>AP62/SQRT(6)</f>
        <v>2.4995817792371366E-2</v>
      </c>
      <c r="AQ63" s="390"/>
      <c r="AR63" s="391"/>
      <c r="AT63" s="387" t="s">
        <v>23</v>
      </c>
      <c r="AU63" s="388"/>
      <c r="AV63" s="389">
        <f>AV62/SQRT(6)</f>
        <v>4.5278520830997968E-2</v>
      </c>
      <c r="AW63" s="390"/>
      <c r="AX63" s="390"/>
      <c r="AY63" s="390">
        <f>AY62/SQRT(6)</f>
        <v>2.6973271777625544E-2</v>
      </c>
      <c r="AZ63" s="390"/>
      <c r="BA63" s="391"/>
      <c r="BB63" s="390">
        <f>BB62/SQRT(6)</f>
        <v>2.3990154851272073E-2</v>
      </c>
      <c r="BC63" s="390"/>
      <c r="BD63" s="390"/>
      <c r="BE63" s="390">
        <f>BE62/SQRT(6)</f>
        <v>2.8687290207029467E-2</v>
      </c>
      <c r="BF63" s="390"/>
      <c r="BG63" s="391"/>
    </row>
    <row r="64" spans="1:60">
      <c r="A64" s="337" t="s">
        <v>69</v>
      </c>
      <c r="B64" s="337"/>
      <c r="C64" s="382"/>
      <c r="D64" s="382"/>
      <c r="E64" s="382"/>
      <c r="F64" s="385">
        <v>0.26200000000000001</v>
      </c>
      <c r="G64" s="385"/>
      <c r="H64" s="385"/>
      <c r="I64" s="383"/>
      <c r="J64" s="383"/>
      <c r="K64" s="383"/>
      <c r="L64" s="386">
        <v>4.0000000000000001E-3</v>
      </c>
      <c r="M64" s="386"/>
      <c r="N64" s="386"/>
      <c r="P64" s="337" t="s">
        <v>69</v>
      </c>
      <c r="Q64" s="337"/>
      <c r="R64" s="382"/>
      <c r="S64" s="382"/>
      <c r="T64" s="382"/>
      <c r="U64" s="385">
        <v>0.26200000000000001</v>
      </c>
      <c r="V64" s="385"/>
      <c r="W64" s="385"/>
      <c r="X64" s="383"/>
      <c r="Y64" s="383"/>
      <c r="Z64" s="383"/>
      <c r="AA64" s="386">
        <v>4.0000000000000001E-3</v>
      </c>
      <c r="AB64" s="386"/>
      <c r="AC64" s="386"/>
      <c r="AE64" s="337" t="s">
        <v>69</v>
      </c>
      <c r="AF64" s="337"/>
      <c r="AG64" s="382"/>
      <c r="AH64" s="382"/>
      <c r="AI64" s="382"/>
      <c r="AJ64" s="385">
        <v>0.22700000000000001</v>
      </c>
      <c r="AK64" s="385"/>
      <c r="AL64" s="385"/>
      <c r="AM64" s="383"/>
      <c r="AN64" s="383"/>
      <c r="AO64" s="383"/>
      <c r="AP64" s="386" t="s">
        <v>50</v>
      </c>
      <c r="AQ64" s="386"/>
      <c r="AR64" s="386"/>
      <c r="AT64" s="337" t="s">
        <v>69</v>
      </c>
      <c r="AU64" s="337"/>
      <c r="AV64" s="382"/>
      <c r="AW64" s="382"/>
      <c r="AX64" s="382"/>
      <c r="AY64" s="385">
        <v>0.17899999999999999</v>
      </c>
      <c r="AZ64" s="385"/>
      <c r="BA64" s="385"/>
      <c r="BB64" s="383"/>
      <c r="BC64" s="383"/>
      <c r="BD64" s="383"/>
      <c r="BE64" s="386" t="s">
        <v>50</v>
      </c>
      <c r="BF64" s="386"/>
      <c r="BG64" s="386"/>
    </row>
    <row r="65" spans="1:59">
      <c r="A65" s="337" t="s">
        <v>14</v>
      </c>
      <c r="B65" s="337"/>
      <c r="C65" s="382"/>
      <c r="D65" s="382"/>
      <c r="E65" s="382"/>
      <c r="F65" s="382"/>
      <c r="G65" s="382"/>
      <c r="H65" s="382"/>
      <c r="I65" s="383" t="s">
        <v>15</v>
      </c>
      <c r="J65" s="383"/>
      <c r="K65" s="383"/>
      <c r="L65" s="383" t="s">
        <v>15</v>
      </c>
      <c r="M65" s="383"/>
      <c r="N65" s="383"/>
      <c r="P65" s="337" t="s">
        <v>14</v>
      </c>
      <c r="Q65" s="337"/>
      <c r="R65" s="382"/>
      <c r="S65" s="382"/>
      <c r="T65" s="382"/>
      <c r="U65" s="382"/>
      <c r="V65" s="382"/>
      <c r="W65" s="382"/>
      <c r="X65" s="383" t="s">
        <v>15</v>
      </c>
      <c r="Y65" s="383"/>
      <c r="Z65" s="383"/>
      <c r="AA65" s="386">
        <v>3.0000000000000001E-3</v>
      </c>
      <c r="AB65" s="386"/>
      <c r="AC65" s="386"/>
      <c r="AE65" s="337" t="s">
        <v>14</v>
      </c>
      <c r="AF65" s="337"/>
      <c r="AG65" s="382"/>
      <c r="AH65" s="382"/>
      <c r="AI65" s="382"/>
      <c r="AJ65" s="382"/>
      <c r="AK65" s="382"/>
      <c r="AL65" s="382"/>
      <c r="AM65" s="383" t="s">
        <v>15</v>
      </c>
      <c r="AN65" s="383"/>
      <c r="AO65" s="383"/>
      <c r="AP65" s="386" t="s">
        <v>50</v>
      </c>
      <c r="AQ65" s="386"/>
      <c r="AR65" s="386"/>
      <c r="AT65" s="337" t="s">
        <v>14</v>
      </c>
      <c r="AU65" s="337"/>
      <c r="AV65" s="382"/>
      <c r="AW65" s="382"/>
      <c r="AX65" s="382"/>
      <c r="AY65" s="382"/>
      <c r="AZ65" s="382"/>
      <c r="BA65" s="382"/>
      <c r="BB65" s="383" t="s">
        <v>15</v>
      </c>
      <c r="BC65" s="383"/>
      <c r="BD65" s="383"/>
      <c r="BE65" s="383" t="s">
        <v>15</v>
      </c>
      <c r="BF65" s="383"/>
      <c r="BG65" s="383"/>
    </row>
    <row r="67" spans="1:59">
      <c r="A67" s="222" t="s">
        <v>16</v>
      </c>
      <c r="B67" s="222"/>
      <c r="C67" s="222"/>
      <c r="D67" s="222"/>
      <c r="E67" s="222"/>
      <c r="F67" s="223" t="s">
        <v>17</v>
      </c>
      <c r="G67" s="223"/>
      <c r="H67" s="223"/>
      <c r="I67" s="223"/>
      <c r="J67" s="1"/>
      <c r="K67" s="1"/>
      <c r="L67" s="2"/>
      <c r="M67" s="2"/>
      <c r="N67" s="2"/>
      <c r="P67" s="222" t="s">
        <v>16</v>
      </c>
      <c r="Q67" s="222"/>
      <c r="R67" s="222"/>
      <c r="S67" s="222"/>
      <c r="T67" s="222"/>
      <c r="U67" s="223" t="s">
        <v>17</v>
      </c>
      <c r="V67" s="223"/>
      <c r="W67" s="223"/>
      <c r="X67" s="223"/>
      <c r="Y67" s="1"/>
      <c r="Z67" s="1"/>
      <c r="AA67" s="2"/>
      <c r="AB67" s="2"/>
      <c r="AC67" s="2"/>
      <c r="AE67" s="222" t="s">
        <v>16</v>
      </c>
      <c r="AF67" s="222"/>
      <c r="AG67" s="222"/>
      <c r="AH67" s="222"/>
      <c r="AI67" s="222"/>
      <c r="AJ67" s="223" t="s">
        <v>81</v>
      </c>
      <c r="AK67" s="223"/>
      <c r="AL67" s="223"/>
      <c r="AM67" s="1"/>
      <c r="AN67" s="1"/>
      <c r="AO67" s="1"/>
      <c r="AP67" s="2"/>
      <c r="AQ67" s="2"/>
      <c r="AR67" s="2"/>
      <c r="AT67" s="222" t="s">
        <v>16</v>
      </c>
      <c r="AU67" s="222"/>
      <c r="AV67" s="222"/>
      <c r="AW67" s="222"/>
      <c r="AX67" s="222"/>
      <c r="AY67" s="223" t="s">
        <v>82</v>
      </c>
      <c r="AZ67" s="223"/>
      <c r="BA67" s="223"/>
      <c r="BB67" s="1"/>
      <c r="BC67" s="1"/>
      <c r="BD67" s="1"/>
      <c r="BE67" s="2"/>
      <c r="BF67" s="2"/>
      <c r="BG67" s="2"/>
    </row>
    <row r="68" spans="1:59">
      <c r="A68" s="22"/>
      <c r="B68" s="22"/>
      <c r="C68" s="22"/>
      <c r="D68" s="22"/>
      <c r="E68" s="22"/>
      <c r="F68" s="23"/>
      <c r="G68" s="23"/>
      <c r="H68" s="1"/>
      <c r="I68" s="1"/>
      <c r="J68" s="1"/>
      <c r="K68" s="1"/>
      <c r="L68" s="2"/>
      <c r="M68" s="2"/>
      <c r="N68" s="2"/>
      <c r="P68" s="22"/>
      <c r="Q68" s="22"/>
      <c r="R68" s="22"/>
      <c r="S68" s="22"/>
      <c r="T68" s="22"/>
      <c r="U68" s="23"/>
      <c r="V68" s="23"/>
      <c r="W68" s="1"/>
      <c r="X68" s="1"/>
      <c r="Y68" s="1"/>
      <c r="Z68" s="1"/>
      <c r="AA68" s="2"/>
      <c r="AB68" s="2"/>
      <c r="AC68" s="2"/>
      <c r="AE68" s="22"/>
      <c r="AF68" s="22"/>
      <c r="AG68" s="22"/>
      <c r="AH68" s="23"/>
      <c r="AI68" s="23"/>
      <c r="AJ68" s="49"/>
      <c r="AK68" s="1"/>
      <c r="AL68" s="1"/>
      <c r="AM68" s="1"/>
      <c r="AN68" s="1"/>
      <c r="AO68" s="1"/>
      <c r="AP68" s="2"/>
      <c r="AQ68" s="2"/>
      <c r="AR68" s="2"/>
      <c r="AT68" s="22"/>
      <c r="AU68" s="22"/>
      <c r="AV68" s="22"/>
      <c r="AW68" s="23"/>
      <c r="AX68" s="23"/>
      <c r="AY68" s="49"/>
      <c r="AZ68" s="1"/>
      <c r="BA68" s="1"/>
      <c r="BB68" s="1"/>
      <c r="BC68" s="1"/>
      <c r="BD68" s="1"/>
      <c r="BE68" s="2"/>
      <c r="BF68" s="2"/>
      <c r="BG68" s="2"/>
    </row>
    <row r="69" spans="1:59">
      <c r="A69" s="222" t="s">
        <v>18</v>
      </c>
      <c r="B69" s="222"/>
      <c r="C69" s="222"/>
      <c r="D69" s="222"/>
      <c r="E69" s="222"/>
      <c r="F69" s="222"/>
      <c r="G69" s="222"/>
      <c r="H69" s="222"/>
      <c r="I69" s="222"/>
      <c r="J69" s="222"/>
      <c r="K69" s="222"/>
      <c r="L69" s="222"/>
      <c r="M69" s="222"/>
      <c r="N69" s="222"/>
      <c r="P69" s="222" t="s">
        <v>18</v>
      </c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E69" s="222" t="s">
        <v>26</v>
      </c>
      <c r="AF69" s="222"/>
      <c r="AG69" s="222"/>
      <c r="AH69" s="222"/>
      <c r="AI69" s="222"/>
      <c r="AJ69" s="222"/>
      <c r="AK69" s="222"/>
      <c r="AL69" s="222"/>
      <c r="AM69" s="1"/>
      <c r="AN69" s="1"/>
      <c r="AO69" s="1"/>
      <c r="AP69" s="2"/>
      <c r="AQ69" s="2"/>
      <c r="AR69" s="2"/>
      <c r="AT69" s="222" t="s">
        <v>26</v>
      </c>
      <c r="AU69" s="222"/>
      <c r="AV69" s="222"/>
      <c r="AW69" s="222"/>
      <c r="AX69" s="222"/>
      <c r="AY69" s="222"/>
      <c r="AZ69" s="222"/>
      <c r="BA69" s="222"/>
      <c r="BB69" s="1"/>
      <c r="BC69" s="1"/>
      <c r="BD69" s="1"/>
      <c r="BE69" s="2"/>
      <c r="BF69" s="2"/>
      <c r="BG69" s="2"/>
    </row>
    <row r="70" spans="1:59">
      <c r="A70" s="224" t="s">
        <v>83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P70" s="224" t="s">
        <v>83</v>
      </c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E70" s="238" t="s">
        <v>27</v>
      </c>
      <c r="AF70" s="239"/>
      <c r="AG70" s="240"/>
      <c r="AH70" s="50" t="s">
        <v>28</v>
      </c>
      <c r="AI70" s="239" t="s">
        <v>29</v>
      </c>
      <c r="AJ70" s="239"/>
      <c r="AK70" s="239" t="s">
        <v>30</v>
      </c>
      <c r="AL70" s="239"/>
      <c r="AM70" s="239"/>
      <c r="AN70" s="239" t="s">
        <v>31</v>
      </c>
      <c r="AO70" s="239"/>
      <c r="AP70" s="239"/>
      <c r="AQ70" s="239" t="s">
        <v>32</v>
      </c>
      <c r="AR70" s="240"/>
      <c r="AT70" s="238" t="s">
        <v>27</v>
      </c>
      <c r="AU70" s="239"/>
      <c r="AV70" s="240"/>
      <c r="AW70" s="50" t="s">
        <v>28</v>
      </c>
      <c r="AX70" s="239" t="s">
        <v>29</v>
      </c>
      <c r="AY70" s="239"/>
      <c r="AZ70" s="239" t="s">
        <v>30</v>
      </c>
      <c r="BA70" s="239"/>
      <c r="BB70" s="239"/>
      <c r="BC70" s="239" t="s">
        <v>31</v>
      </c>
      <c r="BD70" s="239"/>
      <c r="BE70" s="239"/>
      <c r="BF70" s="239" t="s">
        <v>32</v>
      </c>
      <c r="BG70" s="240"/>
    </row>
    <row r="71" spans="1:59">
      <c r="AE71" s="231" t="s">
        <v>4</v>
      </c>
      <c r="AF71" s="232"/>
      <c r="AG71" s="233"/>
      <c r="AH71" s="84">
        <v>1</v>
      </c>
      <c r="AI71" s="301">
        <v>10.335000000000001</v>
      </c>
      <c r="AJ71" s="301"/>
      <c r="AK71" s="301">
        <v>10.335000000000001</v>
      </c>
      <c r="AL71" s="301"/>
      <c r="AM71" s="301"/>
      <c r="AN71" s="224">
        <v>1140.7670000000001</v>
      </c>
      <c r="AO71" s="224"/>
      <c r="AP71" s="224"/>
      <c r="AQ71" s="224" t="s">
        <v>50</v>
      </c>
      <c r="AR71" s="306"/>
      <c r="AT71" s="231" t="s">
        <v>4</v>
      </c>
      <c r="AU71" s="232"/>
      <c r="AV71" s="233"/>
      <c r="AW71" s="84">
        <v>1</v>
      </c>
      <c r="AX71" s="301">
        <v>10.601000000000001</v>
      </c>
      <c r="AY71" s="301"/>
      <c r="AZ71" s="301">
        <v>10.601000000000001</v>
      </c>
      <c r="BA71" s="301"/>
      <c r="BB71" s="301"/>
      <c r="BC71" s="224">
        <v>1692.318</v>
      </c>
      <c r="BD71" s="224"/>
      <c r="BE71" s="224"/>
      <c r="BF71" s="224" t="s">
        <v>50</v>
      </c>
      <c r="BG71" s="306"/>
    </row>
    <row r="72" spans="1:59">
      <c r="AE72" s="231" t="s">
        <v>33</v>
      </c>
      <c r="AF72" s="232"/>
      <c r="AG72" s="233"/>
      <c r="AH72" s="84">
        <v>1</v>
      </c>
      <c r="AI72" s="301">
        <v>0.17199999999999999</v>
      </c>
      <c r="AJ72" s="301"/>
      <c r="AK72" s="301">
        <v>0.17199999999999999</v>
      </c>
      <c r="AL72" s="301"/>
      <c r="AM72" s="301"/>
      <c r="AN72" s="224">
        <v>19.027000000000001</v>
      </c>
      <c r="AO72" s="224"/>
      <c r="AP72" s="224"/>
      <c r="AQ72" s="306" t="s">
        <v>50</v>
      </c>
      <c r="AR72" s="306"/>
      <c r="AT72" s="231" t="s">
        <v>33</v>
      </c>
      <c r="AU72" s="232"/>
      <c r="AV72" s="233"/>
      <c r="AW72" s="84">
        <v>1</v>
      </c>
      <c r="AX72" s="301">
        <v>0.85799999999999998</v>
      </c>
      <c r="AY72" s="301"/>
      <c r="AZ72" s="301">
        <v>0.85799999999999998</v>
      </c>
      <c r="BA72" s="301"/>
      <c r="BB72" s="301"/>
      <c r="BC72" s="224">
        <v>137.02199999999999</v>
      </c>
      <c r="BD72" s="224"/>
      <c r="BE72" s="224"/>
      <c r="BF72" s="306" t="s">
        <v>50</v>
      </c>
      <c r="BG72" s="306"/>
    </row>
    <row r="73" spans="1:59">
      <c r="AE73" s="231" t="s">
        <v>34</v>
      </c>
      <c r="AF73" s="232"/>
      <c r="AG73" s="233"/>
      <c r="AH73" s="84">
        <v>1</v>
      </c>
      <c r="AI73" s="323">
        <v>6.1199999999999997E-2</v>
      </c>
      <c r="AJ73" s="323"/>
      <c r="AK73" s="323">
        <v>6.1199999999999997E-2</v>
      </c>
      <c r="AL73" s="323"/>
      <c r="AM73" s="323"/>
      <c r="AN73" s="301">
        <v>6.7560000000000002</v>
      </c>
      <c r="AO73" s="301"/>
      <c r="AP73" s="301"/>
      <c r="AQ73" s="306">
        <v>1.7000000000000001E-2</v>
      </c>
      <c r="AR73" s="306"/>
      <c r="AT73" s="231" t="s">
        <v>34</v>
      </c>
      <c r="AU73" s="232"/>
      <c r="AV73" s="233"/>
      <c r="AW73" s="84">
        <v>1</v>
      </c>
      <c r="AX73" s="301">
        <v>0.59399999999999997</v>
      </c>
      <c r="AY73" s="301"/>
      <c r="AZ73" s="301">
        <v>0.59399999999999997</v>
      </c>
      <c r="BA73" s="301"/>
      <c r="BB73" s="301"/>
      <c r="BC73" s="301">
        <v>94.763999999999996</v>
      </c>
      <c r="BD73" s="301"/>
      <c r="BE73" s="301"/>
      <c r="BF73" s="306" t="s">
        <v>50</v>
      </c>
      <c r="BG73" s="306"/>
    </row>
    <row r="74" spans="1:59">
      <c r="AE74" s="231" t="s">
        <v>35</v>
      </c>
      <c r="AF74" s="232"/>
      <c r="AG74" s="233"/>
      <c r="AH74" s="84">
        <v>20</v>
      </c>
      <c r="AI74" s="301">
        <v>0.18099999999999999</v>
      </c>
      <c r="AJ74" s="301"/>
      <c r="AK74" s="377">
        <v>9.0600000000000003E-3</v>
      </c>
      <c r="AL74" s="377"/>
      <c r="AM74" s="377"/>
      <c r="AN74" s="224"/>
      <c r="AO74" s="224"/>
      <c r="AP74" s="224"/>
      <c r="AQ74" s="306"/>
      <c r="AR74" s="306"/>
      <c r="AT74" s="231" t="s">
        <v>35</v>
      </c>
      <c r="AU74" s="232"/>
      <c r="AV74" s="233"/>
      <c r="AW74" s="84">
        <v>20</v>
      </c>
      <c r="AX74" s="301">
        <v>0.125</v>
      </c>
      <c r="AY74" s="301"/>
      <c r="AZ74" s="377">
        <v>6.2599999999999999E-3</v>
      </c>
      <c r="BA74" s="377"/>
      <c r="BB74" s="377"/>
      <c r="BC74" s="224"/>
      <c r="BD74" s="224"/>
      <c r="BE74" s="224"/>
      <c r="BF74" s="306"/>
      <c r="BG74" s="306"/>
    </row>
    <row r="75" spans="1:59">
      <c r="AE75" s="234" t="s">
        <v>36</v>
      </c>
      <c r="AF75" s="235"/>
      <c r="AG75" s="236"/>
      <c r="AH75" s="86">
        <v>23</v>
      </c>
      <c r="AI75" s="302">
        <v>10.749000000000001</v>
      </c>
      <c r="AJ75" s="302"/>
      <c r="AK75" s="302">
        <v>0.46700000000000003</v>
      </c>
      <c r="AL75" s="302"/>
      <c r="AM75" s="302"/>
      <c r="AN75" s="304"/>
      <c r="AO75" s="304"/>
      <c r="AP75" s="304"/>
      <c r="AQ75" s="304"/>
      <c r="AR75" s="307"/>
      <c r="AT75" s="234" t="s">
        <v>36</v>
      </c>
      <c r="AU75" s="235"/>
      <c r="AV75" s="236"/>
      <c r="AW75" s="86">
        <v>23</v>
      </c>
      <c r="AX75" s="302">
        <v>12.178000000000001</v>
      </c>
      <c r="AY75" s="302"/>
      <c r="AZ75" s="302">
        <v>0.52900000000000003</v>
      </c>
      <c r="BA75" s="302"/>
      <c r="BB75" s="302"/>
      <c r="BC75" s="304"/>
      <c r="BD75" s="304"/>
      <c r="BE75" s="304"/>
      <c r="BF75" s="304"/>
      <c r="BG75" s="307"/>
    </row>
  </sheetData>
  <mergeCells count="606">
    <mergeCell ref="BC71:BE71"/>
    <mergeCell ref="BF71:BG71"/>
    <mergeCell ref="AT72:AV72"/>
    <mergeCell ref="AX72:AY72"/>
    <mergeCell ref="AZ72:BB72"/>
    <mergeCell ref="BC72:BE72"/>
    <mergeCell ref="BF72:BG72"/>
    <mergeCell ref="AT75:AV75"/>
    <mergeCell ref="AX75:AY75"/>
    <mergeCell ref="AZ75:BB75"/>
    <mergeCell ref="BC75:BE75"/>
    <mergeCell ref="BF75:BG75"/>
    <mergeCell ref="AT73:AV73"/>
    <mergeCell ref="AX73:AY73"/>
    <mergeCell ref="AZ73:BB73"/>
    <mergeCell ref="BC73:BE73"/>
    <mergeCell ref="BF73:BG73"/>
    <mergeCell ref="AT74:AV74"/>
    <mergeCell ref="AX74:AY74"/>
    <mergeCell ref="AZ74:BB74"/>
    <mergeCell ref="BC74:BE74"/>
    <mergeCell ref="BF74:BG74"/>
    <mergeCell ref="AE65:AF65"/>
    <mergeCell ref="AG65:AI65"/>
    <mergeCell ref="AJ65:AL65"/>
    <mergeCell ref="AM65:AO65"/>
    <mergeCell ref="AP65:AR65"/>
    <mergeCell ref="AE67:AI67"/>
    <mergeCell ref="AT71:AV71"/>
    <mergeCell ref="AX71:AY71"/>
    <mergeCell ref="AZ71:BB71"/>
    <mergeCell ref="AY67:BA67"/>
    <mergeCell ref="AT69:BA69"/>
    <mergeCell ref="AT70:AV70"/>
    <mergeCell ref="AX70:AY70"/>
    <mergeCell ref="AZ70:BB70"/>
    <mergeCell ref="AE71:AG71"/>
    <mergeCell ref="AI71:AJ71"/>
    <mergeCell ref="AK71:AM71"/>
    <mergeCell ref="AN71:AP71"/>
    <mergeCell ref="AQ71:AR71"/>
    <mergeCell ref="AP62:AR62"/>
    <mergeCell ref="AE63:AF63"/>
    <mergeCell ref="AG63:AI63"/>
    <mergeCell ref="AJ63:AL63"/>
    <mergeCell ref="AM63:AO63"/>
    <mergeCell ref="AP63:AR63"/>
    <mergeCell ref="AE64:AF64"/>
    <mergeCell ref="AG64:AI64"/>
    <mergeCell ref="AJ64:AL64"/>
    <mergeCell ref="AM64:AO64"/>
    <mergeCell ref="AP64:AR64"/>
    <mergeCell ref="AG58:AI58"/>
    <mergeCell ref="AJ58:AL58"/>
    <mergeCell ref="AM58:AO58"/>
    <mergeCell ref="AP58:AR58"/>
    <mergeCell ref="AE59:AF59"/>
    <mergeCell ref="AG59:AI59"/>
    <mergeCell ref="AJ59:AL59"/>
    <mergeCell ref="AM59:AO59"/>
    <mergeCell ref="AP59:AR59"/>
    <mergeCell ref="AE58:AF58"/>
    <mergeCell ref="P65:Q65"/>
    <mergeCell ref="R65:T65"/>
    <mergeCell ref="U65:W65"/>
    <mergeCell ref="X65:Z65"/>
    <mergeCell ref="AA65:AC65"/>
    <mergeCell ref="P67:T67"/>
    <mergeCell ref="U67:X67"/>
    <mergeCell ref="P69:AC69"/>
    <mergeCell ref="P70:AC70"/>
    <mergeCell ref="P63:Q63"/>
    <mergeCell ref="R63:T63"/>
    <mergeCell ref="U63:W63"/>
    <mergeCell ref="X63:Z63"/>
    <mergeCell ref="AA63:AC63"/>
    <mergeCell ref="P64:Q64"/>
    <mergeCell ref="R64:T64"/>
    <mergeCell ref="U64:W64"/>
    <mergeCell ref="X64:Z64"/>
    <mergeCell ref="AA64:AC64"/>
    <mergeCell ref="X59:Z59"/>
    <mergeCell ref="AA59:AC59"/>
    <mergeCell ref="P60:Q60"/>
    <mergeCell ref="R60:T60"/>
    <mergeCell ref="U60:W60"/>
    <mergeCell ref="X60:Z60"/>
    <mergeCell ref="AA60:AC60"/>
    <mergeCell ref="P61:Q61"/>
    <mergeCell ref="R61:T61"/>
    <mergeCell ref="U61:W61"/>
    <mergeCell ref="X61:Z61"/>
    <mergeCell ref="AA61:AC61"/>
    <mergeCell ref="R55:T55"/>
    <mergeCell ref="U55:W55"/>
    <mergeCell ref="X55:Z55"/>
    <mergeCell ref="AA55:AC55"/>
    <mergeCell ref="P56:Q56"/>
    <mergeCell ref="R56:T56"/>
    <mergeCell ref="U56:W56"/>
    <mergeCell ref="X56:Z56"/>
    <mergeCell ref="AA56:AC56"/>
    <mergeCell ref="A65:B65"/>
    <mergeCell ref="C65:E65"/>
    <mergeCell ref="F65:H65"/>
    <mergeCell ref="I65:K65"/>
    <mergeCell ref="L65:N65"/>
    <mergeCell ref="A67:E67"/>
    <mergeCell ref="F67:I67"/>
    <mergeCell ref="A69:N69"/>
    <mergeCell ref="A70:N70"/>
    <mergeCell ref="A63:B63"/>
    <mergeCell ref="C63:E63"/>
    <mergeCell ref="F63:H63"/>
    <mergeCell ref="I63:K63"/>
    <mergeCell ref="L63:N63"/>
    <mergeCell ref="A64:B64"/>
    <mergeCell ref="C64:E64"/>
    <mergeCell ref="F64:H64"/>
    <mergeCell ref="I64:K64"/>
    <mergeCell ref="L64:N64"/>
    <mergeCell ref="A60:B60"/>
    <mergeCell ref="C60:E60"/>
    <mergeCell ref="F60:H60"/>
    <mergeCell ref="I60:K60"/>
    <mergeCell ref="L60:N60"/>
    <mergeCell ref="A61:B61"/>
    <mergeCell ref="C61:E61"/>
    <mergeCell ref="F61:H61"/>
    <mergeCell ref="I61:K61"/>
    <mergeCell ref="L61:N61"/>
    <mergeCell ref="A58:B58"/>
    <mergeCell ref="C58:E58"/>
    <mergeCell ref="F58:H58"/>
    <mergeCell ref="I58:K58"/>
    <mergeCell ref="L58:N58"/>
    <mergeCell ref="A59:B59"/>
    <mergeCell ref="C59:E59"/>
    <mergeCell ref="F59:H59"/>
    <mergeCell ref="I59:K59"/>
    <mergeCell ref="L59:N59"/>
    <mergeCell ref="Q4:Q6"/>
    <mergeCell ref="C5:E5"/>
    <mergeCell ref="F5:H5"/>
    <mergeCell ref="I5:K5"/>
    <mergeCell ref="A1:N1"/>
    <mergeCell ref="P1:AC1"/>
    <mergeCell ref="U5:W5"/>
    <mergeCell ref="AA5:AC5"/>
    <mergeCell ref="A52:N52"/>
    <mergeCell ref="P52:AC52"/>
    <mergeCell ref="B27:B31"/>
    <mergeCell ref="Q27:Q31"/>
    <mergeCell ref="A39:N39"/>
    <mergeCell ref="P39:AC39"/>
    <mergeCell ref="F44:H44"/>
    <mergeCell ref="I44:K44"/>
    <mergeCell ref="L44:N44"/>
    <mergeCell ref="P44:Q44"/>
    <mergeCell ref="R44:T44"/>
    <mergeCell ref="U44:W44"/>
    <mergeCell ref="A44:B44"/>
    <mergeCell ref="C44:E44"/>
    <mergeCell ref="A47:B47"/>
    <mergeCell ref="C47:E47"/>
    <mergeCell ref="AE1:AR1"/>
    <mergeCell ref="AT1:BG1"/>
    <mergeCell ref="A3:N3"/>
    <mergeCell ref="P3:AC3"/>
    <mergeCell ref="AE3:AR3"/>
    <mergeCell ref="AT3:BG3"/>
    <mergeCell ref="R4:W4"/>
    <mergeCell ref="X4:AC4"/>
    <mergeCell ref="AE4:AE6"/>
    <mergeCell ref="AM5:AO5"/>
    <mergeCell ref="AP5:AR5"/>
    <mergeCell ref="AV5:AX5"/>
    <mergeCell ref="AF4:AF6"/>
    <mergeCell ref="AG4:AL4"/>
    <mergeCell ref="AM4:AR4"/>
    <mergeCell ref="X5:Z5"/>
    <mergeCell ref="AY5:BA5"/>
    <mergeCell ref="BB5:BD5"/>
    <mergeCell ref="BE5:BG5"/>
    <mergeCell ref="AV4:BA4"/>
    <mergeCell ref="BB4:BG4"/>
    <mergeCell ref="A4:A6"/>
    <mergeCell ref="L5:N5"/>
    <mergeCell ref="R5:T5"/>
    <mergeCell ref="AG5:AI5"/>
    <mergeCell ref="AJ5:AL5"/>
    <mergeCell ref="AF12:AF16"/>
    <mergeCell ref="AU12:AU16"/>
    <mergeCell ref="AT4:AT6"/>
    <mergeCell ref="AU4:AU6"/>
    <mergeCell ref="B22:B26"/>
    <mergeCell ref="Q22:Q26"/>
    <mergeCell ref="AF22:AF26"/>
    <mergeCell ref="AU22:AU26"/>
    <mergeCell ref="B7:B11"/>
    <mergeCell ref="Q7:Q11"/>
    <mergeCell ref="AF7:AF11"/>
    <mergeCell ref="AU7:AU11"/>
    <mergeCell ref="B12:B16"/>
    <mergeCell ref="Q12:Q16"/>
    <mergeCell ref="B17:B21"/>
    <mergeCell ref="Q17:Q21"/>
    <mergeCell ref="AF17:AF21"/>
    <mergeCell ref="AU17:AU21"/>
    <mergeCell ref="B4:B6"/>
    <mergeCell ref="C4:H4"/>
    <mergeCell ref="I4:N4"/>
    <mergeCell ref="P4:P6"/>
    <mergeCell ref="AF27:AF31"/>
    <mergeCell ref="AU27:AU31"/>
    <mergeCell ref="B32:B36"/>
    <mergeCell ref="Q32:Q36"/>
    <mergeCell ref="AF32:AF36"/>
    <mergeCell ref="AU32:AU36"/>
    <mergeCell ref="A37:B37"/>
    <mergeCell ref="P37:Q37"/>
    <mergeCell ref="AE37:AF37"/>
    <mergeCell ref="AT37:AU37"/>
    <mergeCell ref="AE39:AR39"/>
    <mergeCell ref="AT39:BG39"/>
    <mergeCell ref="A40:B41"/>
    <mergeCell ref="C40:H40"/>
    <mergeCell ref="I40:N40"/>
    <mergeCell ref="P40:Q41"/>
    <mergeCell ref="R40:W40"/>
    <mergeCell ref="X40:AC40"/>
    <mergeCell ref="C41:E41"/>
    <mergeCell ref="F41:H41"/>
    <mergeCell ref="I41:K41"/>
    <mergeCell ref="L41:N41"/>
    <mergeCell ref="AM40:AR40"/>
    <mergeCell ref="AT40:AU41"/>
    <mergeCell ref="AV40:BA40"/>
    <mergeCell ref="BB40:BG40"/>
    <mergeCell ref="AM41:AO41"/>
    <mergeCell ref="AP41:AR41"/>
    <mergeCell ref="AV41:AX41"/>
    <mergeCell ref="AY41:BA41"/>
    <mergeCell ref="R41:T41"/>
    <mergeCell ref="U41:W41"/>
    <mergeCell ref="BB42:BD42"/>
    <mergeCell ref="BE42:BG42"/>
    <mergeCell ref="A43:B43"/>
    <mergeCell ref="C43:E43"/>
    <mergeCell ref="F43:H43"/>
    <mergeCell ref="I43:K43"/>
    <mergeCell ref="L43:N43"/>
    <mergeCell ref="P43:Q43"/>
    <mergeCell ref="X41:Z41"/>
    <mergeCell ref="AA41:AC41"/>
    <mergeCell ref="AG41:AI41"/>
    <mergeCell ref="AJ41:AL41"/>
    <mergeCell ref="AE40:AF41"/>
    <mergeCell ref="AG40:AL40"/>
    <mergeCell ref="BB41:BD41"/>
    <mergeCell ref="BE41:BG41"/>
    <mergeCell ref="A42:B42"/>
    <mergeCell ref="C42:E42"/>
    <mergeCell ref="F42:H42"/>
    <mergeCell ref="I42:K42"/>
    <mergeCell ref="L42:N42"/>
    <mergeCell ref="P42:Q42"/>
    <mergeCell ref="R42:T42"/>
    <mergeCell ref="U42:W42"/>
    <mergeCell ref="R43:T43"/>
    <mergeCell ref="U43:W43"/>
    <mergeCell ref="X43:Z43"/>
    <mergeCell ref="AA43:AC43"/>
    <mergeCell ref="AE43:AF43"/>
    <mergeCell ref="AG43:AI43"/>
    <mergeCell ref="AV42:AX42"/>
    <mergeCell ref="AY42:BA42"/>
    <mergeCell ref="X42:Z42"/>
    <mergeCell ref="AA42:AC42"/>
    <mergeCell ref="AE42:AF42"/>
    <mergeCell ref="AG42:AI42"/>
    <mergeCell ref="AJ42:AL42"/>
    <mergeCell ref="AM42:AO42"/>
    <mergeCell ref="AP42:AR42"/>
    <mergeCell ref="AT42:AU42"/>
    <mergeCell ref="X44:Z44"/>
    <mergeCell ref="AA44:AC44"/>
    <mergeCell ref="AE44:AF44"/>
    <mergeCell ref="AG44:AI44"/>
    <mergeCell ref="AJ44:AL44"/>
    <mergeCell ref="AM44:AO44"/>
    <mergeCell ref="AP44:AR44"/>
    <mergeCell ref="AT44:AU44"/>
    <mergeCell ref="AV44:AX44"/>
    <mergeCell ref="AJ45:AL45"/>
    <mergeCell ref="AM45:AO45"/>
    <mergeCell ref="AP45:AR45"/>
    <mergeCell ref="AT45:AU45"/>
    <mergeCell ref="AV45:AX45"/>
    <mergeCell ref="AY45:BA45"/>
    <mergeCell ref="AM46:AO46"/>
    <mergeCell ref="BB43:BD43"/>
    <mergeCell ref="BE43:BG43"/>
    <mergeCell ref="AM43:AO43"/>
    <mergeCell ref="AP43:AR43"/>
    <mergeCell ref="AT43:AU43"/>
    <mergeCell ref="AV43:AX43"/>
    <mergeCell ref="AY43:BA43"/>
    <mergeCell ref="BE44:BG44"/>
    <mergeCell ref="AY44:BA44"/>
    <mergeCell ref="BB44:BD44"/>
    <mergeCell ref="AJ43:AL43"/>
    <mergeCell ref="BE45:BG45"/>
    <mergeCell ref="AV46:AX46"/>
    <mergeCell ref="AY46:BA46"/>
    <mergeCell ref="BB46:BD46"/>
    <mergeCell ref="BE46:BG46"/>
    <mergeCell ref="BB45:BD45"/>
    <mergeCell ref="I45:K45"/>
    <mergeCell ref="L45:N45"/>
    <mergeCell ref="P45:Q45"/>
    <mergeCell ref="R45:T45"/>
    <mergeCell ref="U45:W45"/>
    <mergeCell ref="X45:Z45"/>
    <mergeCell ref="AA45:AC45"/>
    <mergeCell ref="AE45:AF45"/>
    <mergeCell ref="AG45:AI45"/>
    <mergeCell ref="C46:E46"/>
    <mergeCell ref="F46:H46"/>
    <mergeCell ref="I46:K46"/>
    <mergeCell ref="L46:N46"/>
    <mergeCell ref="P46:Q46"/>
    <mergeCell ref="R46:T46"/>
    <mergeCell ref="U46:W46"/>
    <mergeCell ref="AT46:AU46"/>
    <mergeCell ref="X46:Z46"/>
    <mergeCell ref="AA46:AC46"/>
    <mergeCell ref="AE46:AF46"/>
    <mergeCell ref="AG46:AI46"/>
    <mergeCell ref="AJ46:AL46"/>
    <mergeCell ref="A45:B45"/>
    <mergeCell ref="C45:E45"/>
    <mergeCell ref="AP46:AR46"/>
    <mergeCell ref="F45:H45"/>
    <mergeCell ref="I47:K47"/>
    <mergeCell ref="L47:N47"/>
    <mergeCell ref="P47:Q47"/>
    <mergeCell ref="R48:T48"/>
    <mergeCell ref="U48:W48"/>
    <mergeCell ref="AJ47:AL47"/>
    <mergeCell ref="R47:T47"/>
    <mergeCell ref="U47:W47"/>
    <mergeCell ref="X47:Z47"/>
    <mergeCell ref="AA47:AC47"/>
    <mergeCell ref="AE47:AF47"/>
    <mergeCell ref="AG47:AI47"/>
    <mergeCell ref="C48:E48"/>
    <mergeCell ref="F48:H48"/>
    <mergeCell ref="I48:K48"/>
    <mergeCell ref="L48:N48"/>
    <mergeCell ref="P48:Q48"/>
    <mergeCell ref="F47:H47"/>
    <mergeCell ref="A48:B48"/>
    <mergeCell ref="A46:B46"/>
    <mergeCell ref="X48:Z48"/>
    <mergeCell ref="AA48:AC48"/>
    <mergeCell ref="AE48:AF48"/>
    <mergeCell ref="AG48:AI48"/>
    <mergeCell ref="AJ48:AL48"/>
    <mergeCell ref="AM48:AO48"/>
    <mergeCell ref="AP48:AR48"/>
    <mergeCell ref="AT48:AU48"/>
    <mergeCell ref="AV48:AX48"/>
    <mergeCell ref="AJ49:AL49"/>
    <mergeCell ref="AM49:AO49"/>
    <mergeCell ref="AP49:AR49"/>
    <mergeCell ref="AT49:AU49"/>
    <mergeCell ref="AV49:AX49"/>
    <mergeCell ref="AY49:BA49"/>
    <mergeCell ref="AM50:AO50"/>
    <mergeCell ref="BB47:BD47"/>
    <mergeCell ref="BE47:BG47"/>
    <mergeCell ref="AM47:AO47"/>
    <mergeCell ref="AP47:AR47"/>
    <mergeCell ref="AT47:AU47"/>
    <mergeCell ref="AV47:AX47"/>
    <mergeCell ref="AY47:BA47"/>
    <mergeCell ref="BE48:BG48"/>
    <mergeCell ref="AY48:BA48"/>
    <mergeCell ref="BB48:BD48"/>
    <mergeCell ref="I49:K49"/>
    <mergeCell ref="L49:N49"/>
    <mergeCell ref="P49:Q49"/>
    <mergeCell ref="R49:T49"/>
    <mergeCell ref="U49:W49"/>
    <mergeCell ref="X49:Z49"/>
    <mergeCell ref="AA49:AC49"/>
    <mergeCell ref="AE49:AF49"/>
    <mergeCell ref="AG49:AI49"/>
    <mergeCell ref="BE49:BG49"/>
    <mergeCell ref="A50:B50"/>
    <mergeCell ref="C50:E50"/>
    <mergeCell ref="F50:H50"/>
    <mergeCell ref="I50:K50"/>
    <mergeCell ref="L50:N50"/>
    <mergeCell ref="P50:Q50"/>
    <mergeCell ref="R50:T50"/>
    <mergeCell ref="U50:W50"/>
    <mergeCell ref="AT50:AU50"/>
    <mergeCell ref="AV50:AX50"/>
    <mergeCell ref="AY50:BA50"/>
    <mergeCell ref="BB50:BD50"/>
    <mergeCell ref="BE50:BG50"/>
    <mergeCell ref="X50:Z50"/>
    <mergeCell ref="AA50:AC50"/>
    <mergeCell ref="AE50:AF50"/>
    <mergeCell ref="AG50:AI50"/>
    <mergeCell ref="AJ50:AL50"/>
    <mergeCell ref="BB49:BD49"/>
    <mergeCell ref="A49:B49"/>
    <mergeCell ref="C49:E49"/>
    <mergeCell ref="AP50:AR50"/>
    <mergeCell ref="F49:H49"/>
    <mergeCell ref="AT52:BG52"/>
    <mergeCell ref="AT53:AU54"/>
    <mergeCell ref="AV53:BA53"/>
    <mergeCell ref="BB53:BG53"/>
    <mergeCell ref="AV54:AX54"/>
    <mergeCell ref="AY54:BA54"/>
    <mergeCell ref="BB54:BD54"/>
    <mergeCell ref="BE54:BG54"/>
    <mergeCell ref="F54:H54"/>
    <mergeCell ref="U54:W54"/>
    <mergeCell ref="AJ54:AL54"/>
    <mergeCell ref="X54:Z54"/>
    <mergeCell ref="AA54:AC54"/>
    <mergeCell ref="AE52:AR52"/>
    <mergeCell ref="AE53:AF54"/>
    <mergeCell ref="AG53:AL53"/>
    <mergeCell ref="AM53:AR53"/>
    <mergeCell ref="AG54:AI54"/>
    <mergeCell ref="AM54:AO54"/>
    <mergeCell ref="AP54:AR54"/>
    <mergeCell ref="A53:B54"/>
    <mergeCell ref="C53:H53"/>
    <mergeCell ref="I53:N53"/>
    <mergeCell ref="C54:E54"/>
    <mergeCell ref="I54:K54"/>
    <mergeCell ref="L54:N54"/>
    <mergeCell ref="P53:Q54"/>
    <mergeCell ref="R53:W53"/>
    <mergeCell ref="X53:AC53"/>
    <mergeCell ref="R54:T54"/>
    <mergeCell ref="BE55:BG55"/>
    <mergeCell ref="AT57:AU57"/>
    <mergeCell ref="AT56:AU56"/>
    <mergeCell ref="AV56:AX56"/>
    <mergeCell ref="AY56:BA56"/>
    <mergeCell ref="BB56:BD56"/>
    <mergeCell ref="BE56:BG56"/>
    <mergeCell ref="A55:B55"/>
    <mergeCell ref="C55:E55"/>
    <mergeCell ref="F55:H55"/>
    <mergeCell ref="I55:K55"/>
    <mergeCell ref="L55:N55"/>
    <mergeCell ref="A56:B56"/>
    <mergeCell ref="C56:E56"/>
    <mergeCell ref="F56:H56"/>
    <mergeCell ref="I56:K56"/>
    <mergeCell ref="L56:N56"/>
    <mergeCell ref="A57:B57"/>
    <mergeCell ref="C57:E57"/>
    <mergeCell ref="AV57:AX57"/>
    <mergeCell ref="AY57:BA57"/>
    <mergeCell ref="BB57:BD57"/>
    <mergeCell ref="AT55:AU55"/>
    <mergeCell ref="P55:Q55"/>
    <mergeCell ref="AV55:AX55"/>
    <mergeCell ref="AY55:BA55"/>
    <mergeCell ref="BB55:BD55"/>
    <mergeCell ref="U57:W57"/>
    <mergeCell ref="X57:Z57"/>
    <mergeCell ref="AA57:AC57"/>
    <mergeCell ref="AE56:AF56"/>
    <mergeCell ref="AG56:AI56"/>
    <mergeCell ref="AJ56:AL56"/>
    <mergeCell ref="AM56:AO56"/>
    <mergeCell ref="AP56:AR56"/>
    <mergeCell ref="AE57:AF57"/>
    <mergeCell ref="AG57:AI57"/>
    <mergeCell ref="AJ57:AL57"/>
    <mergeCell ref="AM57:AO57"/>
    <mergeCell ref="AP57:AR57"/>
    <mergeCell ref="AE55:AF55"/>
    <mergeCell ref="AG55:AI55"/>
    <mergeCell ref="AJ55:AL55"/>
    <mergeCell ref="AM55:AO55"/>
    <mergeCell ref="AP55:AR55"/>
    <mergeCell ref="F57:H57"/>
    <mergeCell ref="I57:K57"/>
    <mergeCell ref="L57:N57"/>
    <mergeCell ref="P57:Q57"/>
    <mergeCell ref="R57:T57"/>
    <mergeCell ref="AY59:BA59"/>
    <mergeCell ref="BB59:BD59"/>
    <mergeCell ref="BE59:BG59"/>
    <mergeCell ref="AT59:AU59"/>
    <mergeCell ref="AV59:AX59"/>
    <mergeCell ref="AV58:AX58"/>
    <mergeCell ref="BE58:BG58"/>
    <mergeCell ref="AY58:BA58"/>
    <mergeCell ref="BB58:BD58"/>
    <mergeCell ref="AT58:AU58"/>
    <mergeCell ref="BE57:BG57"/>
    <mergeCell ref="P58:Q58"/>
    <mergeCell ref="R58:T58"/>
    <mergeCell ref="U58:W58"/>
    <mergeCell ref="X58:Z58"/>
    <mergeCell ref="AA58:AC58"/>
    <mergeCell ref="P59:Q59"/>
    <mergeCell ref="R59:T59"/>
    <mergeCell ref="U59:W59"/>
    <mergeCell ref="AY60:BA60"/>
    <mergeCell ref="BB60:BD60"/>
    <mergeCell ref="AT60:AU60"/>
    <mergeCell ref="AV60:AX60"/>
    <mergeCell ref="AE60:AF60"/>
    <mergeCell ref="AG60:AI60"/>
    <mergeCell ref="AJ60:AL60"/>
    <mergeCell ref="AM60:AO60"/>
    <mergeCell ref="BE60:BG60"/>
    <mergeCell ref="AP60:AR60"/>
    <mergeCell ref="AT61:AU61"/>
    <mergeCell ref="AV61:AX61"/>
    <mergeCell ref="AY61:BA61"/>
    <mergeCell ref="BB61:BD61"/>
    <mergeCell ref="BE61:BG61"/>
    <mergeCell ref="A62:B62"/>
    <mergeCell ref="C62:E62"/>
    <mergeCell ref="F62:H62"/>
    <mergeCell ref="I62:K62"/>
    <mergeCell ref="L62:N62"/>
    <mergeCell ref="P62:Q62"/>
    <mergeCell ref="R62:T62"/>
    <mergeCell ref="U62:W62"/>
    <mergeCell ref="X62:Z62"/>
    <mergeCell ref="AA62:AC62"/>
    <mergeCell ref="AE61:AF61"/>
    <mergeCell ref="AG61:AI61"/>
    <mergeCell ref="AJ61:AL61"/>
    <mergeCell ref="AM61:AO61"/>
    <mergeCell ref="AP61:AR61"/>
    <mergeCell ref="AE62:AF62"/>
    <mergeCell ref="AG62:AI62"/>
    <mergeCell ref="AJ62:AL62"/>
    <mergeCell ref="AM62:AO62"/>
    <mergeCell ref="AT62:AU62"/>
    <mergeCell ref="AV62:AX62"/>
    <mergeCell ref="AV65:AX65"/>
    <mergeCell ref="AY65:BA65"/>
    <mergeCell ref="BB65:BD65"/>
    <mergeCell ref="BE65:BG65"/>
    <mergeCell ref="AY62:BA62"/>
    <mergeCell ref="BB62:BD62"/>
    <mergeCell ref="BE62:BG62"/>
    <mergeCell ref="AT64:AU64"/>
    <mergeCell ref="AV64:AX64"/>
    <mergeCell ref="AY64:BA64"/>
    <mergeCell ref="BB64:BD64"/>
    <mergeCell ref="BE64:BG64"/>
    <mergeCell ref="AT65:AU65"/>
    <mergeCell ref="AT63:AU63"/>
    <mergeCell ref="AV63:AX63"/>
    <mergeCell ref="AY63:BA63"/>
    <mergeCell ref="BB63:BD63"/>
    <mergeCell ref="BE63:BG63"/>
    <mergeCell ref="BC70:BE70"/>
    <mergeCell ref="BF70:BG70"/>
    <mergeCell ref="AJ67:AL67"/>
    <mergeCell ref="AE69:AL69"/>
    <mergeCell ref="AE70:AG70"/>
    <mergeCell ref="AI70:AJ70"/>
    <mergeCell ref="AK70:AM70"/>
    <mergeCell ref="AN70:AP70"/>
    <mergeCell ref="AQ70:AR70"/>
    <mergeCell ref="AT67:AX67"/>
    <mergeCell ref="AE72:AG72"/>
    <mergeCell ref="AI72:AJ72"/>
    <mergeCell ref="AK72:AM72"/>
    <mergeCell ref="AN72:AP72"/>
    <mergeCell ref="AQ72:AR72"/>
    <mergeCell ref="AE75:AG75"/>
    <mergeCell ref="AI75:AJ75"/>
    <mergeCell ref="AK75:AM75"/>
    <mergeCell ref="AN75:AP75"/>
    <mergeCell ref="AQ75:AR75"/>
    <mergeCell ref="AE73:AG73"/>
    <mergeCell ref="AI73:AJ73"/>
    <mergeCell ref="AK73:AM73"/>
    <mergeCell ref="AN73:AP73"/>
    <mergeCell ref="AQ73:AR73"/>
    <mergeCell ref="AE74:AG74"/>
    <mergeCell ref="AI74:AJ74"/>
    <mergeCell ref="AK74:AM74"/>
    <mergeCell ref="AN74:AP74"/>
    <mergeCell ref="AQ74:AR7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Jinu Kim</cp:lastModifiedBy>
  <cp:revision/>
  <dcterms:created xsi:type="dcterms:W3CDTF">2022-06-09T07:55:50Z</dcterms:created>
  <dcterms:modified xsi:type="dcterms:W3CDTF">2022-11-22T07:16:43Z</dcterms:modified>
  <cp:category/>
  <cp:contentStatus/>
</cp:coreProperties>
</file>